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7873437E-C7C9-4827-B47A-0B5DA036494E}" xr6:coauthVersionLast="47" xr6:coauthVersionMax="47" xr10:uidLastSave="{00000000-0000-0000-0000-000000000000}"/>
  <bookViews>
    <workbookView xWindow="-120" yWindow="-120" windowWidth="29040" windowHeight="15840" tabRatio="494" firstSheet="1" activeTab="1" xr2:uid="{00000000-000D-0000-FFFF-FFFF00000000}"/>
  </bookViews>
  <sheets>
    <sheet name="【事務局利用 編集不可】インポート用" sheetId="9" state="hidden" r:id="rId1"/>
    <sheet name="入力シート_上限3千円" sheetId="5" r:id="rId2"/>
    <sheet name="補助金実績報告書" sheetId="1" r:id="rId3"/>
    <sheet name="受領確認書" sheetId="7" r:id="rId4"/>
    <sheet name="【事務局用 編集不可】クーポン受領書反映用" sheetId="6" state="hidden" r:id="rId5"/>
    <sheet name="【編集不可】祝日一覧" sheetId="8" state="hidden" r:id="rId6"/>
  </sheets>
  <definedNames>
    <definedName name="_xlnm._FilterDatabase" localSheetId="1" hidden="1">入力シート_上限3千円!$A$3:$P$515</definedName>
    <definedName name="_xlnm.Print_Area" localSheetId="3">受領確認書!$A$2:$J$38</definedName>
    <definedName name="_xlnm.Print_Area" localSheetId="1">入力シート_上限3千円!$A$1:$AE$913</definedName>
    <definedName name="_xlnm.Print_Area" localSheetId="2">補助金実績報告書!$A$1:$M$40</definedName>
    <definedName name="_xlnm.Print_Titles" localSheetId="1">入力シート_上限3千円!$12:$12</definedName>
    <definedName name="クーポン配布">'【事務局用 編集不可】クーポン受領書反映用'!$U$5:$Z$14</definedName>
    <definedName name="実績一覧">入力シート_上限3千円!$A$13:$AD$912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912" i="5" l="1"/>
  <c r="X911" i="5"/>
  <c r="X910" i="5"/>
  <c r="X909" i="5"/>
  <c r="X908" i="5"/>
  <c r="X907" i="5"/>
  <c r="X906" i="5"/>
  <c r="X905" i="5"/>
  <c r="X904" i="5"/>
  <c r="X903" i="5"/>
  <c r="X902" i="5"/>
  <c r="X901" i="5"/>
  <c r="X900" i="5"/>
  <c r="X899" i="5"/>
  <c r="X898" i="5"/>
  <c r="X897" i="5"/>
  <c r="X896" i="5"/>
  <c r="X895" i="5"/>
  <c r="X894" i="5"/>
  <c r="X893" i="5"/>
  <c r="X892" i="5"/>
  <c r="X891" i="5"/>
  <c r="X890" i="5"/>
  <c r="X889" i="5"/>
  <c r="X888" i="5"/>
  <c r="X887" i="5"/>
  <c r="X886" i="5"/>
  <c r="X885" i="5"/>
  <c r="X884" i="5"/>
  <c r="X883" i="5"/>
  <c r="X882" i="5"/>
  <c r="X881" i="5"/>
  <c r="X880" i="5"/>
  <c r="X879" i="5"/>
  <c r="X878" i="5"/>
  <c r="X877" i="5"/>
  <c r="X876" i="5"/>
  <c r="X875" i="5"/>
  <c r="X874" i="5"/>
  <c r="X873" i="5"/>
  <c r="X872" i="5"/>
  <c r="X871" i="5"/>
  <c r="X870" i="5"/>
  <c r="X869" i="5"/>
  <c r="X868" i="5"/>
  <c r="X867" i="5"/>
  <c r="X866" i="5"/>
  <c r="X865" i="5"/>
  <c r="X864" i="5"/>
  <c r="X863" i="5"/>
  <c r="X862" i="5"/>
  <c r="X861" i="5"/>
  <c r="X860" i="5"/>
  <c r="X859" i="5"/>
  <c r="X858" i="5"/>
  <c r="X857" i="5"/>
  <c r="X856" i="5"/>
  <c r="X855" i="5"/>
  <c r="X854" i="5"/>
  <c r="X853" i="5"/>
  <c r="X852" i="5"/>
  <c r="X851" i="5"/>
  <c r="X850" i="5"/>
  <c r="X849" i="5"/>
  <c r="X848" i="5"/>
  <c r="X847" i="5"/>
  <c r="X846" i="5"/>
  <c r="X845" i="5"/>
  <c r="X844" i="5"/>
  <c r="X843" i="5"/>
  <c r="X842" i="5"/>
  <c r="X841" i="5"/>
  <c r="X840" i="5"/>
  <c r="X839" i="5"/>
  <c r="X838" i="5"/>
  <c r="X837" i="5"/>
  <c r="X836" i="5"/>
  <c r="X835" i="5"/>
  <c r="X834" i="5"/>
  <c r="X833" i="5"/>
  <c r="X832" i="5"/>
  <c r="X831" i="5"/>
  <c r="X830" i="5"/>
  <c r="X829" i="5"/>
  <c r="X828" i="5"/>
  <c r="X827" i="5"/>
  <c r="X826" i="5"/>
  <c r="X825" i="5"/>
  <c r="X824" i="5"/>
  <c r="X823" i="5"/>
  <c r="X822" i="5"/>
  <c r="X821" i="5"/>
  <c r="X820" i="5"/>
  <c r="X819" i="5"/>
  <c r="X818" i="5"/>
  <c r="X817" i="5"/>
  <c r="X816" i="5"/>
  <c r="X815" i="5"/>
  <c r="X814" i="5"/>
  <c r="X813" i="5"/>
  <c r="X812" i="5"/>
  <c r="X811" i="5"/>
  <c r="X810" i="5"/>
  <c r="X809" i="5"/>
  <c r="X808" i="5"/>
  <c r="X807" i="5"/>
  <c r="X806" i="5"/>
  <c r="X805" i="5"/>
  <c r="X804" i="5"/>
  <c r="X803" i="5"/>
  <c r="X802" i="5"/>
  <c r="X801" i="5"/>
  <c r="X800" i="5"/>
  <c r="X799" i="5"/>
  <c r="X798" i="5"/>
  <c r="X797" i="5"/>
  <c r="X796" i="5"/>
  <c r="X795" i="5"/>
  <c r="X794" i="5"/>
  <c r="X793" i="5"/>
  <c r="X792" i="5"/>
  <c r="X791" i="5"/>
  <c r="X790" i="5"/>
  <c r="X789" i="5"/>
  <c r="X788" i="5"/>
  <c r="X787" i="5"/>
  <c r="X786" i="5"/>
  <c r="X785" i="5"/>
  <c r="X784" i="5"/>
  <c r="X783" i="5"/>
  <c r="X782" i="5"/>
  <c r="X781" i="5"/>
  <c r="X780" i="5"/>
  <c r="X779" i="5"/>
  <c r="X778" i="5"/>
  <c r="X777" i="5"/>
  <c r="X776" i="5"/>
  <c r="X775" i="5"/>
  <c r="X774" i="5"/>
  <c r="X773" i="5"/>
  <c r="X772" i="5"/>
  <c r="X771" i="5"/>
  <c r="X770" i="5"/>
  <c r="X769" i="5"/>
  <c r="X768" i="5"/>
  <c r="X767" i="5"/>
  <c r="X766" i="5"/>
  <c r="X765" i="5"/>
  <c r="X764" i="5"/>
  <c r="X763" i="5"/>
  <c r="X762" i="5"/>
  <c r="X761" i="5"/>
  <c r="X760" i="5"/>
  <c r="X759" i="5"/>
  <c r="X758" i="5"/>
  <c r="X757" i="5"/>
  <c r="X756" i="5"/>
  <c r="X755" i="5"/>
  <c r="X754" i="5"/>
  <c r="X753" i="5"/>
  <c r="X752" i="5"/>
  <c r="X751" i="5"/>
  <c r="X750" i="5"/>
  <c r="X749" i="5"/>
  <c r="X748" i="5"/>
  <c r="X747" i="5"/>
  <c r="X746" i="5"/>
  <c r="X745" i="5"/>
  <c r="X744" i="5"/>
  <c r="X743" i="5"/>
  <c r="X742" i="5"/>
  <c r="X741" i="5"/>
  <c r="X740" i="5"/>
  <c r="X739" i="5"/>
  <c r="X738" i="5"/>
  <c r="X737" i="5"/>
  <c r="X736" i="5"/>
  <c r="X735" i="5"/>
  <c r="X734" i="5"/>
  <c r="X733" i="5"/>
  <c r="X732" i="5"/>
  <c r="X731" i="5"/>
  <c r="X730" i="5"/>
  <c r="X729" i="5"/>
  <c r="X728" i="5"/>
  <c r="X727" i="5"/>
  <c r="X726" i="5"/>
  <c r="X725" i="5"/>
  <c r="X724" i="5"/>
  <c r="X723" i="5"/>
  <c r="X722" i="5"/>
  <c r="X721" i="5"/>
  <c r="X720" i="5"/>
  <c r="X719" i="5"/>
  <c r="X718" i="5"/>
  <c r="X717" i="5"/>
  <c r="X716" i="5"/>
  <c r="X715" i="5"/>
  <c r="X714" i="5"/>
  <c r="X713" i="5"/>
  <c r="X712" i="5"/>
  <c r="X711" i="5"/>
  <c r="X710" i="5"/>
  <c r="X709" i="5"/>
  <c r="X708" i="5"/>
  <c r="X707" i="5"/>
  <c r="X706" i="5"/>
  <c r="X705" i="5"/>
  <c r="X704" i="5"/>
  <c r="X703" i="5"/>
  <c r="X702" i="5"/>
  <c r="X701" i="5"/>
  <c r="X700" i="5"/>
  <c r="X699" i="5"/>
  <c r="X698" i="5"/>
  <c r="X697" i="5"/>
  <c r="X696" i="5"/>
  <c r="X695" i="5"/>
  <c r="X694" i="5"/>
  <c r="X693" i="5"/>
  <c r="X692" i="5"/>
  <c r="X691" i="5"/>
  <c r="X690" i="5"/>
  <c r="X689" i="5"/>
  <c r="X688" i="5"/>
  <c r="X687" i="5"/>
  <c r="X686" i="5"/>
  <c r="X685" i="5"/>
  <c r="X684" i="5"/>
  <c r="X683" i="5"/>
  <c r="X682" i="5"/>
  <c r="X681" i="5"/>
  <c r="X680" i="5"/>
  <c r="X679" i="5"/>
  <c r="X678" i="5"/>
  <c r="X677" i="5"/>
  <c r="X676" i="5"/>
  <c r="X675" i="5"/>
  <c r="X674" i="5"/>
  <c r="X673" i="5"/>
  <c r="X672" i="5"/>
  <c r="X671" i="5"/>
  <c r="X670" i="5"/>
  <c r="X669" i="5"/>
  <c r="X668" i="5"/>
  <c r="X667" i="5"/>
  <c r="X666" i="5"/>
  <c r="X665" i="5"/>
  <c r="X664" i="5"/>
  <c r="X663" i="5"/>
  <c r="X662" i="5"/>
  <c r="X661" i="5"/>
  <c r="X660" i="5"/>
  <c r="X659" i="5"/>
  <c r="X658" i="5"/>
  <c r="X657" i="5"/>
  <c r="X656" i="5"/>
  <c r="X655" i="5"/>
  <c r="X654" i="5"/>
  <c r="X653" i="5"/>
  <c r="X652" i="5"/>
  <c r="X651" i="5"/>
  <c r="X650" i="5"/>
  <c r="X649" i="5"/>
  <c r="X648" i="5"/>
  <c r="X647" i="5"/>
  <c r="X646" i="5"/>
  <c r="X645" i="5"/>
  <c r="X644" i="5"/>
  <c r="X643" i="5"/>
  <c r="X642" i="5"/>
  <c r="X641" i="5"/>
  <c r="X640" i="5"/>
  <c r="X639" i="5"/>
  <c r="X638" i="5"/>
  <c r="X637" i="5"/>
  <c r="X636" i="5"/>
  <c r="X635" i="5"/>
  <c r="X634" i="5"/>
  <c r="X633" i="5"/>
  <c r="X632" i="5"/>
  <c r="X631" i="5"/>
  <c r="X630" i="5"/>
  <c r="X629" i="5"/>
  <c r="X628" i="5"/>
  <c r="X627" i="5"/>
  <c r="X626" i="5"/>
  <c r="X625" i="5"/>
  <c r="X624" i="5"/>
  <c r="X623" i="5"/>
  <c r="X622" i="5"/>
  <c r="X621" i="5"/>
  <c r="X620" i="5"/>
  <c r="X619" i="5"/>
  <c r="X618" i="5"/>
  <c r="X617" i="5"/>
  <c r="X616" i="5"/>
  <c r="X615" i="5"/>
  <c r="X614" i="5"/>
  <c r="X613" i="5"/>
  <c r="X612" i="5"/>
  <c r="X611" i="5"/>
  <c r="X610" i="5"/>
  <c r="X609" i="5"/>
  <c r="X608" i="5"/>
  <c r="X607" i="5"/>
  <c r="X606" i="5"/>
  <c r="X605" i="5"/>
  <c r="X604" i="5"/>
  <c r="X603" i="5"/>
  <c r="X602" i="5"/>
  <c r="X601" i="5"/>
  <c r="X600" i="5"/>
  <c r="X599" i="5"/>
  <c r="X598" i="5"/>
  <c r="X597" i="5"/>
  <c r="X596" i="5"/>
  <c r="X595" i="5"/>
  <c r="X594" i="5"/>
  <c r="X593" i="5"/>
  <c r="X592" i="5"/>
  <c r="X591" i="5"/>
  <c r="X590" i="5"/>
  <c r="X589" i="5"/>
  <c r="X588" i="5"/>
  <c r="X587" i="5"/>
  <c r="X586" i="5"/>
  <c r="X585" i="5"/>
  <c r="X584" i="5"/>
  <c r="X583" i="5"/>
  <c r="X582" i="5"/>
  <c r="X581" i="5"/>
  <c r="X580" i="5"/>
  <c r="X579" i="5"/>
  <c r="X578" i="5"/>
  <c r="X577" i="5"/>
  <c r="X576" i="5"/>
  <c r="X575" i="5"/>
  <c r="X574" i="5"/>
  <c r="X573" i="5"/>
  <c r="X572" i="5"/>
  <c r="X571" i="5"/>
  <c r="X570" i="5"/>
  <c r="X569" i="5"/>
  <c r="X568" i="5"/>
  <c r="X567" i="5"/>
  <c r="X566" i="5"/>
  <c r="X565" i="5"/>
  <c r="X564" i="5"/>
  <c r="X563" i="5"/>
  <c r="X562" i="5"/>
  <c r="X561" i="5"/>
  <c r="X560" i="5"/>
  <c r="X559" i="5"/>
  <c r="X558" i="5"/>
  <c r="X557" i="5"/>
  <c r="X556" i="5"/>
  <c r="X555" i="5"/>
  <c r="X554" i="5"/>
  <c r="X553" i="5"/>
  <c r="X552" i="5"/>
  <c r="X551" i="5"/>
  <c r="X550" i="5"/>
  <c r="X549" i="5"/>
  <c r="X548" i="5"/>
  <c r="X547" i="5"/>
  <c r="X546" i="5"/>
  <c r="X545" i="5"/>
  <c r="X544" i="5"/>
  <c r="X543" i="5"/>
  <c r="X542" i="5"/>
  <c r="X541" i="5"/>
  <c r="X540" i="5"/>
  <c r="X539" i="5"/>
  <c r="X538" i="5"/>
  <c r="X537" i="5"/>
  <c r="X536" i="5"/>
  <c r="X535" i="5"/>
  <c r="X534" i="5"/>
  <c r="X533" i="5"/>
  <c r="X532" i="5"/>
  <c r="X531" i="5"/>
  <c r="X530" i="5"/>
  <c r="X529" i="5"/>
  <c r="X528" i="5"/>
  <c r="X527" i="5"/>
  <c r="X526" i="5"/>
  <c r="X525" i="5"/>
  <c r="X524" i="5"/>
  <c r="X523" i="5"/>
  <c r="X522" i="5"/>
  <c r="X521" i="5"/>
  <c r="X520" i="5"/>
  <c r="X519" i="5"/>
  <c r="X518" i="5"/>
  <c r="X517" i="5"/>
  <c r="X516" i="5"/>
  <c r="X515" i="5"/>
  <c r="X514" i="5"/>
  <c r="X513" i="5"/>
  <c r="X512" i="5"/>
  <c r="X511" i="5"/>
  <c r="X510" i="5"/>
  <c r="X509" i="5"/>
  <c r="X508" i="5"/>
  <c r="X507" i="5"/>
  <c r="X506" i="5"/>
  <c r="X505" i="5"/>
  <c r="X504" i="5"/>
  <c r="X503" i="5"/>
  <c r="X502" i="5"/>
  <c r="X501" i="5"/>
  <c r="X500" i="5"/>
  <c r="X499" i="5"/>
  <c r="X498" i="5"/>
  <c r="X497" i="5"/>
  <c r="X496" i="5"/>
  <c r="X495" i="5"/>
  <c r="X494" i="5"/>
  <c r="X493" i="5"/>
  <c r="X492" i="5"/>
  <c r="X491" i="5"/>
  <c r="X490" i="5"/>
  <c r="X489" i="5"/>
  <c r="X488" i="5"/>
  <c r="X487" i="5"/>
  <c r="X486" i="5"/>
  <c r="X485" i="5"/>
  <c r="X484" i="5"/>
  <c r="X483" i="5"/>
  <c r="X482" i="5"/>
  <c r="X481" i="5"/>
  <c r="X480" i="5"/>
  <c r="X479" i="5"/>
  <c r="X478" i="5"/>
  <c r="X477" i="5"/>
  <c r="X476" i="5"/>
  <c r="X475" i="5"/>
  <c r="X474" i="5"/>
  <c r="X473" i="5"/>
  <c r="X472" i="5"/>
  <c r="X471" i="5"/>
  <c r="X470" i="5"/>
  <c r="X469" i="5"/>
  <c r="X468" i="5"/>
  <c r="X467" i="5"/>
  <c r="X466" i="5"/>
  <c r="X465" i="5"/>
  <c r="X464" i="5"/>
  <c r="X463" i="5"/>
  <c r="X462" i="5"/>
  <c r="X461" i="5"/>
  <c r="X460" i="5"/>
  <c r="X459" i="5"/>
  <c r="X458" i="5"/>
  <c r="X457" i="5"/>
  <c r="X456" i="5"/>
  <c r="X455" i="5"/>
  <c r="X454" i="5"/>
  <c r="X453" i="5"/>
  <c r="X452" i="5"/>
  <c r="X451" i="5"/>
  <c r="X450" i="5"/>
  <c r="X449" i="5"/>
  <c r="X448" i="5"/>
  <c r="X447" i="5"/>
  <c r="X446" i="5"/>
  <c r="X445" i="5"/>
  <c r="X444" i="5"/>
  <c r="X443" i="5"/>
  <c r="X442" i="5"/>
  <c r="X441" i="5"/>
  <c r="X440" i="5"/>
  <c r="X439" i="5"/>
  <c r="X438" i="5"/>
  <c r="X437" i="5"/>
  <c r="X436" i="5"/>
  <c r="X435" i="5"/>
  <c r="X434" i="5"/>
  <c r="X433" i="5"/>
  <c r="X432" i="5"/>
  <c r="X431" i="5"/>
  <c r="X430" i="5"/>
  <c r="X429" i="5"/>
  <c r="X428" i="5"/>
  <c r="X427" i="5"/>
  <c r="X426" i="5"/>
  <c r="X425" i="5"/>
  <c r="X424" i="5"/>
  <c r="X423" i="5"/>
  <c r="X422" i="5"/>
  <c r="X421" i="5"/>
  <c r="X420" i="5"/>
  <c r="X419" i="5"/>
  <c r="X418" i="5"/>
  <c r="X417" i="5"/>
  <c r="X416" i="5"/>
  <c r="X415" i="5"/>
  <c r="X414" i="5"/>
  <c r="X413" i="5"/>
  <c r="X412" i="5"/>
  <c r="X411" i="5"/>
  <c r="X410" i="5"/>
  <c r="X409" i="5"/>
  <c r="X408" i="5"/>
  <c r="X407" i="5"/>
  <c r="X406" i="5"/>
  <c r="X405" i="5"/>
  <c r="X404" i="5"/>
  <c r="X403" i="5"/>
  <c r="X402" i="5"/>
  <c r="X401" i="5"/>
  <c r="X400" i="5"/>
  <c r="X399" i="5"/>
  <c r="X398" i="5"/>
  <c r="X397" i="5"/>
  <c r="X396" i="5"/>
  <c r="X395" i="5"/>
  <c r="X394" i="5"/>
  <c r="X393" i="5"/>
  <c r="X392" i="5"/>
  <c r="X391" i="5"/>
  <c r="X390" i="5"/>
  <c r="X389" i="5"/>
  <c r="X388" i="5"/>
  <c r="X387" i="5"/>
  <c r="X386" i="5"/>
  <c r="X385" i="5"/>
  <c r="X384" i="5"/>
  <c r="X383" i="5"/>
  <c r="X382" i="5"/>
  <c r="X381" i="5"/>
  <c r="X380" i="5"/>
  <c r="X379" i="5"/>
  <c r="X378" i="5"/>
  <c r="X377" i="5"/>
  <c r="X376" i="5"/>
  <c r="X375" i="5"/>
  <c r="X374" i="5"/>
  <c r="X373" i="5"/>
  <c r="X372" i="5"/>
  <c r="X371" i="5"/>
  <c r="X370" i="5"/>
  <c r="X369" i="5"/>
  <c r="X368" i="5"/>
  <c r="X367" i="5"/>
  <c r="X366" i="5"/>
  <c r="X365" i="5"/>
  <c r="X364" i="5"/>
  <c r="X363" i="5"/>
  <c r="X362" i="5"/>
  <c r="X361" i="5"/>
  <c r="X360" i="5"/>
  <c r="X359" i="5"/>
  <c r="X358" i="5"/>
  <c r="X357" i="5"/>
  <c r="X356" i="5"/>
  <c r="X355" i="5"/>
  <c r="X354" i="5"/>
  <c r="X353" i="5"/>
  <c r="X352" i="5"/>
  <c r="X351" i="5"/>
  <c r="X350" i="5"/>
  <c r="X349" i="5"/>
  <c r="X348" i="5"/>
  <c r="X347" i="5"/>
  <c r="X346" i="5"/>
  <c r="X345" i="5"/>
  <c r="X344" i="5"/>
  <c r="X343" i="5"/>
  <c r="X342" i="5"/>
  <c r="X341" i="5"/>
  <c r="X340" i="5"/>
  <c r="X339" i="5"/>
  <c r="X338" i="5"/>
  <c r="X337" i="5"/>
  <c r="X336" i="5"/>
  <c r="X335" i="5"/>
  <c r="X334" i="5"/>
  <c r="X333" i="5"/>
  <c r="X332" i="5"/>
  <c r="X331" i="5"/>
  <c r="X330" i="5"/>
  <c r="X329" i="5"/>
  <c r="X328" i="5"/>
  <c r="X327" i="5"/>
  <c r="X326" i="5"/>
  <c r="X325" i="5"/>
  <c r="X324" i="5"/>
  <c r="X323" i="5"/>
  <c r="X322" i="5"/>
  <c r="X321" i="5"/>
  <c r="X320" i="5"/>
  <c r="X319" i="5"/>
  <c r="X318" i="5"/>
  <c r="X317" i="5"/>
  <c r="X316" i="5"/>
  <c r="X315" i="5"/>
  <c r="X314" i="5"/>
  <c r="X313" i="5"/>
  <c r="X312" i="5"/>
  <c r="X311" i="5"/>
  <c r="X310" i="5"/>
  <c r="X309" i="5"/>
  <c r="X308" i="5"/>
  <c r="X307" i="5"/>
  <c r="X306" i="5"/>
  <c r="X305" i="5"/>
  <c r="X304" i="5"/>
  <c r="X303" i="5"/>
  <c r="X302" i="5"/>
  <c r="X301" i="5"/>
  <c r="X300" i="5"/>
  <c r="X299" i="5"/>
  <c r="X298" i="5"/>
  <c r="X297" i="5"/>
  <c r="X296" i="5"/>
  <c r="X295" i="5"/>
  <c r="X294" i="5"/>
  <c r="X293" i="5"/>
  <c r="X292" i="5"/>
  <c r="X291" i="5"/>
  <c r="X290" i="5"/>
  <c r="X289" i="5"/>
  <c r="X288" i="5"/>
  <c r="X287" i="5"/>
  <c r="X286" i="5"/>
  <c r="X285" i="5"/>
  <c r="X284" i="5"/>
  <c r="X283" i="5"/>
  <c r="X282" i="5"/>
  <c r="X281" i="5"/>
  <c r="X280" i="5"/>
  <c r="X279" i="5"/>
  <c r="X278" i="5"/>
  <c r="X277" i="5"/>
  <c r="X276" i="5"/>
  <c r="X275" i="5"/>
  <c r="X274" i="5"/>
  <c r="X273" i="5"/>
  <c r="X272" i="5"/>
  <c r="X271" i="5"/>
  <c r="X270" i="5"/>
  <c r="X269" i="5"/>
  <c r="X268" i="5"/>
  <c r="X267" i="5"/>
  <c r="X266" i="5"/>
  <c r="X265" i="5"/>
  <c r="X264" i="5"/>
  <c r="X263" i="5"/>
  <c r="X262" i="5"/>
  <c r="X261" i="5"/>
  <c r="X260" i="5"/>
  <c r="X259" i="5"/>
  <c r="X258" i="5"/>
  <c r="X257" i="5"/>
  <c r="X256" i="5"/>
  <c r="X255" i="5"/>
  <c r="X254" i="5"/>
  <c r="X253" i="5"/>
  <c r="X252" i="5"/>
  <c r="X251" i="5"/>
  <c r="X250" i="5"/>
  <c r="X249" i="5"/>
  <c r="X248" i="5"/>
  <c r="X247" i="5"/>
  <c r="X246" i="5"/>
  <c r="X245" i="5"/>
  <c r="X244" i="5"/>
  <c r="X243" i="5"/>
  <c r="X242" i="5"/>
  <c r="X241" i="5"/>
  <c r="X240" i="5"/>
  <c r="X239" i="5"/>
  <c r="X238" i="5"/>
  <c r="X237" i="5"/>
  <c r="X236" i="5"/>
  <c r="X235" i="5"/>
  <c r="X234" i="5"/>
  <c r="X233" i="5"/>
  <c r="X232" i="5"/>
  <c r="X231" i="5"/>
  <c r="X230" i="5"/>
  <c r="X229" i="5"/>
  <c r="X228" i="5"/>
  <c r="X227" i="5"/>
  <c r="X226" i="5"/>
  <c r="X225" i="5"/>
  <c r="X224" i="5"/>
  <c r="X223" i="5"/>
  <c r="X222" i="5"/>
  <c r="X221" i="5"/>
  <c r="X220" i="5"/>
  <c r="X219" i="5"/>
  <c r="X218" i="5"/>
  <c r="X217" i="5"/>
  <c r="X216" i="5"/>
  <c r="X215" i="5"/>
  <c r="X214" i="5"/>
  <c r="X213" i="5"/>
  <c r="X212" i="5"/>
  <c r="X211" i="5"/>
  <c r="X210" i="5"/>
  <c r="X209" i="5"/>
  <c r="X208" i="5"/>
  <c r="X207" i="5"/>
  <c r="X206" i="5"/>
  <c r="X205" i="5"/>
  <c r="X204" i="5"/>
  <c r="X203" i="5"/>
  <c r="X202" i="5"/>
  <c r="X201" i="5"/>
  <c r="X200" i="5"/>
  <c r="X199" i="5"/>
  <c r="X198" i="5"/>
  <c r="X197" i="5"/>
  <c r="X196" i="5"/>
  <c r="X195" i="5"/>
  <c r="X194" i="5"/>
  <c r="X193" i="5"/>
  <c r="X192" i="5"/>
  <c r="X191" i="5"/>
  <c r="X190" i="5"/>
  <c r="X189" i="5"/>
  <c r="X188" i="5"/>
  <c r="X187" i="5"/>
  <c r="X186" i="5"/>
  <c r="X185" i="5"/>
  <c r="X184" i="5"/>
  <c r="X183" i="5"/>
  <c r="X182" i="5"/>
  <c r="X181" i="5"/>
  <c r="X180" i="5"/>
  <c r="X179" i="5"/>
  <c r="X178" i="5"/>
  <c r="X177" i="5"/>
  <c r="X176" i="5"/>
  <c r="X175" i="5"/>
  <c r="X174" i="5"/>
  <c r="X173" i="5"/>
  <c r="X172" i="5"/>
  <c r="X171" i="5"/>
  <c r="X170" i="5"/>
  <c r="X169" i="5"/>
  <c r="X168" i="5"/>
  <c r="X167" i="5"/>
  <c r="X166" i="5"/>
  <c r="X165" i="5"/>
  <c r="X164" i="5"/>
  <c r="X163" i="5"/>
  <c r="X162" i="5"/>
  <c r="X161" i="5"/>
  <c r="X160" i="5"/>
  <c r="X159" i="5"/>
  <c r="X158" i="5"/>
  <c r="X157" i="5"/>
  <c r="X156" i="5"/>
  <c r="X155" i="5"/>
  <c r="X154" i="5"/>
  <c r="X153" i="5"/>
  <c r="X152" i="5"/>
  <c r="X151" i="5"/>
  <c r="X150" i="5"/>
  <c r="X149" i="5"/>
  <c r="X148" i="5"/>
  <c r="X147" i="5"/>
  <c r="X146" i="5"/>
  <c r="X145" i="5"/>
  <c r="X144" i="5"/>
  <c r="X143" i="5"/>
  <c r="X142" i="5"/>
  <c r="X141" i="5"/>
  <c r="X140" i="5"/>
  <c r="X139" i="5"/>
  <c r="X138" i="5"/>
  <c r="X137" i="5"/>
  <c r="X136" i="5"/>
  <c r="X135" i="5"/>
  <c r="X134" i="5"/>
  <c r="X133" i="5"/>
  <c r="X132" i="5"/>
  <c r="X131" i="5"/>
  <c r="X130" i="5"/>
  <c r="X129" i="5"/>
  <c r="X128" i="5"/>
  <c r="X127" i="5"/>
  <c r="X126" i="5"/>
  <c r="X125" i="5"/>
  <c r="X124" i="5"/>
  <c r="X123" i="5"/>
  <c r="X122" i="5"/>
  <c r="X121" i="5"/>
  <c r="X120" i="5"/>
  <c r="X119" i="5"/>
  <c r="X118" i="5"/>
  <c r="X117" i="5"/>
  <c r="X116" i="5"/>
  <c r="X115" i="5"/>
  <c r="X114" i="5"/>
  <c r="X113" i="5"/>
  <c r="X112" i="5"/>
  <c r="X111" i="5"/>
  <c r="X110" i="5"/>
  <c r="X109" i="5"/>
  <c r="X108" i="5"/>
  <c r="X107" i="5"/>
  <c r="X106" i="5"/>
  <c r="X105" i="5"/>
  <c r="X104" i="5"/>
  <c r="X103" i="5"/>
  <c r="X102" i="5"/>
  <c r="X101" i="5"/>
  <c r="X100" i="5"/>
  <c r="X99" i="5"/>
  <c r="X98" i="5"/>
  <c r="X97" i="5"/>
  <c r="X96" i="5"/>
  <c r="X95" i="5"/>
  <c r="X94" i="5"/>
  <c r="X93" i="5"/>
  <c r="X92" i="5"/>
  <c r="X91" i="5"/>
  <c r="X90" i="5"/>
  <c r="X89" i="5"/>
  <c r="X88" i="5"/>
  <c r="X87" i="5"/>
  <c r="X86" i="5"/>
  <c r="X85" i="5"/>
  <c r="X84" i="5"/>
  <c r="X83" i="5"/>
  <c r="X82" i="5"/>
  <c r="X81" i="5"/>
  <c r="X80" i="5"/>
  <c r="X79" i="5"/>
  <c r="X78" i="5"/>
  <c r="X77" i="5"/>
  <c r="X76" i="5"/>
  <c r="X75" i="5"/>
  <c r="X74" i="5"/>
  <c r="X73" i="5"/>
  <c r="X72" i="5"/>
  <c r="V912" i="5"/>
  <c r="V911" i="5"/>
  <c r="V910" i="5"/>
  <c r="V909" i="5"/>
  <c r="V908" i="5"/>
  <c r="V907" i="5"/>
  <c r="V906" i="5"/>
  <c r="V905" i="5"/>
  <c r="V904" i="5"/>
  <c r="V903" i="5"/>
  <c r="V902" i="5"/>
  <c r="V901" i="5"/>
  <c r="V900" i="5"/>
  <c r="V899" i="5"/>
  <c r="V898" i="5"/>
  <c r="V897" i="5"/>
  <c r="V896" i="5"/>
  <c r="V895" i="5"/>
  <c r="V894" i="5"/>
  <c r="V893" i="5"/>
  <c r="V892" i="5"/>
  <c r="V891" i="5"/>
  <c r="V890" i="5"/>
  <c r="V889" i="5"/>
  <c r="V888" i="5"/>
  <c r="V887" i="5"/>
  <c r="V886" i="5"/>
  <c r="V885" i="5"/>
  <c r="V884" i="5"/>
  <c r="V883" i="5"/>
  <c r="V882" i="5"/>
  <c r="V881" i="5"/>
  <c r="V880" i="5"/>
  <c r="V879" i="5"/>
  <c r="V878" i="5"/>
  <c r="V877" i="5"/>
  <c r="V876" i="5"/>
  <c r="V875" i="5"/>
  <c r="V874" i="5"/>
  <c r="V873" i="5"/>
  <c r="V872" i="5"/>
  <c r="V871" i="5"/>
  <c r="V870" i="5"/>
  <c r="V869" i="5"/>
  <c r="V868" i="5"/>
  <c r="V867" i="5"/>
  <c r="V866" i="5"/>
  <c r="V865" i="5"/>
  <c r="V864" i="5"/>
  <c r="V863" i="5"/>
  <c r="V862" i="5"/>
  <c r="V861" i="5"/>
  <c r="V860" i="5"/>
  <c r="V859" i="5"/>
  <c r="V858" i="5"/>
  <c r="V857" i="5"/>
  <c r="V856" i="5"/>
  <c r="V855" i="5"/>
  <c r="V854" i="5"/>
  <c r="V853" i="5"/>
  <c r="V852" i="5"/>
  <c r="V851" i="5"/>
  <c r="V850" i="5"/>
  <c r="V849" i="5"/>
  <c r="V848" i="5"/>
  <c r="V847" i="5"/>
  <c r="V846" i="5"/>
  <c r="V845" i="5"/>
  <c r="V844" i="5"/>
  <c r="V843" i="5"/>
  <c r="V842" i="5"/>
  <c r="V841" i="5"/>
  <c r="V840" i="5"/>
  <c r="V839" i="5"/>
  <c r="V838" i="5"/>
  <c r="V837" i="5"/>
  <c r="V836" i="5"/>
  <c r="V835" i="5"/>
  <c r="V834" i="5"/>
  <c r="V833" i="5"/>
  <c r="V832" i="5"/>
  <c r="V831" i="5"/>
  <c r="V830" i="5"/>
  <c r="V829" i="5"/>
  <c r="V828" i="5"/>
  <c r="V827" i="5"/>
  <c r="V826" i="5"/>
  <c r="V825" i="5"/>
  <c r="V824" i="5"/>
  <c r="V823" i="5"/>
  <c r="V822" i="5"/>
  <c r="V821" i="5"/>
  <c r="V820" i="5"/>
  <c r="V819" i="5"/>
  <c r="V818" i="5"/>
  <c r="V817" i="5"/>
  <c r="V816" i="5"/>
  <c r="V815" i="5"/>
  <c r="V814" i="5"/>
  <c r="V813" i="5"/>
  <c r="V812" i="5"/>
  <c r="V811" i="5"/>
  <c r="V810" i="5"/>
  <c r="V809" i="5"/>
  <c r="V808" i="5"/>
  <c r="V807" i="5"/>
  <c r="V806" i="5"/>
  <c r="V805" i="5"/>
  <c r="V804" i="5"/>
  <c r="V803" i="5"/>
  <c r="V802" i="5"/>
  <c r="V801" i="5"/>
  <c r="V800" i="5"/>
  <c r="V799" i="5"/>
  <c r="V798" i="5"/>
  <c r="V797" i="5"/>
  <c r="V796" i="5"/>
  <c r="V795" i="5"/>
  <c r="V794" i="5"/>
  <c r="V793" i="5"/>
  <c r="V792" i="5"/>
  <c r="V791" i="5"/>
  <c r="V790" i="5"/>
  <c r="V789" i="5"/>
  <c r="V788" i="5"/>
  <c r="V787" i="5"/>
  <c r="V786" i="5"/>
  <c r="V785" i="5"/>
  <c r="V784" i="5"/>
  <c r="V783" i="5"/>
  <c r="V782" i="5"/>
  <c r="V781" i="5"/>
  <c r="V780" i="5"/>
  <c r="V779" i="5"/>
  <c r="V778" i="5"/>
  <c r="V777" i="5"/>
  <c r="V776" i="5"/>
  <c r="V775" i="5"/>
  <c r="V774" i="5"/>
  <c r="V773" i="5"/>
  <c r="V772" i="5"/>
  <c r="V771" i="5"/>
  <c r="V770" i="5"/>
  <c r="V769" i="5"/>
  <c r="V768" i="5"/>
  <c r="V767" i="5"/>
  <c r="V766" i="5"/>
  <c r="V765" i="5"/>
  <c r="V764" i="5"/>
  <c r="V763" i="5"/>
  <c r="V762" i="5"/>
  <c r="V761" i="5"/>
  <c r="V760" i="5"/>
  <c r="V759" i="5"/>
  <c r="V758" i="5"/>
  <c r="V757" i="5"/>
  <c r="V756" i="5"/>
  <c r="V755" i="5"/>
  <c r="V754" i="5"/>
  <c r="V753" i="5"/>
  <c r="V752" i="5"/>
  <c r="V751" i="5"/>
  <c r="V750" i="5"/>
  <c r="V749" i="5"/>
  <c r="V748" i="5"/>
  <c r="V747" i="5"/>
  <c r="V746" i="5"/>
  <c r="V745" i="5"/>
  <c r="V744" i="5"/>
  <c r="V743" i="5"/>
  <c r="V742" i="5"/>
  <c r="V741" i="5"/>
  <c r="V740" i="5"/>
  <c r="V739" i="5"/>
  <c r="V738" i="5"/>
  <c r="V737" i="5"/>
  <c r="V736" i="5"/>
  <c r="V735" i="5"/>
  <c r="V734" i="5"/>
  <c r="V733" i="5"/>
  <c r="V732" i="5"/>
  <c r="V731" i="5"/>
  <c r="V730" i="5"/>
  <c r="V729" i="5"/>
  <c r="V728" i="5"/>
  <c r="V727" i="5"/>
  <c r="V726" i="5"/>
  <c r="V725" i="5"/>
  <c r="V724" i="5"/>
  <c r="V723" i="5"/>
  <c r="V722" i="5"/>
  <c r="V721" i="5"/>
  <c r="V720" i="5"/>
  <c r="V719" i="5"/>
  <c r="V718" i="5"/>
  <c r="V717" i="5"/>
  <c r="V716" i="5"/>
  <c r="V715" i="5"/>
  <c r="V714" i="5"/>
  <c r="V713" i="5"/>
  <c r="V712" i="5"/>
  <c r="V711" i="5"/>
  <c r="V710" i="5"/>
  <c r="V709" i="5"/>
  <c r="V708" i="5"/>
  <c r="V707" i="5"/>
  <c r="V706" i="5"/>
  <c r="V705" i="5"/>
  <c r="V704" i="5"/>
  <c r="V703" i="5"/>
  <c r="V702" i="5"/>
  <c r="V701" i="5"/>
  <c r="V700" i="5"/>
  <c r="V699" i="5"/>
  <c r="V698" i="5"/>
  <c r="V697" i="5"/>
  <c r="V696" i="5"/>
  <c r="V695" i="5"/>
  <c r="V694" i="5"/>
  <c r="V693" i="5"/>
  <c r="V692" i="5"/>
  <c r="V691" i="5"/>
  <c r="V690" i="5"/>
  <c r="V689" i="5"/>
  <c r="V688" i="5"/>
  <c r="V687" i="5"/>
  <c r="V686" i="5"/>
  <c r="V685" i="5"/>
  <c r="V684" i="5"/>
  <c r="V683" i="5"/>
  <c r="V682" i="5"/>
  <c r="V681" i="5"/>
  <c r="V680" i="5"/>
  <c r="V679" i="5"/>
  <c r="V678" i="5"/>
  <c r="V677" i="5"/>
  <c r="V676" i="5"/>
  <c r="V675" i="5"/>
  <c r="V674" i="5"/>
  <c r="V673" i="5"/>
  <c r="V672" i="5"/>
  <c r="V671" i="5"/>
  <c r="V670" i="5"/>
  <c r="V669" i="5"/>
  <c r="V668" i="5"/>
  <c r="V667" i="5"/>
  <c r="V666" i="5"/>
  <c r="V665" i="5"/>
  <c r="V664" i="5"/>
  <c r="V663" i="5"/>
  <c r="V662" i="5"/>
  <c r="V661" i="5"/>
  <c r="V660" i="5"/>
  <c r="V659" i="5"/>
  <c r="V658" i="5"/>
  <c r="V657" i="5"/>
  <c r="V656" i="5"/>
  <c r="V655" i="5"/>
  <c r="V654" i="5"/>
  <c r="V653" i="5"/>
  <c r="V652" i="5"/>
  <c r="V651" i="5"/>
  <c r="V650" i="5"/>
  <c r="V649" i="5"/>
  <c r="V648" i="5"/>
  <c r="V647" i="5"/>
  <c r="V646" i="5"/>
  <c r="V645" i="5"/>
  <c r="V644" i="5"/>
  <c r="V643" i="5"/>
  <c r="V642" i="5"/>
  <c r="V641" i="5"/>
  <c r="V640" i="5"/>
  <c r="V639" i="5"/>
  <c r="V638" i="5"/>
  <c r="V637" i="5"/>
  <c r="V636" i="5"/>
  <c r="V635" i="5"/>
  <c r="V634" i="5"/>
  <c r="V633" i="5"/>
  <c r="V632" i="5"/>
  <c r="V631" i="5"/>
  <c r="V630" i="5"/>
  <c r="V629" i="5"/>
  <c r="V628" i="5"/>
  <c r="V627" i="5"/>
  <c r="V626" i="5"/>
  <c r="V625" i="5"/>
  <c r="V624" i="5"/>
  <c r="V623" i="5"/>
  <c r="V622" i="5"/>
  <c r="V621" i="5"/>
  <c r="V620" i="5"/>
  <c r="V619" i="5"/>
  <c r="V618" i="5"/>
  <c r="V617" i="5"/>
  <c r="V616" i="5"/>
  <c r="V615" i="5"/>
  <c r="V614" i="5"/>
  <c r="V613" i="5"/>
  <c r="V612" i="5"/>
  <c r="V611" i="5"/>
  <c r="V610" i="5"/>
  <c r="V609" i="5"/>
  <c r="V608" i="5"/>
  <c r="V607" i="5"/>
  <c r="V606" i="5"/>
  <c r="V605" i="5"/>
  <c r="V604" i="5"/>
  <c r="V603" i="5"/>
  <c r="V602" i="5"/>
  <c r="V601" i="5"/>
  <c r="V600" i="5"/>
  <c r="V599" i="5"/>
  <c r="V598" i="5"/>
  <c r="V597" i="5"/>
  <c r="V596" i="5"/>
  <c r="V595" i="5"/>
  <c r="V594" i="5"/>
  <c r="V593" i="5"/>
  <c r="V592" i="5"/>
  <c r="V591" i="5"/>
  <c r="V590" i="5"/>
  <c r="V589" i="5"/>
  <c r="V588" i="5"/>
  <c r="V587" i="5"/>
  <c r="V586" i="5"/>
  <c r="V585" i="5"/>
  <c r="V584" i="5"/>
  <c r="V583" i="5"/>
  <c r="V582" i="5"/>
  <c r="V581" i="5"/>
  <c r="V580" i="5"/>
  <c r="V579" i="5"/>
  <c r="V578" i="5"/>
  <c r="V577" i="5"/>
  <c r="V576" i="5"/>
  <c r="V575" i="5"/>
  <c r="V574" i="5"/>
  <c r="V573" i="5"/>
  <c r="V572" i="5"/>
  <c r="V571" i="5"/>
  <c r="V570" i="5"/>
  <c r="V569" i="5"/>
  <c r="V568" i="5"/>
  <c r="V567" i="5"/>
  <c r="V566" i="5"/>
  <c r="V565" i="5"/>
  <c r="V564" i="5"/>
  <c r="V563" i="5"/>
  <c r="V562" i="5"/>
  <c r="V561" i="5"/>
  <c r="V560" i="5"/>
  <c r="V559" i="5"/>
  <c r="V558" i="5"/>
  <c r="V557" i="5"/>
  <c r="V556" i="5"/>
  <c r="V555" i="5"/>
  <c r="V554" i="5"/>
  <c r="V553" i="5"/>
  <c r="V552" i="5"/>
  <c r="V551" i="5"/>
  <c r="V550" i="5"/>
  <c r="V549" i="5"/>
  <c r="V548" i="5"/>
  <c r="V547" i="5"/>
  <c r="V546" i="5"/>
  <c r="V545" i="5"/>
  <c r="V544" i="5"/>
  <c r="V543" i="5"/>
  <c r="V542" i="5"/>
  <c r="V541" i="5"/>
  <c r="V540" i="5"/>
  <c r="V539" i="5"/>
  <c r="V538" i="5"/>
  <c r="V537" i="5"/>
  <c r="V536" i="5"/>
  <c r="V535" i="5"/>
  <c r="V534" i="5"/>
  <c r="V533" i="5"/>
  <c r="V532" i="5"/>
  <c r="V531" i="5"/>
  <c r="V530" i="5"/>
  <c r="V529" i="5"/>
  <c r="V528" i="5"/>
  <c r="V527" i="5"/>
  <c r="V526" i="5"/>
  <c r="V525" i="5"/>
  <c r="V524" i="5"/>
  <c r="V523" i="5"/>
  <c r="V522" i="5"/>
  <c r="V521" i="5"/>
  <c r="V520" i="5"/>
  <c r="V519" i="5"/>
  <c r="V518" i="5"/>
  <c r="V517" i="5"/>
  <c r="V516" i="5"/>
  <c r="V515" i="5"/>
  <c r="V514" i="5"/>
  <c r="V513" i="5"/>
  <c r="V512" i="5"/>
  <c r="V511" i="5"/>
  <c r="V510" i="5"/>
  <c r="V509" i="5"/>
  <c r="V508" i="5"/>
  <c r="V507" i="5"/>
  <c r="V506" i="5"/>
  <c r="V505" i="5"/>
  <c r="V504" i="5"/>
  <c r="V503" i="5"/>
  <c r="V502" i="5"/>
  <c r="V501" i="5"/>
  <c r="V500" i="5"/>
  <c r="V499" i="5"/>
  <c r="V498" i="5"/>
  <c r="V497" i="5"/>
  <c r="V496" i="5"/>
  <c r="V495" i="5"/>
  <c r="V494" i="5"/>
  <c r="V493" i="5"/>
  <c r="V492" i="5"/>
  <c r="V491" i="5"/>
  <c r="V490" i="5"/>
  <c r="V489" i="5"/>
  <c r="V488" i="5"/>
  <c r="V487" i="5"/>
  <c r="V486" i="5"/>
  <c r="V485" i="5"/>
  <c r="V484" i="5"/>
  <c r="V483" i="5"/>
  <c r="V482" i="5"/>
  <c r="V481" i="5"/>
  <c r="V480" i="5"/>
  <c r="V479" i="5"/>
  <c r="V478" i="5"/>
  <c r="V477" i="5"/>
  <c r="V476" i="5"/>
  <c r="V475" i="5"/>
  <c r="V474" i="5"/>
  <c r="V473" i="5"/>
  <c r="V472" i="5"/>
  <c r="V471" i="5"/>
  <c r="V470" i="5"/>
  <c r="V469" i="5"/>
  <c r="V468" i="5"/>
  <c r="V467" i="5"/>
  <c r="V466" i="5"/>
  <c r="V465" i="5"/>
  <c r="V464" i="5"/>
  <c r="V463" i="5"/>
  <c r="V462" i="5"/>
  <c r="V461" i="5"/>
  <c r="V460" i="5"/>
  <c r="V459" i="5"/>
  <c r="V458" i="5"/>
  <c r="V457" i="5"/>
  <c r="V456" i="5"/>
  <c r="V455" i="5"/>
  <c r="V454" i="5"/>
  <c r="V453" i="5"/>
  <c r="V452" i="5"/>
  <c r="V451" i="5"/>
  <c r="V450" i="5"/>
  <c r="V449" i="5"/>
  <c r="V448" i="5"/>
  <c r="V447" i="5"/>
  <c r="V446" i="5"/>
  <c r="V445" i="5"/>
  <c r="V444" i="5"/>
  <c r="V443" i="5"/>
  <c r="V442" i="5"/>
  <c r="V441" i="5"/>
  <c r="V440" i="5"/>
  <c r="V439" i="5"/>
  <c r="V438" i="5"/>
  <c r="V437" i="5"/>
  <c r="V436" i="5"/>
  <c r="V435" i="5"/>
  <c r="V434" i="5"/>
  <c r="V433" i="5"/>
  <c r="V432" i="5"/>
  <c r="V431" i="5"/>
  <c r="V430" i="5"/>
  <c r="V429" i="5"/>
  <c r="V428" i="5"/>
  <c r="V427" i="5"/>
  <c r="V426" i="5"/>
  <c r="V425" i="5"/>
  <c r="V424" i="5"/>
  <c r="V423" i="5"/>
  <c r="V422" i="5"/>
  <c r="V421" i="5"/>
  <c r="V420" i="5"/>
  <c r="V419" i="5"/>
  <c r="V418" i="5"/>
  <c r="V417" i="5"/>
  <c r="V416" i="5"/>
  <c r="V415" i="5"/>
  <c r="V414" i="5"/>
  <c r="V413" i="5"/>
  <c r="V412" i="5"/>
  <c r="V411" i="5"/>
  <c r="V410" i="5"/>
  <c r="V409" i="5"/>
  <c r="V408" i="5"/>
  <c r="V407" i="5"/>
  <c r="V406" i="5"/>
  <c r="V405" i="5"/>
  <c r="V404" i="5"/>
  <c r="V403" i="5"/>
  <c r="V402" i="5"/>
  <c r="V401" i="5"/>
  <c r="V400" i="5"/>
  <c r="V399" i="5"/>
  <c r="V398" i="5"/>
  <c r="V397" i="5"/>
  <c r="V396" i="5"/>
  <c r="V395" i="5"/>
  <c r="V394" i="5"/>
  <c r="V393" i="5"/>
  <c r="V392" i="5"/>
  <c r="V391" i="5"/>
  <c r="V390" i="5"/>
  <c r="V389" i="5"/>
  <c r="V388" i="5"/>
  <c r="V387" i="5"/>
  <c r="V386" i="5"/>
  <c r="V385" i="5"/>
  <c r="V384" i="5"/>
  <c r="V383" i="5"/>
  <c r="V382" i="5"/>
  <c r="V381" i="5"/>
  <c r="V380" i="5"/>
  <c r="V379" i="5"/>
  <c r="V378" i="5"/>
  <c r="V377" i="5"/>
  <c r="V376" i="5"/>
  <c r="V375" i="5"/>
  <c r="V374" i="5"/>
  <c r="V373" i="5"/>
  <c r="V372" i="5"/>
  <c r="V371" i="5"/>
  <c r="V370" i="5"/>
  <c r="V369" i="5"/>
  <c r="V368" i="5"/>
  <c r="V367" i="5"/>
  <c r="V366" i="5"/>
  <c r="V365" i="5"/>
  <c r="V364" i="5"/>
  <c r="V363" i="5"/>
  <c r="V362" i="5"/>
  <c r="V361" i="5"/>
  <c r="V360" i="5"/>
  <c r="V359" i="5"/>
  <c r="V358" i="5"/>
  <c r="V357" i="5"/>
  <c r="V356" i="5"/>
  <c r="V355" i="5"/>
  <c r="V354" i="5"/>
  <c r="V353" i="5"/>
  <c r="V352" i="5"/>
  <c r="V351" i="5"/>
  <c r="V350" i="5"/>
  <c r="V349" i="5"/>
  <c r="V348" i="5"/>
  <c r="V347" i="5"/>
  <c r="V346" i="5"/>
  <c r="V345" i="5"/>
  <c r="V344" i="5"/>
  <c r="V343" i="5"/>
  <c r="V342" i="5"/>
  <c r="V341" i="5"/>
  <c r="V340" i="5"/>
  <c r="V339" i="5"/>
  <c r="V338" i="5"/>
  <c r="V337" i="5"/>
  <c r="V336" i="5"/>
  <c r="V335" i="5"/>
  <c r="V334" i="5"/>
  <c r="V333" i="5"/>
  <c r="V332" i="5"/>
  <c r="V331" i="5"/>
  <c r="V330" i="5"/>
  <c r="V329" i="5"/>
  <c r="V328" i="5"/>
  <c r="V327" i="5"/>
  <c r="V326" i="5"/>
  <c r="V325" i="5"/>
  <c r="V324" i="5"/>
  <c r="V323" i="5"/>
  <c r="V322" i="5"/>
  <c r="V321" i="5"/>
  <c r="V320" i="5"/>
  <c r="V319" i="5"/>
  <c r="V318" i="5"/>
  <c r="V317" i="5"/>
  <c r="V316" i="5"/>
  <c r="V315" i="5"/>
  <c r="V314" i="5"/>
  <c r="V313" i="5"/>
  <c r="V312" i="5"/>
  <c r="V311" i="5"/>
  <c r="V310" i="5"/>
  <c r="V309" i="5"/>
  <c r="V308" i="5"/>
  <c r="V307" i="5"/>
  <c r="V306" i="5"/>
  <c r="V305" i="5"/>
  <c r="V304" i="5"/>
  <c r="V303" i="5"/>
  <c r="V302" i="5"/>
  <c r="V301" i="5"/>
  <c r="V300" i="5"/>
  <c r="V299" i="5"/>
  <c r="V298" i="5"/>
  <c r="V297" i="5"/>
  <c r="V296" i="5"/>
  <c r="V295" i="5"/>
  <c r="V294" i="5"/>
  <c r="V293" i="5"/>
  <c r="V292" i="5"/>
  <c r="V291" i="5"/>
  <c r="V290" i="5"/>
  <c r="V289" i="5"/>
  <c r="V288" i="5"/>
  <c r="V287" i="5"/>
  <c r="V286" i="5"/>
  <c r="V285" i="5"/>
  <c r="V284" i="5"/>
  <c r="V283" i="5"/>
  <c r="V282" i="5"/>
  <c r="V281" i="5"/>
  <c r="V280" i="5"/>
  <c r="V279" i="5"/>
  <c r="V278" i="5"/>
  <c r="V277" i="5"/>
  <c r="V276" i="5"/>
  <c r="V275" i="5"/>
  <c r="V274" i="5"/>
  <c r="V273" i="5"/>
  <c r="V272" i="5"/>
  <c r="V271" i="5"/>
  <c r="V270" i="5"/>
  <c r="V269" i="5"/>
  <c r="V268" i="5"/>
  <c r="V267" i="5"/>
  <c r="V266" i="5"/>
  <c r="V265" i="5"/>
  <c r="V264" i="5"/>
  <c r="V263" i="5"/>
  <c r="V262" i="5"/>
  <c r="V261" i="5"/>
  <c r="V260" i="5"/>
  <c r="V259" i="5"/>
  <c r="V258" i="5"/>
  <c r="V257" i="5"/>
  <c r="V256" i="5"/>
  <c r="V255" i="5"/>
  <c r="V254" i="5"/>
  <c r="V253" i="5"/>
  <c r="V252" i="5"/>
  <c r="V251" i="5"/>
  <c r="V250" i="5"/>
  <c r="V249" i="5"/>
  <c r="V248" i="5"/>
  <c r="V247" i="5"/>
  <c r="V246" i="5"/>
  <c r="V245" i="5"/>
  <c r="V244" i="5"/>
  <c r="V243" i="5"/>
  <c r="V242" i="5"/>
  <c r="V241" i="5"/>
  <c r="V240" i="5"/>
  <c r="V239" i="5"/>
  <c r="V238" i="5"/>
  <c r="V237" i="5"/>
  <c r="V236" i="5"/>
  <c r="V235" i="5"/>
  <c r="V234" i="5"/>
  <c r="V233" i="5"/>
  <c r="V232" i="5"/>
  <c r="V231" i="5"/>
  <c r="V230" i="5"/>
  <c r="V229" i="5"/>
  <c r="V228" i="5"/>
  <c r="V227" i="5"/>
  <c r="V226" i="5"/>
  <c r="V225" i="5"/>
  <c r="V224" i="5"/>
  <c r="V223" i="5"/>
  <c r="V222" i="5"/>
  <c r="V221" i="5"/>
  <c r="V220" i="5"/>
  <c r="V219" i="5"/>
  <c r="V218" i="5"/>
  <c r="V217" i="5"/>
  <c r="V216" i="5"/>
  <c r="V215" i="5"/>
  <c r="V214" i="5"/>
  <c r="V213" i="5"/>
  <c r="V212" i="5"/>
  <c r="V211" i="5"/>
  <c r="V210" i="5"/>
  <c r="V209" i="5"/>
  <c r="V208" i="5"/>
  <c r="V207" i="5"/>
  <c r="V206" i="5"/>
  <c r="V205" i="5"/>
  <c r="V204" i="5"/>
  <c r="V203" i="5"/>
  <c r="V202" i="5"/>
  <c r="V201" i="5"/>
  <c r="V200" i="5"/>
  <c r="V199" i="5"/>
  <c r="V198" i="5"/>
  <c r="V197" i="5"/>
  <c r="V196" i="5"/>
  <c r="V195" i="5"/>
  <c r="V194" i="5"/>
  <c r="V193" i="5"/>
  <c r="V192" i="5"/>
  <c r="V191" i="5"/>
  <c r="V190" i="5"/>
  <c r="V189" i="5"/>
  <c r="V188" i="5"/>
  <c r="V187" i="5"/>
  <c r="V186" i="5"/>
  <c r="V185" i="5"/>
  <c r="V184" i="5"/>
  <c r="V183" i="5"/>
  <c r="V182" i="5"/>
  <c r="V181" i="5"/>
  <c r="V180" i="5"/>
  <c r="V179" i="5"/>
  <c r="V178" i="5"/>
  <c r="V177" i="5"/>
  <c r="V176" i="5"/>
  <c r="V175" i="5"/>
  <c r="V174" i="5"/>
  <c r="V173" i="5"/>
  <c r="V172" i="5"/>
  <c r="V171" i="5"/>
  <c r="V170" i="5"/>
  <c r="V169" i="5"/>
  <c r="V168" i="5"/>
  <c r="V167" i="5"/>
  <c r="V166" i="5"/>
  <c r="V165" i="5"/>
  <c r="V164" i="5"/>
  <c r="V163" i="5"/>
  <c r="V162" i="5"/>
  <c r="V161" i="5"/>
  <c r="V160" i="5"/>
  <c r="V159" i="5"/>
  <c r="V158" i="5"/>
  <c r="V157" i="5"/>
  <c r="V156" i="5"/>
  <c r="V155" i="5"/>
  <c r="V154" i="5"/>
  <c r="V153" i="5"/>
  <c r="V152" i="5"/>
  <c r="V151" i="5"/>
  <c r="V150" i="5"/>
  <c r="V149" i="5"/>
  <c r="V148" i="5"/>
  <c r="V147" i="5"/>
  <c r="V146" i="5"/>
  <c r="V145" i="5"/>
  <c r="V144" i="5"/>
  <c r="V143" i="5"/>
  <c r="V142" i="5"/>
  <c r="V141" i="5"/>
  <c r="V140" i="5"/>
  <c r="V139" i="5"/>
  <c r="V138" i="5"/>
  <c r="V137" i="5"/>
  <c r="V136" i="5"/>
  <c r="V135" i="5"/>
  <c r="V134" i="5"/>
  <c r="V133" i="5"/>
  <c r="V132" i="5"/>
  <c r="V131" i="5"/>
  <c r="V130" i="5"/>
  <c r="V129" i="5"/>
  <c r="V128" i="5"/>
  <c r="V127" i="5"/>
  <c r="V126" i="5"/>
  <c r="V125" i="5"/>
  <c r="V124" i="5"/>
  <c r="V123" i="5"/>
  <c r="V122" i="5"/>
  <c r="V121" i="5"/>
  <c r="V120" i="5"/>
  <c r="V119" i="5"/>
  <c r="V118" i="5"/>
  <c r="V117" i="5"/>
  <c r="V116" i="5"/>
  <c r="V115" i="5"/>
  <c r="V114" i="5"/>
  <c r="V113" i="5"/>
  <c r="V112" i="5"/>
  <c r="V111" i="5"/>
  <c r="V110" i="5"/>
  <c r="V109" i="5"/>
  <c r="V108" i="5"/>
  <c r="V107" i="5"/>
  <c r="V106" i="5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V77" i="5"/>
  <c r="V76" i="5"/>
  <c r="V75" i="5"/>
  <c r="V74" i="5"/>
  <c r="V73" i="5"/>
  <c r="V72" i="5"/>
  <c r="I18" i="5"/>
  <c r="I17" i="5"/>
  <c r="I16" i="5"/>
  <c r="I15" i="5"/>
  <c r="I14" i="5"/>
  <c r="I13" i="5"/>
  <c r="I912" i="5"/>
  <c r="I911" i="5"/>
  <c r="I910" i="5"/>
  <c r="I909" i="5"/>
  <c r="I908" i="5"/>
  <c r="I907" i="5"/>
  <c r="I906" i="5"/>
  <c r="I905" i="5"/>
  <c r="I904" i="5"/>
  <c r="I903" i="5"/>
  <c r="I902" i="5"/>
  <c r="I901" i="5"/>
  <c r="I900" i="5"/>
  <c r="I899" i="5"/>
  <c r="I898" i="5"/>
  <c r="I897" i="5"/>
  <c r="I896" i="5"/>
  <c r="I895" i="5"/>
  <c r="I894" i="5"/>
  <c r="I893" i="5"/>
  <c r="I892" i="5"/>
  <c r="I891" i="5"/>
  <c r="I890" i="5"/>
  <c r="I889" i="5"/>
  <c r="I888" i="5"/>
  <c r="I887" i="5"/>
  <c r="I886" i="5"/>
  <c r="I885" i="5"/>
  <c r="I884" i="5"/>
  <c r="I883" i="5"/>
  <c r="I882" i="5"/>
  <c r="I881" i="5"/>
  <c r="I880" i="5"/>
  <c r="I879" i="5"/>
  <c r="I878" i="5"/>
  <c r="I877" i="5"/>
  <c r="I876" i="5"/>
  <c r="I875" i="5"/>
  <c r="I874" i="5"/>
  <c r="I873" i="5"/>
  <c r="I872" i="5"/>
  <c r="I871" i="5"/>
  <c r="I870" i="5"/>
  <c r="I869" i="5"/>
  <c r="I868" i="5"/>
  <c r="I867" i="5"/>
  <c r="I866" i="5"/>
  <c r="I865" i="5"/>
  <c r="I864" i="5"/>
  <c r="I863" i="5"/>
  <c r="I862" i="5"/>
  <c r="I861" i="5"/>
  <c r="I860" i="5"/>
  <c r="I859" i="5"/>
  <c r="I858" i="5"/>
  <c r="I857" i="5"/>
  <c r="I856" i="5"/>
  <c r="I855" i="5"/>
  <c r="I854" i="5"/>
  <c r="I853" i="5"/>
  <c r="I852" i="5"/>
  <c r="I851" i="5"/>
  <c r="I850" i="5"/>
  <c r="I849" i="5"/>
  <c r="I848" i="5"/>
  <c r="I847" i="5"/>
  <c r="I846" i="5"/>
  <c r="I845" i="5"/>
  <c r="I844" i="5"/>
  <c r="I843" i="5"/>
  <c r="I842" i="5"/>
  <c r="I841" i="5"/>
  <c r="I840" i="5"/>
  <c r="I839" i="5"/>
  <c r="I838" i="5"/>
  <c r="I837" i="5"/>
  <c r="I836" i="5"/>
  <c r="I835" i="5"/>
  <c r="I834" i="5"/>
  <c r="I833" i="5"/>
  <c r="I832" i="5"/>
  <c r="I831" i="5"/>
  <c r="I830" i="5"/>
  <c r="I829" i="5"/>
  <c r="I828" i="5"/>
  <c r="I827" i="5"/>
  <c r="I826" i="5"/>
  <c r="I825" i="5"/>
  <c r="I824" i="5"/>
  <c r="I823" i="5"/>
  <c r="I822" i="5"/>
  <c r="I821" i="5"/>
  <c r="I820" i="5"/>
  <c r="I819" i="5"/>
  <c r="I818" i="5"/>
  <c r="I817" i="5"/>
  <c r="I816" i="5"/>
  <c r="I815" i="5"/>
  <c r="I814" i="5"/>
  <c r="I813" i="5"/>
  <c r="I812" i="5"/>
  <c r="I811" i="5"/>
  <c r="I810" i="5"/>
  <c r="I809" i="5"/>
  <c r="I808" i="5"/>
  <c r="I807" i="5"/>
  <c r="I806" i="5"/>
  <c r="I805" i="5"/>
  <c r="I804" i="5"/>
  <c r="I803" i="5"/>
  <c r="I802" i="5"/>
  <c r="I801" i="5"/>
  <c r="I800" i="5"/>
  <c r="I799" i="5"/>
  <c r="I798" i="5"/>
  <c r="I797" i="5"/>
  <c r="I796" i="5"/>
  <c r="I795" i="5"/>
  <c r="I794" i="5"/>
  <c r="I793" i="5"/>
  <c r="I792" i="5"/>
  <c r="I791" i="5"/>
  <c r="I790" i="5"/>
  <c r="I789" i="5"/>
  <c r="I788" i="5"/>
  <c r="I787" i="5"/>
  <c r="I786" i="5"/>
  <c r="I785" i="5"/>
  <c r="I784" i="5"/>
  <c r="I783" i="5"/>
  <c r="I782" i="5"/>
  <c r="I781" i="5"/>
  <c r="I780" i="5"/>
  <c r="I779" i="5"/>
  <c r="I778" i="5"/>
  <c r="I777" i="5"/>
  <c r="I776" i="5"/>
  <c r="I775" i="5"/>
  <c r="I774" i="5"/>
  <c r="I773" i="5"/>
  <c r="I772" i="5"/>
  <c r="I771" i="5"/>
  <c r="I770" i="5"/>
  <c r="I769" i="5"/>
  <c r="I768" i="5"/>
  <c r="I767" i="5"/>
  <c r="I766" i="5"/>
  <c r="I765" i="5"/>
  <c r="I764" i="5"/>
  <c r="I763" i="5"/>
  <c r="I762" i="5"/>
  <c r="I761" i="5"/>
  <c r="I760" i="5"/>
  <c r="I759" i="5"/>
  <c r="I758" i="5"/>
  <c r="I757" i="5"/>
  <c r="I756" i="5"/>
  <c r="I755" i="5"/>
  <c r="I754" i="5"/>
  <c r="I753" i="5"/>
  <c r="I752" i="5"/>
  <c r="I751" i="5"/>
  <c r="I750" i="5"/>
  <c r="I749" i="5"/>
  <c r="I748" i="5"/>
  <c r="I747" i="5"/>
  <c r="I746" i="5"/>
  <c r="I745" i="5"/>
  <c r="I744" i="5"/>
  <c r="I743" i="5"/>
  <c r="I742" i="5"/>
  <c r="I741" i="5"/>
  <c r="I740" i="5"/>
  <c r="I739" i="5"/>
  <c r="I738" i="5"/>
  <c r="I737" i="5"/>
  <c r="I736" i="5"/>
  <c r="I735" i="5"/>
  <c r="I734" i="5"/>
  <c r="I733" i="5"/>
  <c r="I732" i="5"/>
  <c r="I731" i="5"/>
  <c r="I730" i="5"/>
  <c r="I729" i="5"/>
  <c r="I728" i="5"/>
  <c r="I727" i="5"/>
  <c r="I726" i="5"/>
  <c r="I725" i="5"/>
  <c r="I724" i="5"/>
  <c r="I723" i="5"/>
  <c r="I722" i="5"/>
  <c r="I721" i="5"/>
  <c r="I720" i="5"/>
  <c r="I719" i="5"/>
  <c r="I718" i="5"/>
  <c r="I717" i="5"/>
  <c r="I716" i="5"/>
  <c r="I715" i="5"/>
  <c r="I714" i="5"/>
  <c r="I713" i="5"/>
  <c r="I712" i="5"/>
  <c r="I711" i="5"/>
  <c r="I710" i="5"/>
  <c r="I709" i="5"/>
  <c r="I708" i="5"/>
  <c r="I707" i="5"/>
  <c r="I706" i="5"/>
  <c r="I705" i="5"/>
  <c r="I704" i="5"/>
  <c r="I703" i="5"/>
  <c r="I702" i="5"/>
  <c r="I701" i="5"/>
  <c r="I700" i="5"/>
  <c r="I699" i="5"/>
  <c r="I698" i="5"/>
  <c r="I697" i="5"/>
  <c r="I696" i="5"/>
  <c r="I695" i="5"/>
  <c r="I694" i="5"/>
  <c r="I693" i="5"/>
  <c r="I692" i="5"/>
  <c r="I691" i="5"/>
  <c r="I690" i="5"/>
  <c r="I689" i="5"/>
  <c r="I688" i="5"/>
  <c r="I687" i="5"/>
  <c r="I686" i="5"/>
  <c r="I685" i="5"/>
  <c r="I684" i="5"/>
  <c r="I683" i="5"/>
  <c r="I682" i="5"/>
  <c r="I681" i="5"/>
  <c r="I680" i="5"/>
  <c r="I679" i="5"/>
  <c r="I678" i="5"/>
  <c r="I677" i="5"/>
  <c r="I676" i="5"/>
  <c r="I675" i="5"/>
  <c r="I674" i="5"/>
  <c r="I673" i="5"/>
  <c r="I672" i="5"/>
  <c r="I671" i="5"/>
  <c r="I670" i="5"/>
  <c r="I669" i="5"/>
  <c r="I668" i="5"/>
  <c r="I667" i="5"/>
  <c r="I666" i="5"/>
  <c r="I665" i="5"/>
  <c r="I664" i="5"/>
  <c r="I663" i="5"/>
  <c r="I662" i="5"/>
  <c r="I661" i="5"/>
  <c r="I660" i="5"/>
  <c r="I659" i="5"/>
  <c r="I658" i="5"/>
  <c r="I657" i="5"/>
  <c r="I656" i="5"/>
  <c r="I655" i="5"/>
  <c r="I654" i="5"/>
  <c r="I653" i="5"/>
  <c r="I652" i="5"/>
  <c r="I651" i="5"/>
  <c r="I650" i="5"/>
  <c r="I649" i="5"/>
  <c r="I648" i="5"/>
  <c r="I647" i="5"/>
  <c r="I646" i="5"/>
  <c r="I645" i="5"/>
  <c r="I644" i="5"/>
  <c r="I643" i="5"/>
  <c r="I642" i="5"/>
  <c r="I641" i="5"/>
  <c r="I640" i="5"/>
  <c r="I639" i="5"/>
  <c r="I638" i="5"/>
  <c r="I637" i="5"/>
  <c r="I636" i="5"/>
  <c r="I635" i="5"/>
  <c r="I634" i="5"/>
  <c r="I633" i="5"/>
  <c r="I632" i="5"/>
  <c r="I631" i="5"/>
  <c r="I630" i="5"/>
  <c r="I629" i="5"/>
  <c r="I628" i="5"/>
  <c r="I627" i="5"/>
  <c r="I626" i="5"/>
  <c r="I625" i="5"/>
  <c r="I624" i="5"/>
  <c r="I623" i="5"/>
  <c r="I622" i="5"/>
  <c r="I621" i="5"/>
  <c r="I620" i="5"/>
  <c r="I619" i="5"/>
  <c r="I618" i="5"/>
  <c r="I617" i="5"/>
  <c r="I616" i="5"/>
  <c r="I615" i="5"/>
  <c r="I614" i="5"/>
  <c r="I613" i="5"/>
  <c r="I612" i="5"/>
  <c r="I611" i="5"/>
  <c r="I610" i="5"/>
  <c r="I609" i="5"/>
  <c r="I608" i="5"/>
  <c r="I607" i="5"/>
  <c r="I606" i="5"/>
  <c r="I605" i="5"/>
  <c r="I604" i="5"/>
  <c r="I603" i="5"/>
  <c r="I602" i="5"/>
  <c r="I601" i="5"/>
  <c r="I600" i="5"/>
  <c r="I599" i="5"/>
  <c r="I598" i="5"/>
  <c r="I597" i="5"/>
  <c r="I596" i="5"/>
  <c r="I595" i="5"/>
  <c r="I594" i="5"/>
  <c r="I593" i="5"/>
  <c r="I592" i="5"/>
  <c r="I591" i="5"/>
  <c r="I590" i="5"/>
  <c r="I589" i="5"/>
  <c r="I588" i="5"/>
  <c r="I587" i="5"/>
  <c r="I586" i="5"/>
  <c r="I585" i="5"/>
  <c r="I584" i="5"/>
  <c r="I583" i="5"/>
  <c r="I582" i="5"/>
  <c r="I581" i="5"/>
  <c r="I580" i="5"/>
  <c r="I579" i="5"/>
  <c r="I578" i="5"/>
  <c r="I577" i="5"/>
  <c r="I576" i="5"/>
  <c r="I575" i="5"/>
  <c r="I574" i="5"/>
  <c r="I573" i="5"/>
  <c r="I572" i="5"/>
  <c r="I571" i="5"/>
  <c r="I570" i="5"/>
  <c r="I569" i="5"/>
  <c r="I568" i="5"/>
  <c r="I567" i="5"/>
  <c r="I566" i="5"/>
  <c r="I565" i="5"/>
  <c r="I564" i="5"/>
  <c r="I563" i="5"/>
  <c r="I562" i="5"/>
  <c r="I561" i="5"/>
  <c r="I560" i="5"/>
  <c r="I559" i="5"/>
  <c r="I558" i="5"/>
  <c r="I557" i="5"/>
  <c r="I556" i="5"/>
  <c r="I555" i="5"/>
  <c r="I554" i="5"/>
  <c r="I553" i="5"/>
  <c r="I552" i="5"/>
  <c r="I551" i="5"/>
  <c r="I550" i="5"/>
  <c r="I549" i="5"/>
  <c r="I548" i="5"/>
  <c r="I547" i="5"/>
  <c r="I546" i="5"/>
  <c r="I545" i="5"/>
  <c r="I544" i="5"/>
  <c r="I543" i="5"/>
  <c r="I542" i="5"/>
  <c r="I541" i="5"/>
  <c r="I540" i="5"/>
  <c r="I539" i="5"/>
  <c r="I538" i="5"/>
  <c r="I537" i="5"/>
  <c r="I536" i="5"/>
  <c r="I535" i="5"/>
  <c r="I534" i="5"/>
  <c r="I533" i="5"/>
  <c r="I532" i="5"/>
  <c r="I531" i="5"/>
  <c r="I530" i="5"/>
  <c r="I529" i="5"/>
  <c r="I528" i="5"/>
  <c r="I527" i="5"/>
  <c r="I526" i="5"/>
  <c r="I525" i="5"/>
  <c r="I524" i="5"/>
  <c r="I523" i="5"/>
  <c r="I522" i="5"/>
  <c r="I521" i="5"/>
  <c r="I520" i="5"/>
  <c r="I519" i="5"/>
  <c r="I518" i="5"/>
  <c r="I517" i="5"/>
  <c r="I516" i="5"/>
  <c r="I515" i="5"/>
  <c r="I514" i="5"/>
  <c r="I513" i="5"/>
  <c r="I512" i="5"/>
  <c r="I511" i="5"/>
  <c r="I510" i="5"/>
  <c r="I509" i="5"/>
  <c r="I508" i="5"/>
  <c r="I507" i="5"/>
  <c r="I506" i="5"/>
  <c r="I505" i="5"/>
  <c r="I504" i="5"/>
  <c r="I503" i="5"/>
  <c r="I502" i="5"/>
  <c r="I501" i="5"/>
  <c r="I500" i="5"/>
  <c r="I499" i="5"/>
  <c r="I498" i="5"/>
  <c r="I497" i="5"/>
  <c r="I496" i="5"/>
  <c r="I495" i="5"/>
  <c r="I494" i="5"/>
  <c r="I493" i="5"/>
  <c r="I492" i="5"/>
  <c r="I491" i="5"/>
  <c r="I490" i="5"/>
  <c r="I489" i="5"/>
  <c r="I488" i="5"/>
  <c r="I487" i="5"/>
  <c r="I486" i="5"/>
  <c r="I485" i="5"/>
  <c r="I484" i="5"/>
  <c r="I483" i="5"/>
  <c r="I482" i="5"/>
  <c r="I481" i="5"/>
  <c r="I480" i="5"/>
  <c r="I479" i="5"/>
  <c r="I478" i="5"/>
  <c r="I477" i="5"/>
  <c r="I476" i="5"/>
  <c r="I475" i="5"/>
  <c r="I474" i="5"/>
  <c r="I473" i="5"/>
  <c r="I472" i="5"/>
  <c r="I471" i="5"/>
  <c r="I470" i="5"/>
  <c r="I469" i="5"/>
  <c r="I468" i="5"/>
  <c r="I467" i="5"/>
  <c r="I466" i="5"/>
  <c r="I465" i="5"/>
  <c r="I464" i="5"/>
  <c r="I463" i="5"/>
  <c r="I462" i="5"/>
  <c r="I461" i="5"/>
  <c r="I460" i="5"/>
  <c r="I459" i="5"/>
  <c r="I458" i="5"/>
  <c r="I457" i="5"/>
  <c r="I456" i="5"/>
  <c r="I455" i="5"/>
  <c r="I454" i="5"/>
  <c r="I453" i="5"/>
  <c r="I452" i="5"/>
  <c r="I451" i="5"/>
  <c r="I450" i="5"/>
  <c r="I449" i="5"/>
  <c r="I448" i="5"/>
  <c r="I447" i="5"/>
  <c r="I446" i="5"/>
  <c r="I445" i="5"/>
  <c r="I444" i="5"/>
  <c r="I443" i="5"/>
  <c r="I442" i="5"/>
  <c r="I441" i="5"/>
  <c r="I440" i="5"/>
  <c r="I439" i="5"/>
  <c r="I438" i="5"/>
  <c r="I437" i="5"/>
  <c r="I436" i="5"/>
  <c r="I435" i="5"/>
  <c r="I434" i="5"/>
  <c r="I433" i="5"/>
  <c r="I432" i="5"/>
  <c r="I431" i="5"/>
  <c r="I430" i="5"/>
  <c r="I429" i="5"/>
  <c r="I428" i="5"/>
  <c r="I427" i="5"/>
  <c r="I426" i="5"/>
  <c r="I425" i="5"/>
  <c r="I424" i="5"/>
  <c r="I423" i="5"/>
  <c r="I422" i="5"/>
  <c r="I421" i="5"/>
  <c r="I420" i="5"/>
  <c r="I419" i="5"/>
  <c r="I418" i="5"/>
  <c r="I417" i="5"/>
  <c r="I416" i="5"/>
  <c r="I415" i="5"/>
  <c r="I414" i="5"/>
  <c r="I413" i="5"/>
  <c r="I412" i="5"/>
  <c r="I411" i="5"/>
  <c r="I410" i="5"/>
  <c r="I409" i="5"/>
  <c r="I408" i="5"/>
  <c r="I407" i="5"/>
  <c r="I406" i="5"/>
  <c r="I405" i="5"/>
  <c r="I404" i="5"/>
  <c r="I403" i="5"/>
  <c r="I402" i="5"/>
  <c r="I401" i="5"/>
  <c r="I400" i="5"/>
  <c r="I399" i="5"/>
  <c r="I398" i="5"/>
  <c r="I397" i="5"/>
  <c r="I396" i="5"/>
  <c r="I395" i="5"/>
  <c r="I394" i="5"/>
  <c r="I393" i="5"/>
  <c r="I392" i="5"/>
  <c r="I391" i="5"/>
  <c r="I390" i="5"/>
  <c r="I389" i="5"/>
  <c r="I388" i="5"/>
  <c r="I387" i="5"/>
  <c r="I386" i="5"/>
  <c r="I385" i="5"/>
  <c r="I384" i="5"/>
  <c r="I383" i="5"/>
  <c r="I382" i="5"/>
  <c r="I381" i="5"/>
  <c r="I380" i="5"/>
  <c r="I379" i="5"/>
  <c r="I378" i="5"/>
  <c r="I377" i="5"/>
  <c r="I376" i="5"/>
  <c r="I375" i="5"/>
  <c r="I374" i="5"/>
  <c r="I373" i="5"/>
  <c r="I372" i="5"/>
  <c r="I371" i="5"/>
  <c r="I370" i="5"/>
  <c r="I369" i="5"/>
  <c r="I368" i="5"/>
  <c r="I367" i="5"/>
  <c r="I366" i="5"/>
  <c r="I365" i="5"/>
  <c r="I364" i="5"/>
  <c r="I363" i="5"/>
  <c r="I362" i="5"/>
  <c r="I361" i="5"/>
  <c r="I360" i="5"/>
  <c r="I359" i="5"/>
  <c r="I358" i="5"/>
  <c r="I357" i="5"/>
  <c r="I356" i="5"/>
  <c r="I355" i="5"/>
  <c r="I354" i="5"/>
  <c r="I353" i="5"/>
  <c r="I352" i="5"/>
  <c r="I351" i="5"/>
  <c r="I350" i="5"/>
  <c r="I349" i="5"/>
  <c r="I348" i="5"/>
  <c r="I347" i="5"/>
  <c r="I346" i="5"/>
  <c r="I345" i="5"/>
  <c r="I344" i="5"/>
  <c r="I343" i="5"/>
  <c r="I342" i="5"/>
  <c r="I341" i="5"/>
  <c r="I340" i="5"/>
  <c r="I339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AD912" i="5" l="1"/>
  <c r="AD911" i="5"/>
  <c r="AD910" i="5"/>
  <c r="AD909" i="5"/>
  <c r="AD908" i="5"/>
  <c r="AD907" i="5"/>
  <c r="AD906" i="5"/>
  <c r="AD905" i="5"/>
  <c r="AD904" i="5"/>
  <c r="AD903" i="5"/>
  <c r="AD902" i="5"/>
  <c r="AD901" i="5"/>
  <c r="AD900" i="5"/>
  <c r="AD899" i="5"/>
  <c r="AD898" i="5"/>
  <c r="AD897" i="5"/>
  <c r="AD896" i="5"/>
  <c r="AD895" i="5"/>
  <c r="AD894" i="5"/>
  <c r="AD893" i="5"/>
  <c r="AD892" i="5"/>
  <c r="AD891" i="5"/>
  <c r="AD890" i="5"/>
  <c r="AD889" i="5"/>
  <c r="AD888" i="5"/>
  <c r="AD887" i="5"/>
  <c r="AD886" i="5"/>
  <c r="AD885" i="5"/>
  <c r="AD884" i="5"/>
  <c r="AD883" i="5"/>
  <c r="AD882" i="5"/>
  <c r="AD881" i="5"/>
  <c r="AD880" i="5"/>
  <c r="AD879" i="5"/>
  <c r="AD878" i="5"/>
  <c r="AD877" i="5"/>
  <c r="AD876" i="5"/>
  <c r="AD875" i="5"/>
  <c r="AD874" i="5"/>
  <c r="AD873" i="5"/>
  <c r="AD872" i="5"/>
  <c r="AD871" i="5"/>
  <c r="AD870" i="5"/>
  <c r="AD869" i="5"/>
  <c r="AD868" i="5"/>
  <c r="AD867" i="5"/>
  <c r="AD866" i="5"/>
  <c r="AD865" i="5"/>
  <c r="AD864" i="5"/>
  <c r="AD863" i="5"/>
  <c r="AD862" i="5"/>
  <c r="AD861" i="5"/>
  <c r="AD860" i="5"/>
  <c r="AD859" i="5"/>
  <c r="AD858" i="5"/>
  <c r="AD857" i="5"/>
  <c r="AD856" i="5"/>
  <c r="AD855" i="5"/>
  <c r="AD854" i="5"/>
  <c r="AD853" i="5"/>
  <c r="AD852" i="5"/>
  <c r="AD851" i="5"/>
  <c r="AD850" i="5"/>
  <c r="AD849" i="5"/>
  <c r="AD848" i="5"/>
  <c r="AD847" i="5"/>
  <c r="AD846" i="5"/>
  <c r="AD845" i="5"/>
  <c r="AD844" i="5"/>
  <c r="AD843" i="5"/>
  <c r="AD842" i="5"/>
  <c r="AD841" i="5"/>
  <c r="AD840" i="5"/>
  <c r="AD839" i="5"/>
  <c r="AD838" i="5"/>
  <c r="AD837" i="5"/>
  <c r="AD836" i="5"/>
  <c r="AD835" i="5"/>
  <c r="AD834" i="5"/>
  <c r="AD833" i="5"/>
  <c r="AD832" i="5"/>
  <c r="AD831" i="5"/>
  <c r="AD830" i="5"/>
  <c r="AD829" i="5"/>
  <c r="AD828" i="5"/>
  <c r="AD827" i="5"/>
  <c r="AD826" i="5"/>
  <c r="AD825" i="5"/>
  <c r="AD824" i="5"/>
  <c r="AD823" i="5"/>
  <c r="AD822" i="5"/>
  <c r="AD821" i="5"/>
  <c r="AD820" i="5"/>
  <c r="AD819" i="5"/>
  <c r="AD818" i="5"/>
  <c r="AD817" i="5"/>
  <c r="AD816" i="5"/>
  <c r="AD815" i="5"/>
  <c r="AD814" i="5"/>
  <c r="AD813" i="5"/>
  <c r="AD812" i="5"/>
  <c r="AD811" i="5"/>
  <c r="AD810" i="5"/>
  <c r="AD809" i="5"/>
  <c r="AD808" i="5"/>
  <c r="AD807" i="5"/>
  <c r="AD806" i="5"/>
  <c r="AD805" i="5"/>
  <c r="AD804" i="5"/>
  <c r="AD803" i="5"/>
  <c r="AD802" i="5"/>
  <c r="AD801" i="5"/>
  <c r="AD800" i="5"/>
  <c r="AD799" i="5"/>
  <c r="AD798" i="5"/>
  <c r="AD797" i="5"/>
  <c r="AD796" i="5"/>
  <c r="AD795" i="5"/>
  <c r="AD794" i="5"/>
  <c r="AD793" i="5"/>
  <c r="AD792" i="5"/>
  <c r="AD791" i="5"/>
  <c r="AD790" i="5"/>
  <c r="AD789" i="5"/>
  <c r="AD788" i="5"/>
  <c r="AD787" i="5"/>
  <c r="AD786" i="5"/>
  <c r="AD785" i="5"/>
  <c r="AD784" i="5"/>
  <c r="AD783" i="5"/>
  <c r="AD782" i="5"/>
  <c r="AD781" i="5"/>
  <c r="AD780" i="5"/>
  <c r="AD779" i="5"/>
  <c r="AD778" i="5"/>
  <c r="AD777" i="5"/>
  <c r="AD776" i="5"/>
  <c r="AD775" i="5"/>
  <c r="AD774" i="5"/>
  <c r="AD773" i="5"/>
  <c r="AD772" i="5"/>
  <c r="AD771" i="5"/>
  <c r="AD770" i="5"/>
  <c r="AD769" i="5"/>
  <c r="AD768" i="5"/>
  <c r="AD767" i="5"/>
  <c r="AD766" i="5"/>
  <c r="AD765" i="5"/>
  <c r="AD764" i="5"/>
  <c r="AD763" i="5"/>
  <c r="AD762" i="5"/>
  <c r="AD761" i="5"/>
  <c r="AD760" i="5"/>
  <c r="AD759" i="5"/>
  <c r="AD758" i="5"/>
  <c r="AD757" i="5"/>
  <c r="AD756" i="5"/>
  <c r="AD755" i="5"/>
  <c r="AD754" i="5"/>
  <c r="AD753" i="5"/>
  <c r="AD752" i="5"/>
  <c r="AD751" i="5"/>
  <c r="AD750" i="5"/>
  <c r="AD749" i="5"/>
  <c r="AD748" i="5"/>
  <c r="AD747" i="5"/>
  <c r="AD746" i="5"/>
  <c r="AD745" i="5"/>
  <c r="AD744" i="5"/>
  <c r="AD743" i="5"/>
  <c r="AD742" i="5"/>
  <c r="AD741" i="5"/>
  <c r="AD740" i="5"/>
  <c r="AD739" i="5"/>
  <c r="AD738" i="5"/>
  <c r="AD737" i="5"/>
  <c r="AD736" i="5"/>
  <c r="AD735" i="5"/>
  <c r="AD734" i="5"/>
  <c r="AD733" i="5"/>
  <c r="AD732" i="5"/>
  <c r="AD731" i="5"/>
  <c r="AD730" i="5"/>
  <c r="AD729" i="5"/>
  <c r="AD728" i="5"/>
  <c r="AD727" i="5"/>
  <c r="AD726" i="5"/>
  <c r="AD725" i="5"/>
  <c r="AD724" i="5"/>
  <c r="AD723" i="5"/>
  <c r="AD722" i="5"/>
  <c r="AD721" i="5"/>
  <c r="AD720" i="5"/>
  <c r="AD719" i="5"/>
  <c r="AD718" i="5"/>
  <c r="AD717" i="5"/>
  <c r="AD716" i="5"/>
  <c r="AD715" i="5"/>
  <c r="AD714" i="5"/>
  <c r="AD713" i="5"/>
  <c r="AD712" i="5"/>
  <c r="AD711" i="5"/>
  <c r="AD710" i="5"/>
  <c r="AD709" i="5"/>
  <c r="AD708" i="5"/>
  <c r="AD707" i="5"/>
  <c r="AD706" i="5"/>
  <c r="AD705" i="5"/>
  <c r="AD704" i="5"/>
  <c r="AD703" i="5"/>
  <c r="AD702" i="5"/>
  <c r="AD701" i="5"/>
  <c r="AD700" i="5"/>
  <c r="AD699" i="5"/>
  <c r="AD698" i="5"/>
  <c r="AD697" i="5"/>
  <c r="AD696" i="5"/>
  <c r="AD695" i="5"/>
  <c r="AD694" i="5"/>
  <c r="AD693" i="5"/>
  <c r="AD692" i="5"/>
  <c r="AD691" i="5"/>
  <c r="AD690" i="5"/>
  <c r="AD689" i="5"/>
  <c r="AD688" i="5"/>
  <c r="AD687" i="5"/>
  <c r="AD686" i="5"/>
  <c r="AD685" i="5"/>
  <c r="AD684" i="5"/>
  <c r="AD683" i="5"/>
  <c r="AD682" i="5"/>
  <c r="AD681" i="5"/>
  <c r="AD680" i="5"/>
  <c r="AD679" i="5"/>
  <c r="AD678" i="5"/>
  <c r="AD677" i="5"/>
  <c r="AD676" i="5"/>
  <c r="AD675" i="5"/>
  <c r="AD674" i="5"/>
  <c r="AD673" i="5"/>
  <c r="AD672" i="5"/>
  <c r="AD671" i="5"/>
  <c r="AD670" i="5"/>
  <c r="AD669" i="5"/>
  <c r="AD668" i="5"/>
  <c r="AD667" i="5"/>
  <c r="AD666" i="5"/>
  <c r="AD665" i="5"/>
  <c r="AD664" i="5"/>
  <c r="AD663" i="5"/>
  <c r="AD662" i="5"/>
  <c r="AD661" i="5"/>
  <c r="AD660" i="5"/>
  <c r="AD659" i="5"/>
  <c r="AD658" i="5"/>
  <c r="AD657" i="5"/>
  <c r="AD656" i="5"/>
  <c r="AD655" i="5"/>
  <c r="AD654" i="5"/>
  <c r="AD653" i="5"/>
  <c r="AD652" i="5"/>
  <c r="AD651" i="5"/>
  <c r="AD650" i="5"/>
  <c r="AD649" i="5"/>
  <c r="AD648" i="5"/>
  <c r="AD647" i="5"/>
  <c r="AD646" i="5"/>
  <c r="AD645" i="5"/>
  <c r="AD644" i="5"/>
  <c r="AD643" i="5"/>
  <c r="AD642" i="5"/>
  <c r="AD641" i="5"/>
  <c r="AD640" i="5"/>
  <c r="AD639" i="5"/>
  <c r="AD638" i="5"/>
  <c r="AD637" i="5"/>
  <c r="AD636" i="5"/>
  <c r="AD635" i="5"/>
  <c r="AD634" i="5"/>
  <c r="AD633" i="5"/>
  <c r="AD632" i="5"/>
  <c r="AD631" i="5"/>
  <c r="AD630" i="5"/>
  <c r="AD629" i="5"/>
  <c r="AD628" i="5"/>
  <c r="AD627" i="5"/>
  <c r="AD626" i="5"/>
  <c r="AD625" i="5"/>
  <c r="AD624" i="5"/>
  <c r="AD623" i="5"/>
  <c r="AD622" i="5"/>
  <c r="AD621" i="5"/>
  <c r="AD620" i="5"/>
  <c r="AD619" i="5"/>
  <c r="AD618" i="5"/>
  <c r="AD617" i="5"/>
  <c r="AD616" i="5"/>
  <c r="AD615" i="5"/>
  <c r="AD614" i="5"/>
  <c r="AD613" i="5"/>
  <c r="AD612" i="5"/>
  <c r="AD611" i="5"/>
  <c r="AD610" i="5"/>
  <c r="AD609" i="5"/>
  <c r="AD608" i="5"/>
  <c r="AD607" i="5"/>
  <c r="AD606" i="5"/>
  <c r="AD605" i="5"/>
  <c r="AD604" i="5"/>
  <c r="AD603" i="5"/>
  <c r="AD602" i="5"/>
  <c r="AD601" i="5"/>
  <c r="AD600" i="5"/>
  <c r="AD599" i="5"/>
  <c r="AD598" i="5"/>
  <c r="AD597" i="5"/>
  <c r="AD596" i="5"/>
  <c r="AD595" i="5"/>
  <c r="AD594" i="5"/>
  <c r="AD593" i="5"/>
  <c r="AD592" i="5"/>
  <c r="AD591" i="5"/>
  <c r="AD590" i="5"/>
  <c r="AD589" i="5"/>
  <c r="AD588" i="5"/>
  <c r="AD587" i="5"/>
  <c r="AD586" i="5"/>
  <c r="AD585" i="5"/>
  <c r="AD584" i="5"/>
  <c r="AD583" i="5"/>
  <c r="AD582" i="5"/>
  <c r="AD581" i="5"/>
  <c r="AD580" i="5"/>
  <c r="AD579" i="5"/>
  <c r="AD578" i="5"/>
  <c r="AD577" i="5"/>
  <c r="AD576" i="5"/>
  <c r="AD575" i="5"/>
  <c r="AD574" i="5"/>
  <c r="AD573" i="5"/>
  <c r="AD572" i="5"/>
  <c r="AD571" i="5"/>
  <c r="AD570" i="5"/>
  <c r="AD569" i="5"/>
  <c r="AD568" i="5"/>
  <c r="AD567" i="5"/>
  <c r="AD566" i="5"/>
  <c r="AD565" i="5"/>
  <c r="AD564" i="5"/>
  <c r="AD563" i="5"/>
  <c r="AD562" i="5"/>
  <c r="AD561" i="5"/>
  <c r="AD560" i="5"/>
  <c r="AD559" i="5"/>
  <c r="AD558" i="5"/>
  <c r="AD557" i="5"/>
  <c r="AD556" i="5"/>
  <c r="AD555" i="5"/>
  <c r="AD554" i="5"/>
  <c r="AD553" i="5"/>
  <c r="AD552" i="5"/>
  <c r="AD551" i="5"/>
  <c r="AD550" i="5"/>
  <c r="AD549" i="5"/>
  <c r="AD548" i="5"/>
  <c r="AD547" i="5"/>
  <c r="AD546" i="5"/>
  <c r="AD545" i="5"/>
  <c r="AD544" i="5"/>
  <c r="AD543" i="5"/>
  <c r="AD542" i="5"/>
  <c r="AD541" i="5"/>
  <c r="AD540" i="5"/>
  <c r="AD539" i="5"/>
  <c r="AD538" i="5"/>
  <c r="AD537" i="5"/>
  <c r="AD536" i="5"/>
  <c r="AD535" i="5"/>
  <c r="AD534" i="5"/>
  <c r="AD533" i="5"/>
  <c r="AD532" i="5"/>
  <c r="AD531" i="5"/>
  <c r="AD530" i="5"/>
  <c r="AD529" i="5"/>
  <c r="AD528" i="5"/>
  <c r="AD527" i="5"/>
  <c r="AD526" i="5"/>
  <c r="AD525" i="5"/>
  <c r="AD524" i="5"/>
  <c r="AD523" i="5"/>
  <c r="AD522" i="5"/>
  <c r="AD521" i="5"/>
  <c r="AD520" i="5"/>
  <c r="AD519" i="5"/>
  <c r="AD518" i="5"/>
  <c r="AD517" i="5"/>
  <c r="AD516" i="5"/>
  <c r="AD515" i="5"/>
  <c r="AD514" i="5"/>
  <c r="AD513" i="5"/>
  <c r="AD512" i="5"/>
  <c r="AD511" i="5"/>
  <c r="AD510" i="5"/>
  <c r="AD509" i="5"/>
  <c r="AD508" i="5"/>
  <c r="AD507" i="5"/>
  <c r="AD506" i="5"/>
  <c r="AD505" i="5"/>
  <c r="AD504" i="5"/>
  <c r="AD503" i="5"/>
  <c r="AD502" i="5"/>
  <c r="AD501" i="5"/>
  <c r="AD500" i="5"/>
  <c r="AD499" i="5"/>
  <c r="AD498" i="5"/>
  <c r="AD497" i="5"/>
  <c r="AD496" i="5"/>
  <c r="AD495" i="5"/>
  <c r="AD494" i="5"/>
  <c r="AD493" i="5"/>
  <c r="AD492" i="5"/>
  <c r="AD491" i="5"/>
  <c r="AD490" i="5"/>
  <c r="AD489" i="5"/>
  <c r="AD488" i="5"/>
  <c r="AD487" i="5"/>
  <c r="AD486" i="5"/>
  <c r="AD485" i="5"/>
  <c r="AD484" i="5"/>
  <c r="AD483" i="5"/>
  <c r="AD482" i="5"/>
  <c r="AD481" i="5"/>
  <c r="AD480" i="5"/>
  <c r="AD479" i="5"/>
  <c r="AD478" i="5"/>
  <c r="AD477" i="5"/>
  <c r="AD476" i="5"/>
  <c r="AD475" i="5"/>
  <c r="AD474" i="5"/>
  <c r="AD473" i="5"/>
  <c r="AD472" i="5"/>
  <c r="AD471" i="5"/>
  <c r="AD470" i="5"/>
  <c r="AD469" i="5"/>
  <c r="AD468" i="5"/>
  <c r="AD467" i="5"/>
  <c r="AD466" i="5"/>
  <c r="AD465" i="5"/>
  <c r="AD464" i="5"/>
  <c r="AD463" i="5"/>
  <c r="AD462" i="5"/>
  <c r="AD461" i="5"/>
  <c r="AD460" i="5"/>
  <c r="AD459" i="5"/>
  <c r="AD458" i="5"/>
  <c r="AD457" i="5"/>
  <c r="AD456" i="5"/>
  <c r="AD455" i="5"/>
  <c r="AD454" i="5"/>
  <c r="AD453" i="5"/>
  <c r="AD452" i="5"/>
  <c r="AD451" i="5"/>
  <c r="AD450" i="5"/>
  <c r="AD449" i="5"/>
  <c r="AD448" i="5"/>
  <c r="AD447" i="5"/>
  <c r="AD446" i="5"/>
  <c r="AD445" i="5"/>
  <c r="AD444" i="5"/>
  <c r="AD443" i="5"/>
  <c r="AD442" i="5"/>
  <c r="AD441" i="5"/>
  <c r="AD440" i="5"/>
  <c r="AD439" i="5"/>
  <c r="AD438" i="5"/>
  <c r="AD437" i="5"/>
  <c r="AD436" i="5"/>
  <c r="AD435" i="5"/>
  <c r="AD434" i="5"/>
  <c r="AD433" i="5"/>
  <c r="AD432" i="5"/>
  <c r="AD431" i="5"/>
  <c r="AD430" i="5"/>
  <c r="AD429" i="5"/>
  <c r="AD428" i="5"/>
  <c r="AD427" i="5"/>
  <c r="AD426" i="5"/>
  <c r="AD425" i="5"/>
  <c r="AD424" i="5"/>
  <c r="AD423" i="5"/>
  <c r="AD422" i="5"/>
  <c r="AD421" i="5"/>
  <c r="AD420" i="5"/>
  <c r="AD419" i="5"/>
  <c r="AD418" i="5"/>
  <c r="AD417" i="5"/>
  <c r="AD416" i="5"/>
  <c r="AD415" i="5"/>
  <c r="AD414" i="5"/>
  <c r="AD413" i="5"/>
  <c r="AD412" i="5"/>
  <c r="AD411" i="5"/>
  <c r="AD410" i="5"/>
  <c r="AD409" i="5"/>
  <c r="AD408" i="5"/>
  <c r="AD407" i="5"/>
  <c r="AD406" i="5"/>
  <c r="AD405" i="5"/>
  <c r="AD404" i="5"/>
  <c r="AD403" i="5"/>
  <c r="AD402" i="5"/>
  <c r="AD401" i="5"/>
  <c r="AD400" i="5"/>
  <c r="AD399" i="5"/>
  <c r="AD398" i="5"/>
  <c r="AD397" i="5"/>
  <c r="AD396" i="5"/>
  <c r="AD395" i="5"/>
  <c r="AD394" i="5"/>
  <c r="AD393" i="5"/>
  <c r="AD392" i="5"/>
  <c r="AD391" i="5"/>
  <c r="AD390" i="5"/>
  <c r="AD389" i="5"/>
  <c r="AD388" i="5"/>
  <c r="AD387" i="5"/>
  <c r="AD386" i="5"/>
  <c r="AD385" i="5"/>
  <c r="AD384" i="5"/>
  <c r="AD383" i="5"/>
  <c r="AD382" i="5"/>
  <c r="AD381" i="5"/>
  <c r="AD380" i="5"/>
  <c r="AD379" i="5"/>
  <c r="AD378" i="5"/>
  <c r="AD377" i="5"/>
  <c r="AD376" i="5"/>
  <c r="AD375" i="5"/>
  <c r="AD374" i="5"/>
  <c r="AD373" i="5"/>
  <c r="AD372" i="5"/>
  <c r="AD371" i="5"/>
  <c r="AD370" i="5"/>
  <c r="AD369" i="5"/>
  <c r="AD368" i="5"/>
  <c r="AD367" i="5"/>
  <c r="AD366" i="5"/>
  <c r="AD365" i="5"/>
  <c r="AD364" i="5"/>
  <c r="AD363" i="5"/>
  <c r="AD362" i="5"/>
  <c r="AD361" i="5"/>
  <c r="AD360" i="5"/>
  <c r="AD359" i="5"/>
  <c r="AD358" i="5"/>
  <c r="AD357" i="5"/>
  <c r="AD356" i="5"/>
  <c r="AD355" i="5"/>
  <c r="AD354" i="5"/>
  <c r="AD353" i="5"/>
  <c r="AD352" i="5"/>
  <c r="AD351" i="5"/>
  <c r="AD350" i="5"/>
  <c r="AD349" i="5"/>
  <c r="AD348" i="5"/>
  <c r="AD347" i="5"/>
  <c r="AD346" i="5"/>
  <c r="AD345" i="5"/>
  <c r="AD344" i="5"/>
  <c r="AD343" i="5"/>
  <c r="AD342" i="5"/>
  <c r="AD341" i="5"/>
  <c r="AD340" i="5"/>
  <c r="AD339" i="5"/>
  <c r="AD338" i="5"/>
  <c r="AD337" i="5"/>
  <c r="AD336" i="5"/>
  <c r="AD335" i="5"/>
  <c r="AD334" i="5"/>
  <c r="AD333" i="5"/>
  <c r="AD332" i="5"/>
  <c r="AD331" i="5"/>
  <c r="AD330" i="5"/>
  <c r="AD329" i="5"/>
  <c r="AD328" i="5"/>
  <c r="AD327" i="5"/>
  <c r="AD326" i="5"/>
  <c r="AD325" i="5"/>
  <c r="AD324" i="5"/>
  <c r="AD323" i="5"/>
  <c r="AD322" i="5"/>
  <c r="AD321" i="5"/>
  <c r="AD320" i="5"/>
  <c r="AD319" i="5"/>
  <c r="AD318" i="5"/>
  <c r="AD317" i="5"/>
  <c r="AD316" i="5"/>
  <c r="AD315" i="5"/>
  <c r="AD314" i="5"/>
  <c r="AD313" i="5"/>
  <c r="AD312" i="5"/>
  <c r="AD311" i="5"/>
  <c r="AD310" i="5"/>
  <c r="AD309" i="5"/>
  <c r="AD308" i="5"/>
  <c r="AD307" i="5"/>
  <c r="AD306" i="5"/>
  <c r="AD305" i="5"/>
  <c r="AD304" i="5"/>
  <c r="AD303" i="5"/>
  <c r="AD302" i="5"/>
  <c r="AD301" i="5"/>
  <c r="AD300" i="5"/>
  <c r="AD299" i="5"/>
  <c r="AD298" i="5"/>
  <c r="AD297" i="5"/>
  <c r="AD296" i="5"/>
  <c r="AD295" i="5"/>
  <c r="AD294" i="5"/>
  <c r="AD293" i="5"/>
  <c r="AD292" i="5"/>
  <c r="AD291" i="5"/>
  <c r="AD290" i="5"/>
  <c r="AD289" i="5"/>
  <c r="AD288" i="5"/>
  <c r="AD287" i="5"/>
  <c r="AD286" i="5"/>
  <c r="AD285" i="5"/>
  <c r="AD284" i="5"/>
  <c r="AD283" i="5"/>
  <c r="AD282" i="5"/>
  <c r="AD281" i="5"/>
  <c r="AD280" i="5"/>
  <c r="AD279" i="5"/>
  <c r="AD278" i="5"/>
  <c r="AD277" i="5"/>
  <c r="AD276" i="5"/>
  <c r="AD275" i="5"/>
  <c r="AD274" i="5"/>
  <c r="AD273" i="5"/>
  <c r="AD272" i="5"/>
  <c r="AD271" i="5"/>
  <c r="AD270" i="5"/>
  <c r="AD269" i="5"/>
  <c r="AD268" i="5"/>
  <c r="AD267" i="5"/>
  <c r="AD266" i="5"/>
  <c r="AD265" i="5"/>
  <c r="AD264" i="5"/>
  <c r="AD263" i="5"/>
  <c r="AD262" i="5"/>
  <c r="AD261" i="5"/>
  <c r="AD260" i="5"/>
  <c r="AD259" i="5"/>
  <c r="AD258" i="5"/>
  <c r="AD257" i="5"/>
  <c r="AD256" i="5"/>
  <c r="AD255" i="5"/>
  <c r="AD254" i="5"/>
  <c r="AD253" i="5"/>
  <c r="AD252" i="5"/>
  <c r="AD251" i="5"/>
  <c r="AD250" i="5"/>
  <c r="AD249" i="5"/>
  <c r="AD248" i="5"/>
  <c r="AD247" i="5"/>
  <c r="AD246" i="5"/>
  <c r="AD245" i="5"/>
  <c r="AD244" i="5"/>
  <c r="AD243" i="5"/>
  <c r="AD242" i="5"/>
  <c r="AD241" i="5"/>
  <c r="AD240" i="5"/>
  <c r="AD239" i="5"/>
  <c r="AD238" i="5"/>
  <c r="AD237" i="5"/>
  <c r="AD236" i="5"/>
  <c r="AD235" i="5"/>
  <c r="AD234" i="5"/>
  <c r="AD233" i="5"/>
  <c r="AD232" i="5"/>
  <c r="AD231" i="5"/>
  <c r="AD230" i="5"/>
  <c r="AD229" i="5"/>
  <c r="AD228" i="5"/>
  <c r="AD227" i="5"/>
  <c r="AD226" i="5"/>
  <c r="AD225" i="5"/>
  <c r="AD224" i="5"/>
  <c r="AD223" i="5"/>
  <c r="AD222" i="5"/>
  <c r="AD221" i="5"/>
  <c r="AD220" i="5"/>
  <c r="AD219" i="5"/>
  <c r="AD218" i="5"/>
  <c r="AD217" i="5"/>
  <c r="AD216" i="5"/>
  <c r="AD215" i="5"/>
  <c r="AD214" i="5"/>
  <c r="AD213" i="5"/>
  <c r="AD212" i="5"/>
  <c r="AD211" i="5"/>
  <c r="AD210" i="5"/>
  <c r="AD209" i="5"/>
  <c r="AD208" i="5"/>
  <c r="AD207" i="5"/>
  <c r="AD206" i="5"/>
  <c r="AD205" i="5"/>
  <c r="AD204" i="5"/>
  <c r="AD203" i="5"/>
  <c r="AD202" i="5"/>
  <c r="AD201" i="5"/>
  <c r="AD200" i="5"/>
  <c r="AD199" i="5"/>
  <c r="AD198" i="5"/>
  <c r="AD197" i="5"/>
  <c r="AD196" i="5"/>
  <c r="AD195" i="5"/>
  <c r="AD194" i="5"/>
  <c r="AD193" i="5"/>
  <c r="AD192" i="5"/>
  <c r="AD191" i="5"/>
  <c r="AD190" i="5"/>
  <c r="AD189" i="5"/>
  <c r="AD188" i="5"/>
  <c r="AD187" i="5"/>
  <c r="AD186" i="5"/>
  <c r="AD185" i="5"/>
  <c r="AD184" i="5"/>
  <c r="AD183" i="5"/>
  <c r="AD182" i="5"/>
  <c r="AD181" i="5"/>
  <c r="AD180" i="5"/>
  <c r="AD179" i="5"/>
  <c r="AD178" i="5"/>
  <c r="AD177" i="5"/>
  <c r="AD176" i="5"/>
  <c r="AD175" i="5"/>
  <c r="AD174" i="5"/>
  <c r="AD173" i="5"/>
  <c r="AD172" i="5"/>
  <c r="AD171" i="5"/>
  <c r="AD170" i="5"/>
  <c r="AD169" i="5"/>
  <c r="AD168" i="5"/>
  <c r="AD167" i="5"/>
  <c r="AD166" i="5"/>
  <c r="AD165" i="5"/>
  <c r="AD164" i="5"/>
  <c r="AD163" i="5"/>
  <c r="AD162" i="5"/>
  <c r="AD161" i="5"/>
  <c r="AD160" i="5"/>
  <c r="AD159" i="5"/>
  <c r="AD158" i="5"/>
  <c r="AD157" i="5"/>
  <c r="AD156" i="5"/>
  <c r="AD155" i="5"/>
  <c r="AD154" i="5"/>
  <c r="AD153" i="5"/>
  <c r="AD152" i="5"/>
  <c r="AD151" i="5"/>
  <c r="AD150" i="5"/>
  <c r="AD149" i="5"/>
  <c r="AD148" i="5"/>
  <c r="AD147" i="5"/>
  <c r="AD146" i="5"/>
  <c r="AD145" i="5"/>
  <c r="AD144" i="5"/>
  <c r="AD143" i="5"/>
  <c r="AD142" i="5"/>
  <c r="AD141" i="5"/>
  <c r="AD140" i="5"/>
  <c r="AD139" i="5"/>
  <c r="AD138" i="5"/>
  <c r="AD137" i="5"/>
  <c r="AD136" i="5"/>
  <c r="AD135" i="5"/>
  <c r="AD134" i="5"/>
  <c r="AD133" i="5"/>
  <c r="AD132" i="5"/>
  <c r="AD131" i="5"/>
  <c r="AD130" i="5"/>
  <c r="AD129" i="5"/>
  <c r="AD128" i="5"/>
  <c r="AD127" i="5"/>
  <c r="AD126" i="5"/>
  <c r="AD125" i="5"/>
  <c r="AD124" i="5"/>
  <c r="AD123" i="5"/>
  <c r="AD122" i="5"/>
  <c r="AD121" i="5"/>
  <c r="AD120" i="5"/>
  <c r="AD119" i="5"/>
  <c r="AD118" i="5"/>
  <c r="AD117" i="5"/>
  <c r="AD116" i="5"/>
  <c r="AD115" i="5"/>
  <c r="AD114" i="5"/>
  <c r="AD113" i="5"/>
  <c r="AD112" i="5"/>
  <c r="AD111" i="5"/>
  <c r="AD110" i="5"/>
  <c r="AD109" i="5"/>
  <c r="AD108" i="5"/>
  <c r="AD107" i="5"/>
  <c r="AD106" i="5"/>
  <c r="AD105" i="5"/>
  <c r="AD104" i="5"/>
  <c r="AD103" i="5"/>
  <c r="AD102" i="5"/>
  <c r="AD101" i="5"/>
  <c r="AD100" i="5"/>
  <c r="AD99" i="5"/>
  <c r="AD98" i="5"/>
  <c r="AD97" i="5"/>
  <c r="AD96" i="5"/>
  <c r="AD95" i="5"/>
  <c r="AD94" i="5"/>
  <c r="AD93" i="5"/>
  <c r="AD92" i="5"/>
  <c r="AD91" i="5"/>
  <c r="AD90" i="5"/>
  <c r="AD89" i="5"/>
  <c r="AD88" i="5"/>
  <c r="AD87" i="5"/>
  <c r="AD86" i="5"/>
  <c r="AD85" i="5"/>
  <c r="AD84" i="5"/>
  <c r="AD83" i="5"/>
  <c r="AD82" i="5"/>
  <c r="AD81" i="5"/>
  <c r="AD80" i="5"/>
  <c r="AD79" i="5"/>
  <c r="AD78" i="5"/>
  <c r="AD77" i="5"/>
  <c r="AD76" i="5"/>
  <c r="AD75" i="5"/>
  <c r="AD74" i="5"/>
  <c r="AD73" i="5"/>
  <c r="AD72" i="5"/>
  <c r="AD71" i="5"/>
  <c r="AD70" i="5"/>
  <c r="AD69" i="5"/>
  <c r="AD68" i="5"/>
  <c r="AD67" i="5"/>
  <c r="AD66" i="5"/>
  <c r="AD65" i="5"/>
  <c r="AD64" i="5"/>
  <c r="AD63" i="5"/>
  <c r="AD62" i="5"/>
  <c r="AD61" i="5"/>
  <c r="AD60" i="5"/>
  <c r="AD59" i="5"/>
  <c r="AD58" i="5"/>
  <c r="AD57" i="5"/>
  <c r="AD56" i="5"/>
  <c r="AD55" i="5"/>
  <c r="AD54" i="5"/>
  <c r="AD53" i="5"/>
  <c r="AD52" i="5"/>
  <c r="AD51" i="5"/>
  <c r="AD50" i="5"/>
  <c r="AD49" i="5"/>
  <c r="AD48" i="5"/>
  <c r="AD47" i="5"/>
  <c r="AD46" i="5"/>
  <c r="AD45" i="5"/>
  <c r="AD44" i="5"/>
  <c r="AD43" i="5"/>
  <c r="AD42" i="5"/>
  <c r="AD41" i="5"/>
  <c r="AD40" i="5"/>
  <c r="AD39" i="5"/>
  <c r="AD38" i="5"/>
  <c r="AD37" i="5"/>
  <c r="AD36" i="5"/>
  <c r="AD35" i="5"/>
  <c r="AD34" i="5"/>
  <c r="AD33" i="5"/>
  <c r="AD32" i="5"/>
  <c r="AD31" i="5"/>
  <c r="AD30" i="5"/>
  <c r="AD29" i="5"/>
  <c r="AD28" i="5"/>
  <c r="AD27" i="5"/>
  <c r="AD26" i="5"/>
  <c r="AD25" i="5"/>
  <c r="AD24" i="5"/>
  <c r="AD23" i="5"/>
  <c r="AD22" i="5"/>
  <c r="AD21" i="5"/>
  <c r="AD20" i="5"/>
  <c r="AD19" i="5"/>
  <c r="AD18" i="5"/>
  <c r="AD17" i="5"/>
  <c r="AD16" i="5"/>
  <c r="AD15" i="5"/>
  <c r="AD14" i="5"/>
  <c r="AD13" i="5"/>
  <c r="AD913" i="5" l="1"/>
  <c r="AE82" i="5"/>
  <c r="AE94" i="5"/>
  <c r="AE106" i="5"/>
  <c r="AE118" i="5"/>
  <c r="AE130" i="5"/>
  <c r="AE142" i="5"/>
  <c r="AE154" i="5"/>
  <c r="AE166" i="5"/>
  <c r="AE178" i="5"/>
  <c r="AE190" i="5"/>
  <c r="AE202" i="5"/>
  <c r="AE214" i="5"/>
  <c r="AE226" i="5"/>
  <c r="AE238" i="5"/>
  <c r="AE250" i="5"/>
  <c r="AE262" i="5"/>
  <c r="AE274" i="5"/>
  <c r="AE286" i="5"/>
  <c r="AE298" i="5"/>
  <c r="AE310" i="5"/>
  <c r="AE322" i="5"/>
  <c r="AE334" i="5"/>
  <c r="AE346" i="5"/>
  <c r="AE358" i="5"/>
  <c r="AE370" i="5"/>
  <c r="AE382" i="5"/>
  <c r="AE394" i="5"/>
  <c r="AE406" i="5"/>
  <c r="AE418" i="5"/>
  <c r="AE430" i="5"/>
  <c r="AE442" i="5"/>
  <c r="AE454" i="5"/>
  <c r="AE466" i="5"/>
  <c r="AE478" i="5"/>
  <c r="AE490" i="5"/>
  <c r="AE502" i="5"/>
  <c r="AE514" i="5"/>
  <c r="AE526" i="5"/>
  <c r="AE538" i="5"/>
  <c r="AE550" i="5"/>
  <c r="AE562" i="5"/>
  <c r="AE574" i="5"/>
  <c r="AE586" i="5"/>
  <c r="AE598" i="5"/>
  <c r="AE610" i="5"/>
  <c r="AE622" i="5"/>
  <c r="AE634" i="5"/>
  <c r="AE646" i="5"/>
  <c r="AE658" i="5"/>
  <c r="AE670" i="5"/>
  <c r="AE682" i="5"/>
  <c r="AE694" i="5"/>
  <c r="AE706" i="5"/>
  <c r="AE718" i="5"/>
  <c r="AE730" i="5"/>
  <c r="AE742" i="5"/>
  <c r="AE754" i="5"/>
  <c r="AE766" i="5"/>
  <c r="AE778" i="5"/>
  <c r="AE790" i="5"/>
  <c r="AE802" i="5"/>
  <c r="AE814" i="5"/>
  <c r="AE826" i="5"/>
  <c r="AE838" i="5"/>
  <c r="AE850" i="5"/>
  <c r="AE862" i="5"/>
  <c r="AE874" i="5"/>
  <c r="AE886" i="5"/>
  <c r="AE898" i="5"/>
  <c r="AE910" i="5"/>
  <c r="AE73" i="5"/>
  <c r="AE85" i="5"/>
  <c r="AE97" i="5"/>
  <c r="AE109" i="5"/>
  <c r="AE121" i="5"/>
  <c r="AE133" i="5"/>
  <c r="AE145" i="5"/>
  <c r="AE157" i="5"/>
  <c r="AE169" i="5"/>
  <c r="AE181" i="5"/>
  <c r="AE193" i="5"/>
  <c r="AE205" i="5"/>
  <c r="AE217" i="5"/>
  <c r="AE229" i="5"/>
  <c r="AE241" i="5"/>
  <c r="AE253" i="5"/>
  <c r="AE265" i="5"/>
  <c r="AE277" i="5"/>
  <c r="AE289" i="5"/>
  <c r="AE301" i="5"/>
  <c r="AE313" i="5"/>
  <c r="AE325" i="5"/>
  <c r="AE337" i="5"/>
  <c r="AE349" i="5"/>
  <c r="AE361" i="5"/>
  <c r="AE373" i="5"/>
  <c r="AE385" i="5"/>
  <c r="AE397" i="5"/>
  <c r="AE409" i="5"/>
  <c r="AE421" i="5"/>
  <c r="AE433" i="5"/>
  <c r="AE445" i="5"/>
  <c r="AE457" i="5"/>
  <c r="AE469" i="5"/>
  <c r="AE481" i="5"/>
  <c r="AE493" i="5"/>
  <c r="AE505" i="5"/>
  <c r="AE517" i="5"/>
  <c r="AE529" i="5"/>
  <c r="AE541" i="5"/>
  <c r="AE553" i="5"/>
  <c r="AE565" i="5"/>
  <c r="AE577" i="5"/>
  <c r="AE589" i="5"/>
  <c r="AE601" i="5"/>
  <c r="AE613" i="5"/>
  <c r="AE625" i="5"/>
  <c r="AE637" i="5"/>
  <c r="AE649" i="5"/>
  <c r="AE661" i="5"/>
  <c r="AE673" i="5"/>
  <c r="AE685" i="5"/>
  <c r="AE697" i="5"/>
  <c r="AE709" i="5"/>
  <c r="AE721" i="5"/>
  <c r="AE733" i="5"/>
  <c r="AE745" i="5"/>
  <c r="AE757" i="5"/>
  <c r="AE769" i="5"/>
  <c r="AE781" i="5"/>
  <c r="AE793" i="5"/>
  <c r="AE805" i="5"/>
  <c r="AE817" i="5"/>
  <c r="AE829" i="5"/>
  <c r="AE841" i="5"/>
  <c r="AE853" i="5"/>
  <c r="AE865" i="5"/>
  <c r="AE877" i="5"/>
  <c r="AE889" i="5"/>
  <c r="AE901" i="5"/>
  <c r="AE74" i="5"/>
  <c r="AE86" i="5"/>
  <c r="AE98" i="5"/>
  <c r="AE110" i="5"/>
  <c r="AE122" i="5"/>
  <c r="AE134" i="5"/>
  <c r="AE146" i="5"/>
  <c r="AE158" i="5"/>
  <c r="AE170" i="5"/>
  <c r="AE182" i="5"/>
  <c r="AE194" i="5"/>
  <c r="AE206" i="5"/>
  <c r="AE218" i="5"/>
  <c r="AE230" i="5"/>
  <c r="AE242" i="5"/>
  <c r="AE254" i="5"/>
  <c r="AE266" i="5"/>
  <c r="AE278" i="5"/>
  <c r="AE290" i="5"/>
  <c r="AE302" i="5"/>
  <c r="AE314" i="5"/>
  <c r="AE326" i="5"/>
  <c r="AE338" i="5"/>
  <c r="AE350" i="5"/>
  <c r="AE362" i="5"/>
  <c r="AE374" i="5"/>
  <c r="AE386" i="5"/>
  <c r="AE398" i="5"/>
  <c r="AE410" i="5"/>
  <c r="AE422" i="5"/>
  <c r="AE434" i="5"/>
  <c r="AE446" i="5"/>
  <c r="AE458" i="5"/>
  <c r="AE470" i="5"/>
  <c r="AE482" i="5"/>
  <c r="AE494" i="5"/>
  <c r="AE506" i="5"/>
  <c r="AE518" i="5"/>
  <c r="AE530" i="5"/>
  <c r="AE542" i="5"/>
  <c r="AE554" i="5"/>
  <c r="AE566" i="5"/>
  <c r="AE578" i="5"/>
  <c r="AE590" i="5"/>
  <c r="AE602" i="5"/>
  <c r="AE614" i="5"/>
  <c r="AE626" i="5"/>
  <c r="AE638" i="5"/>
  <c r="AE650" i="5"/>
  <c r="AE662" i="5"/>
  <c r="AE674" i="5"/>
  <c r="AE686" i="5"/>
  <c r="AE698" i="5"/>
  <c r="AE710" i="5"/>
  <c r="AE722" i="5"/>
  <c r="AE734" i="5"/>
  <c r="AE746" i="5"/>
  <c r="AE758" i="5"/>
  <c r="AE770" i="5"/>
  <c r="AE782" i="5"/>
  <c r="AE794" i="5"/>
  <c r="AE806" i="5"/>
  <c r="AE818" i="5"/>
  <c r="AE830" i="5"/>
  <c r="AE842" i="5"/>
  <c r="AE854" i="5"/>
  <c r="AE866" i="5"/>
  <c r="AE878" i="5"/>
  <c r="AE890" i="5"/>
  <c r="AE902" i="5"/>
  <c r="AE75" i="5"/>
  <c r="AE87" i="5"/>
  <c r="AE99" i="5"/>
  <c r="AE111" i="5"/>
  <c r="AE123" i="5"/>
  <c r="AE135" i="5"/>
  <c r="AE147" i="5"/>
  <c r="AE159" i="5"/>
  <c r="AE171" i="5"/>
  <c r="AE183" i="5"/>
  <c r="AE195" i="5"/>
  <c r="AE207" i="5"/>
  <c r="AE219" i="5"/>
  <c r="AE231" i="5"/>
  <c r="AE243" i="5"/>
  <c r="AE255" i="5"/>
  <c r="AE267" i="5"/>
  <c r="AE279" i="5"/>
  <c r="AE291" i="5"/>
  <c r="AE303" i="5"/>
  <c r="AE315" i="5"/>
  <c r="AE327" i="5"/>
  <c r="AE339" i="5"/>
  <c r="AE351" i="5"/>
  <c r="AE363" i="5"/>
  <c r="AE375" i="5"/>
  <c r="AE387" i="5"/>
  <c r="AE399" i="5"/>
  <c r="AE411" i="5"/>
  <c r="AE423" i="5"/>
  <c r="AE435" i="5"/>
  <c r="AE447" i="5"/>
  <c r="AE459" i="5"/>
  <c r="AE471" i="5"/>
  <c r="AE483" i="5"/>
  <c r="AE495" i="5"/>
  <c r="AE507" i="5"/>
  <c r="AE519" i="5"/>
  <c r="AE531" i="5"/>
  <c r="AE543" i="5"/>
  <c r="AE555" i="5"/>
  <c r="AE567" i="5"/>
  <c r="AE579" i="5"/>
  <c r="AE591" i="5"/>
  <c r="AE603" i="5"/>
  <c r="AE615" i="5"/>
  <c r="AE627" i="5"/>
  <c r="AE639" i="5"/>
  <c r="AE651" i="5"/>
  <c r="AE663" i="5"/>
  <c r="AE675" i="5"/>
  <c r="AE687" i="5"/>
  <c r="AE699" i="5"/>
  <c r="AE711" i="5"/>
  <c r="AE723" i="5"/>
  <c r="AE735" i="5"/>
  <c r="AE747" i="5"/>
  <c r="AE759" i="5"/>
  <c r="AE771" i="5"/>
  <c r="AE783" i="5"/>
  <c r="AE795" i="5"/>
  <c r="AE807" i="5"/>
  <c r="AE819" i="5"/>
  <c r="AE831" i="5"/>
  <c r="AE843" i="5"/>
  <c r="AE855" i="5"/>
  <c r="AE867" i="5"/>
  <c r="AE879" i="5"/>
  <c r="AE891" i="5"/>
  <c r="AE903" i="5"/>
  <c r="AE76" i="5"/>
  <c r="AE88" i="5"/>
  <c r="AE100" i="5"/>
  <c r="AE112" i="5"/>
  <c r="AE124" i="5"/>
  <c r="AE136" i="5"/>
  <c r="AE148" i="5"/>
  <c r="AE160" i="5"/>
  <c r="AE172" i="5"/>
  <c r="AE184" i="5"/>
  <c r="AE196" i="5"/>
  <c r="AE208" i="5"/>
  <c r="AE220" i="5"/>
  <c r="AE232" i="5"/>
  <c r="AE244" i="5"/>
  <c r="AE256" i="5"/>
  <c r="AE268" i="5"/>
  <c r="AE280" i="5"/>
  <c r="AE292" i="5"/>
  <c r="AE304" i="5"/>
  <c r="AE316" i="5"/>
  <c r="AE328" i="5"/>
  <c r="AE340" i="5"/>
  <c r="AE352" i="5"/>
  <c r="AE364" i="5"/>
  <c r="AE376" i="5"/>
  <c r="AE388" i="5"/>
  <c r="AE400" i="5"/>
  <c r="AE412" i="5"/>
  <c r="AE424" i="5"/>
  <c r="AE436" i="5"/>
  <c r="AE448" i="5"/>
  <c r="AE460" i="5"/>
  <c r="AE472" i="5"/>
  <c r="AE484" i="5"/>
  <c r="AE496" i="5"/>
  <c r="AE508" i="5"/>
  <c r="AE520" i="5"/>
  <c r="AE532" i="5"/>
  <c r="AE544" i="5"/>
  <c r="AE556" i="5"/>
  <c r="AE568" i="5"/>
  <c r="AE580" i="5"/>
  <c r="AE592" i="5"/>
  <c r="AE604" i="5"/>
  <c r="AE616" i="5"/>
  <c r="AE628" i="5"/>
  <c r="AE640" i="5"/>
  <c r="AE652" i="5"/>
  <c r="AE664" i="5"/>
  <c r="AE676" i="5"/>
  <c r="AE688" i="5"/>
  <c r="AE700" i="5"/>
  <c r="AE712" i="5"/>
  <c r="AE724" i="5"/>
  <c r="AE736" i="5"/>
  <c r="AE748" i="5"/>
  <c r="AE760" i="5"/>
  <c r="AE772" i="5"/>
  <c r="AE784" i="5"/>
  <c r="AE796" i="5"/>
  <c r="AE808" i="5"/>
  <c r="AE820" i="5"/>
  <c r="AE832" i="5"/>
  <c r="AE844" i="5"/>
  <c r="AE856" i="5"/>
  <c r="AE868" i="5"/>
  <c r="AE880" i="5"/>
  <c r="AE892" i="5"/>
  <c r="AE904" i="5"/>
  <c r="AE77" i="5"/>
  <c r="AE89" i="5"/>
  <c r="AE101" i="5"/>
  <c r="AE113" i="5"/>
  <c r="AE125" i="5"/>
  <c r="AE137" i="5"/>
  <c r="AE149" i="5"/>
  <c r="AE161" i="5"/>
  <c r="AE173" i="5"/>
  <c r="AE185" i="5"/>
  <c r="AE197" i="5"/>
  <c r="AE209" i="5"/>
  <c r="AE221" i="5"/>
  <c r="AE233" i="5"/>
  <c r="AE245" i="5"/>
  <c r="AE257" i="5"/>
  <c r="AE269" i="5"/>
  <c r="AE281" i="5"/>
  <c r="AE293" i="5"/>
  <c r="AE305" i="5"/>
  <c r="AE317" i="5"/>
  <c r="AE329" i="5"/>
  <c r="AE341" i="5"/>
  <c r="AE353" i="5"/>
  <c r="AE365" i="5"/>
  <c r="AE377" i="5"/>
  <c r="AE389" i="5"/>
  <c r="AE401" i="5"/>
  <c r="AE413" i="5"/>
  <c r="AE425" i="5"/>
  <c r="AE437" i="5"/>
  <c r="AE449" i="5"/>
  <c r="AE461" i="5"/>
  <c r="AE473" i="5"/>
  <c r="AE485" i="5"/>
  <c r="AE497" i="5"/>
  <c r="AE509" i="5"/>
  <c r="AE521" i="5"/>
  <c r="AE533" i="5"/>
  <c r="AE545" i="5"/>
  <c r="AE557" i="5"/>
  <c r="AE569" i="5"/>
  <c r="AE581" i="5"/>
  <c r="AE593" i="5"/>
  <c r="AE605" i="5"/>
  <c r="AE617" i="5"/>
  <c r="AE629" i="5"/>
  <c r="AE641" i="5"/>
  <c r="AE653" i="5"/>
  <c r="AE665" i="5"/>
  <c r="AE677" i="5"/>
  <c r="AE689" i="5"/>
  <c r="AE701" i="5"/>
  <c r="AE713" i="5"/>
  <c r="AE725" i="5"/>
  <c r="AE737" i="5"/>
  <c r="AE749" i="5"/>
  <c r="AE761" i="5"/>
  <c r="AE773" i="5"/>
  <c r="AE785" i="5"/>
  <c r="AE797" i="5"/>
  <c r="AE809" i="5"/>
  <c r="AE821" i="5"/>
  <c r="AE833" i="5"/>
  <c r="AE845" i="5"/>
  <c r="AE857" i="5"/>
  <c r="AE869" i="5"/>
  <c r="AE881" i="5"/>
  <c r="AE893" i="5"/>
  <c r="AE905" i="5"/>
  <c r="AE78" i="5"/>
  <c r="AE90" i="5"/>
  <c r="AE102" i="5"/>
  <c r="AE114" i="5"/>
  <c r="AE126" i="5"/>
  <c r="AE138" i="5"/>
  <c r="AE150" i="5"/>
  <c r="AE162" i="5"/>
  <c r="AE174" i="5"/>
  <c r="AE186" i="5"/>
  <c r="AE198" i="5"/>
  <c r="AE210" i="5"/>
  <c r="AE222" i="5"/>
  <c r="AE234" i="5"/>
  <c r="AE246" i="5"/>
  <c r="AE258" i="5"/>
  <c r="AE270" i="5"/>
  <c r="AE282" i="5"/>
  <c r="AE294" i="5"/>
  <c r="AE306" i="5"/>
  <c r="AE318" i="5"/>
  <c r="AE330" i="5"/>
  <c r="AE342" i="5"/>
  <c r="AE354" i="5"/>
  <c r="AE366" i="5"/>
  <c r="AE378" i="5"/>
  <c r="AE390" i="5"/>
  <c r="AE402" i="5"/>
  <c r="AE414" i="5"/>
  <c r="AE426" i="5"/>
  <c r="AE438" i="5"/>
  <c r="AE450" i="5"/>
  <c r="AE462" i="5"/>
  <c r="AE474" i="5"/>
  <c r="AE486" i="5"/>
  <c r="AE498" i="5"/>
  <c r="AE510" i="5"/>
  <c r="AE522" i="5"/>
  <c r="AE534" i="5"/>
  <c r="AE546" i="5"/>
  <c r="AE558" i="5"/>
  <c r="AE570" i="5"/>
  <c r="AE582" i="5"/>
  <c r="AE594" i="5"/>
  <c r="AE606" i="5"/>
  <c r="AE618" i="5"/>
  <c r="AE630" i="5"/>
  <c r="AE642" i="5"/>
  <c r="AE654" i="5"/>
  <c r="AE666" i="5"/>
  <c r="AE678" i="5"/>
  <c r="AE690" i="5"/>
  <c r="AE702" i="5"/>
  <c r="AE714" i="5"/>
  <c r="AE726" i="5"/>
  <c r="AE738" i="5"/>
  <c r="AE750" i="5"/>
  <c r="AE762" i="5"/>
  <c r="AE774" i="5"/>
  <c r="AE786" i="5"/>
  <c r="AE798" i="5"/>
  <c r="AE810" i="5"/>
  <c r="AE822" i="5"/>
  <c r="AE834" i="5"/>
  <c r="AE846" i="5"/>
  <c r="AE858" i="5"/>
  <c r="AE870" i="5"/>
  <c r="AE882" i="5"/>
  <c r="AE894" i="5"/>
  <c r="AE906" i="5"/>
  <c r="AE79" i="5"/>
  <c r="AE91" i="5"/>
  <c r="AE103" i="5"/>
  <c r="AE115" i="5"/>
  <c r="AE127" i="5"/>
  <c r="AE139" i="5"/>
  <c r="AE151" i="5"/>
  <c r="AE163" i="5"/>
  <c r="AE175" i="5"/>
  <c r="AE187" i="5"/>
  <c r="AE199" i="5"/>
  <c r="AE211" i="5"/>
  <c r="AE223" i="5"/>
  <c r="AE235" i="5"/>
  <c r="AE247" i="5"/>
  <c r="AE259" i="5"/>
  <c r="AE271" i="5"/>
  <c r="AE283" i="5"/>
  <c r="AE295" i="5"/>
  <c r="AE307" i="5"/>
  <c r="AE319" i="5"/>
  <c r="AE331" i="5"/>
  <c r="AE343" i="5"/>
  <c r="AE355" i="5"/>
  <c r="AE367" i="5"/>
  <c r="AE379" i="5"/>
  <c r="AE391" i="5"/>
  <c r="AE403" i="5"/>
  <c r="AE415" i="5"/>
  <c r="AE427" i="5"/>
  <c r="AE439" i="5"/>
  <c r="AE451" i="5"/>
  <c r="AE463" i="5"/>
  <c r="AE475" i="5"/>
  <c r="AE487" i="5"/>
  <c r="AE499" i="5"/>
  <c r="AE511" i="5"/>
  <c r="AE523" i="5"/>
  <c r="AE535" i="5"/>
  <c r="AE547" i="5"/>
  <c r="AE559" i="5"/>
  <c r="AE571" i="5"/>
  <c r="AE583" i="5"/>
  <c r="AE595" i="5"/>
  <c r="AE607" i="5"/>
  <c r="AE619" i="5"/>
  <c r="AE631" i="5"/>
  <c r="AE643" i="5"/>
  <c r="AE655" i="5"/>
  <c r="AE667" i="5"/>
  <c r="AE679" i="5"/>
  <c r="AE691" i="5"/>
  <c r="AE703" i="5"/>
  <c r="AE715" i="5"/>
  <c r="AE727" i="5"/>
  <c r="AE739" i="5"/>
  <c r="AE751" i="5"/>
  <c r="AE763" i="5"/>
  <c r="AE775" i="5"/>
  <c r="AE787" i="5"/>
  <c r="AE799" i="5"/>
  <c r="AE811" i="5"/>
  <c r="AE823" i="5"/>
  <c r="AE835" i="5"/>
  <c r="AE847" i="5"/>
  <c r="AE859" i="5"/>
  <c r="AE871" i="5"/>
  <c r="AE883" i="5"/>
  <c r="AE895" i="5"/>
  <c r="AE907" i="5"/>
  <c r="AE80" i="5"/>
  <c r="AE92" i="5"/>
  <c r="AE104" i="5"/>
  <c r="AE116" i="5"/>
  <c r="AE128" i="5"/>
  <c r="AE140" i="5"/>
  <c r="AE152" i="5"/>
  <c r="AE164" i="5"/>
  <c r="AE176" i="5"/>
  <c r="AE188" i="5"/>
  <c r="AE200" i="5"/>
  <c r="AE212" i="5"/>
  <c r="AE224" i="5"/>
  <c r="AE236" i="5"/>
  <c r="AE248" i="5"/>
  <c r="AE260" i="5"/>
  <c r="AE272" i="5"/>
  <c r="AE284" i="5"/>
  <c r="AE296" i="5"/>
  <c r="AE308" i="5"/>
  <c r="AE320" i="5"/>
  <c r="AE332" i="5"/>
  <c r="AE344" i="5"/>
  <c r="AE356" i="5"/>
  <c r="AE368" i="5"/>
  <c r="AE380" i="5"/>
  <c r="AE392" i="5"/>
  <c r="AE404" i="5"/>
  <c r="AE416" i="5"/>
  <c r="AE428" i="5"/>
  <c r="AE440" i="5"/>
  <c r="AE452" i="5"/>
  <c r="AE464" i="5"/>
  <c r="AE476" i="5"/>
  <c r="AE488" i="5"/>
  <c r="AE500" i="5"/>
  <c r="AE512" i="5"/>
  <c r="AE524" i="5"/>
  <c r="AE536" i="5"/>
  <c r="AE548" i="5"/>
  <c r="AE560" i="5"/>
  <c r="AE572" i="5"/>
  <c r="AE584" i="5"/>
  <c r="AE596" i="5"/>
  <c r="AE608" i="5"/>
  <c r="AE620" i="5"/>
  <c r="AE632" i="5"/>
  <c r="AE644" i="5"/>
  <c r="AE656" i="5"/>
  <c r="AE668" i="5"/>
  <c r="AE680" i="5"/>
  <c r="AE692" i="5"/>
  <c r="AE704" i="5"/>
  <c r="AE716" i="5"/>
  <c r="AE728" i="5"/>
  <c r="AE740" i="5"/>
  <c r="AE752" i="5"/>
  <c r="AE764" i="5"/>
  <c r="AE776" i="5"/>
  <c r="AE788" i="5"/>
  <c r="AE800" i="5"/>
  <c r="AE812" i="5"/>
  <c r="AE824" i="5"/>
  <c r="AE836" i="5"/>
  <c r="AE848" i="5"/>
  <c r="AE860" i="5"/>
  <c r="AE872" i="5"/>
  <c r="AE884" i="5"/>
  <c r="AE896" i="5"/>
  <c r="AE908" i="5"/>
  <c r="AE81" i="5"/>
  <c r="AE93" i="5"/>
  <c r="AE105" i="5"/>
  <c r="AE117" i="5"/>
  <c r="AE129" i="5"/>
  <c r="AE141" i="5"/>
  <c r="AE153" i="5"/>
  <c r="AE165" i="5"/>
  <c r="AE177" i="5"/>
  <c r="AE189" i="5"/>
  <c r="AE201" i="5"/>
  <c r="AE213" i="5"/>
  <c r="AE225" i="5"/>
  <c r="AE237" i="5"/>
  <c r="AE249" i="5"/>
  <c r="AE261" i="5"/>
  <c r="AE273" i="5"/>
  <c r="AE285" i="5"/>
  <c r="AE297" i="5"/>
  <c r="AE309" i="5"/>
  <c r="AE321" i="5"/>
  <c r="AE333" i="5"/>
  <c r="AE345" i="5"/>
  <c r="AE357" i="5"/>
  <c r="AE369" i="5"/>
  <c r="AE381" i="5"/>
  <c r="AE393" i="5"/>
  <c r="AE405" i="5"/>
  <c r="AE417" i="5"/>
  <c r="AE429" i="5"/>
  <c r="AE441" i="5"/>
  <c r="AE453" i="5"/>
  <c r="AE465" i="5"/>
  <c r="AE477" i="5"/>
  <c r="AE489" i="5"/>
  <c r="AE501" i="5"/>
  <c r="AE513" i="5"/>
  <c r="AE525" i="5"/>
  <c r="AE537" i="5"/>
  <c r="AE549" i="5"/>
  <c r="AE561" i="5"/>
  <c r="AE573" i="5"/>
  <c r="AE585" i="5"/>
  <c r="AE597" i="5"/>
  <c r="AE609" i="5"/>
  <c r="AE621" i="5"/>
  <c r="AE633" i="5"/>
  <c r="AE645" i="5"/>
  <c r="AE657" i="5"/>
  <c r="AE669" i="5"/>
  <c r="AE681" i="5"/>
  <c r="AE693" i="5"/>
  <c r="AE705" i="5"/>
  <c r="AE717" i="5"/>
  <c r="AE729" i="5"/>
  <c r="AE741" i="5"/>
  <c r="AE753" i="5"/>
  <c r="AE765" i="5"/>
  <c r="AE777" i="5"/>
  <c r="AE789" i="5"/>
  <c r="AE801" i="5"/>
  <c r="AE813" i="5"/>
  <c r="AE825" i="5"/>
  <c r="AE837" i="5"/>
  <c r="AE849" i="5"/>
  <c r="AE861" i="5"/>
  <c r="AE873" i="5"/>
  <c r="AE885" i="5"/>
  <c r="AE897" i="5"/>
  <c r="AE909" i="5"/>
  <c r="AE83" i="5"/>
  <c r="AE95" i="5"/>
  <c r="AE107" i="5"/>
  <c r="AE119" i="5"/>
  <c r="AE131" i="5"/>
  <c r="AE143" i="5"/>
  <c r="AE155" i="5"/>
  <c r="AE167" i="5"/>
  <c r="AE179" i="5"/>
  <c r="AE191" i="5"/>
  <c r="AE203" i="5"/>
  <c r="AE215" i="5"/>
  <c r="AE227" i="5"/>
  <c r="AE239" i="5"/>
  <c r="AE251" i="5"/>
  <c r="AE263" i="5"/>
  <c r="AE275" i="5"/>
  <c r="AE287" i="5"/>
  <c r="AE299" i="5"/>
  <c r="AE311" i="5"/>
  <c r="AE323" i="5"/>
  <c r="AE335" i="5"/>
  <c r="AE347" i="5"/>
  <c r="AE359" i="5"/>
  <c r="AE371" i="5"/>
  <c r="AE383" i="5"/>
  <c r="AE395" i="5"/>
  <c r="AE407" i="5"/>
  <c r="AE419" i="5"/>
  <c r="AE431" i="5"/>
  <c r="AE443" i="5"/>
  <c r="AE455" i="5"/>
  <c r="AE467" i="5"/>
  <c r="AE479" i="5"/>
  <c r="AE491" i="5"/>
  <c r="AE503" i="5"/>
  <c r="AE515" i="5"/>
  <c r="AE527" i="5"/>
  <c r="AE539" i="5"/>
  <c r="AE551" i="5"/>
  <c r="AE563" i="5"/>
  <c r="AE575" i="5"/>
  <c r="AE587" i="5"/>
  <c r="AE599" i="5"/>
  <c r="AE611" i="5"/>
  <c r="AE623" i="5"/>
  <c r="AE635" i="5"/>
  <c r="AE647" i="5"/>
  <c r="AE659" i="5"/>
  <c r="AE671" i="5"/>
  <c r="AE683" i="5"/>
  <c r="AE695" i="5"/>
  <c r="AE707" i="5"/>
  <c r="AE719" i="5"/>
  <c r="AE731" i="5"/>
  <c r="AE743" i="5"/>
  <c r="AE755" i="5"/>
  <c r="AE767" i="5"/>
  <c r="AE779" i="5"/>
  <c r="AE791" i="5"/>
  <c r="AE803" i="5"/>
  <c r="AE815" i="5"/>
  <c r="AE827" i="5"/>
  <c r="AE839" i="5"/>
  <c r="AE851" i="5"/>
  <c r="AE863" i="5"/>
  <c r="AE875" i="5"/>
  <c r="AE887" i="5"/>
  <c r="AE899" i="5"/>
  <c r="AE911" i="5"/>
  <c r="AE72" i="5"/>
  <c r="AE84" i="5"/>
  <c r="AE96" i="5"/>
  <c r="AE108" i="5"/>
  <c r="AE120" i="5"/>
  <c r="AE132" i="5"/>
  <c r="AE144" i="5"/>
  <c r="AE156" i="5"/>
  <c r="AE168" i="5"/>
  <c r="AE180" i="5"/>
  <c r="AE192" i="5"/>
  <c r="AE204" i="5"/>
  <c r="AE216" i="5"/>
  <c r="AE228" i="5"/>
  <c r="AE240" i="5"/>
  <c r="AE252" i="5"/>
  <c r="AE264" i="5"/>
  <c r="AE276" i="5"/>
  <c r="AE288" i="5"/>
  <c r="AE300" i="5"/>
  <c r="AE312" i="5"/>
  <c r="AE324" i="5"/>
  <c r="AE336" i="5"/>
  <c r="AE348" i="5"/>
  <c r="AE360" i="5"/>
  <c r="AE372" i="5"/>
  <c r="AE384" i="5"/>
  <c r="AE396" i="5"/>
  <c r="AE408" i="5"/>
  <c r="AE420" i="5"/>
  <c r="AE432" i="5"/>
  <c r="AE444" i="5"/>
  <c r="AE456" i="5"/>
  <c r="AE468" i="5"/>
  <c r="AE480" i="5"/>
  <c r="AE492" i="5"/>
  <c r="AE504" i="5"/>
  <c r="AE516" i="5"/>
  <c r="AE528" i="5"/>
  <c r="AE540" i="5"/>
  <c r="AE552" i="5"/>
  <c r="AE564" i="5"/>
  <c r="AE576" i="5"/>
  <c r="AE588" i="5"/>
  <c r="AE600" i="5"/>
  <c r="AE612" i="5"/>
  <c r="AE624" i="5"/>
  <c r="AE636" i="5"/>
  <c r="AE648" i="5"/>
  <c r="AE660" i="5"/>
  <c r="AE672" i="5"/>
  <c r="AE684" i="5"/>
  <c r="AE696" i="5"/>
  <c r="AE708" i="5"/>
  <c r="AE720" i="5"/>
  <c r="AE732" i="5"/>
  <c r="AE744" i="5"/>
  <c r="AE756" i="5"/>
  <c r="AE768" i="5"/>
  <c r="AE780" i="5"/>
  <c r="AE792" i="5"/>
  <c r="AE804" i="5"/>
  <c r="AE816" i="5"/>
  <c r="AE828" i="5"/>
  <c r="AE840" i="5"/>
  <c r="AE852" i="5"/>
  <c r="AE864" i="5"/>
  <c r="AE876" i="5"/>
  <c r="AE888" i="5"/>
  <c r="AE900" i="5"/>
  <c r="AE912" i="5"/>
  <c r="AA13" i="5"/>
  <c r="A2" i="6"/>
  <c r="B2" i="6" s="1"/>
  <c r="AG513" i="5"/>
  <c r="AI513" i="5"/>
  <c r="AG514" i="5"/>
  <c r="AI514" i="5"/>
  <c r="AG515" i="5"/>
  <c r="AI515" i="5"/>
  <c r="AG516" i="5"/>
  <c r="AI516" i="5"/>
  <c r="AG517" i="5"/>
  <c r="AI517" i="5"/>
  <c r="AG518" i="5"/>
  <c r="AI518" i="5"/>
  <c r="AG519" i="5"/>
  <c r="AI519" i="5"/>
  <c r="AG520" i="5"/>
  <c r="AI520" i="5"/>
  <c r="AG521" i="5"/>
  <c r="AI521" i="5"/>
  <c r="AG522" i="5"/>
  <c r="AI522" i="5"/>
  <c r="AG523" i="5"/>
  <c r="AI523" i="5"/>
  <c r="AG524" i="5"/>
  <c r="AI524" i="5"/>
  <c r="AG525" i="5"/>
  <c r="AI525" i="5"/>
  <c r="AG526" i="5"/>
  <c r="AI526" i="5"/>
  <c r="AG527" i="5"/>
  <c r="AI527" i="5"/>
  <c r="AG528" i="5"/>
  <c r="AI528" i="5"/>
  <c r="AG529" i="5"/>
  <c r="AI529" i="5"/>
  <c r="AG530" i="5"/>
  <c r="AI530" i="5"/>
  <c r="AG531" i="5"/>
  <c r="AI531" i="5"/>
  <c r="AG532" i="5"/>
  <c r="AI532" i="5"/>
  <c r="AG533" i="5"/>
  <c r="AI533" i="5"/>
  <c r="AG534" i="5"/>
  <c r="AI534" i="5"/>
  <c r="AG535" i="5"/>
  <c r="AI535" i="5"/>
  <c r="AG536" i="5"/>
  <c r="AI536" i="5"/>
  <c r="AG537" i="5"/>
  <c r="AI537" i="5"/>
  <c r="AG538" i="5"/>
  <c r="AI538" i="5"/>
  <c r="AG539" i="5"/>
  <c r="AI539" i="5"/>
  <c r="AG540" i="5"/>
  <c r="AI540" i="5"/>
  <c r="AG541" i="5"/>
  <c r="AI541" i="5"/>
  <c r="AG542" i="5"/>
  <c r="AI542" i="5"/>
  <c r="AG543" i="5"/>
  <c r="AI543" i="5"/>
  <c r="AG544" i="5"/>
  <c r="AI544" i="5"/>
  <c r="AG545" i="5"/>
  <c r="AI545" i="5"/>
  <c r="AG546" i="5"/>
  <c r="AI546" i="5"/>
  <c r="AG547" i="5"/>
  <c r="AI547" i="5"/>
  <c r="AG548" i="5"/>
  <c r="AI548" i="5"/>
  <c r="AG549" i="5"/>
  <c r="AI549" i="5"/>
  <c r="AG550" i="5"/>
  <c r="AI550" i="5"/>
  <c r="AG551" i="5"/>
  <c r="AI551" i="5"/>
  <c r="AG552" i="5"/>
  <c r="AI552" i="5"/>
  <c r="AG553" i="5"/>
  <c r="AI553" i="5"/>
  <c r="AG554" i="5"/>
  <c r="AI554" i="5"/>
  <c r="AG555" i="5"/>
  <c r="AI555" i="5"/>
  <c r="AG556" i="5"/>
  <c r="AI556" i="5"/>
  <c r="AG557" i="5"/>
  <c r="AI557" i="5"/>
  <c r="AG558" i="5"/>
  <c r="AI558" i="5"/>
  <c r="AG559" i="5"/>
  <c r="AI559" i="5"/>
  <c r="AG560" i="5"/>
  <c r="AI560" i="5"/>
  <c r="AG561" i="5"/>
  <c r="AI561" i="5"/>
  <c r="AG562" i="5"/>
  <c r="AI562" i="5"/>
  <c r="AG563" i="5"/>
  <c r="AI563" i="5"/>
  <c r="AG564" i="5"/>
  <c r="AI564" i="5"/>
  <c r="AG565" i="5"/>
  <c r="AI565" i="5"/>
  <c r="AG566" i="5"/>
  <c r="AI566" i="5"/>
  <c r="AG567" i="5"/>
  <c r="AI567" i="5"/>
  <c r="AG568" i="5"/>
  <c r="AI568" i="5"/>
  <c r="AG569" i="5"/>
  <c r="AI569" i="5"/>
  <c r="AG570" i="5"/>
  <c r="AI570" i="5"/>
  <c r="AG571" i="5"/>
  <c r="AI571" i="5"/>
  <c r="AG572" i="5"/>
  <c r="AI572" i="5"/>
  <c r="AG573" i="5"/>
  <c r="AI573" i="5"/>
  <c r="AG574" i="5"/>
  <c r="AI574" i="5"/>
  <c r="AG575" i="5"/>
  <c r="AI575" i="5"/>
  <c r="AG576" i="5"/>
  <c r="AI576" i="5"/>
  <c r="AG577" i="5"/>
  <c r="AI577" i="5"/>
  <c r="AG578" i="5"/>
  <c r="AI578" i="5"/>
  <c r="AG579" i="5"/>
  <c r="AI579" i="5"/>
  <c r="AG580" i="5"/>
  <c r="AI580" i="5"/>
  <c r="AG581" i="5"/>
  <c r="AI581" i="5"/>
  <c r="AG582" i="5"/>
  <c r="AI582" i="5"/>
  <c r="AG583" i="5"/>
  <c r="AI583" i="5"/>
  <c r="AG584" i="5"/>
  <c r="AI584" i="5"/>
  <c r="AG585" i="5"/>
  <c r="AI585" i="5"/>
  <c r="AG586" i="5"/>
  <c r="AI586" i="5"/>
  <c r="AG587" i="5"/>
  <c r="AI587" i="5"/>
  <c r="AG588" i="5"/>
  <c r="AI588" i="5"/>
  <c r="AG589" i="5"/>
  <c r="AI589" i="5"/>
  <c r="AG590" i="5"/>
  <c r="AI590" i="5"/>
  <c r="AG591" i="5"/>
  <c r="AI591" i="5"/>
  <c r="AG592" i="5"/>
  <c r="AI592" i="5"/>
  <c r="AG593" i="5"/>
  <c r="AI593" i="5"/>
  <c r="AG594" i="5"/>
  <c r="AI594" i="5"/>
  <c r="AG595" i="5"/>
  <c r="AI595" i="5"/>
  <c r="AG596" i="5"/>
  <c r="AI596" i="5"/>
  <c r="AG597" i="5"/>
  <c r="AI597" i="5"/>
  <c r="AG598" i="5"/>
  <c r="AI598" i="5"/>
  <c r="AG599" i="5"/>
  <c r="AI599" i="5"/>
  <c r="AG600" i="5"/>
  <c r="AI600" i="5"/>
  <c r="AG601" i="5"/>
  <c r="AI601" i="5"/>
  <c r="AG602" i="5"/>
  <c r="AI602" i="5"/>
  <c r="AG603" i="5"/>
  <c r="AI603" i="5"/>
  <c r="AG604" i="5"/>
  <c r="AI604" i="5"/>
  <c r="AG605" i="5"/>
  <c r="AI605" i="5"/>
  <c r="AG606" i="5"/>
  <c r="AI606" i="5"/>
  <c r="AG607" i="5"/>
  <c r="AI607" i="5"/>
  <c r="AG608" i="5"/>
  <c r="AI608" i="5"/>
  <c r="AG609" i="5"/>
  <c r="AI609" i="5"/>
  <c r="AG610" i="5"/>
  <c r="AI610" i="5"/>
  <c r="AG611" i="5"/>
  <c r="AI611" i="5"/>
  <c r="AG612" i="5"/>
  <c r="AI612" i="5"/>
  <c r="AG613" i="5"/>
  <c r="AI613" i="5"/>
  <c r="AG614" i="5"/>
  <c r="AI614" i="5"/>
  <c r="AG615" i="5"/>
  <c r="AI615" i="5"/>
  <c r="AG616" i="5"/>
  <c r="AI616" i="5"/>
  <c r="AG617" i="5"/>
  <c r="AI617" i="5"/>
  <c r="AG618" i="5"/>
  <c r="AI618" i="5"/>
  <c r="AG619" i="5"/>
  <c r="AI619" i="5"/>
  <c r="AG620" i="5"/>
  <c r="AI620" i="5"/>
  <c r="AG621" i="5"/>
  <c r="AI621" i="5"/>
  <c r="AG622" i="5"/>
  <c r="AI622" i="5"/>
  <c r="AG623" i="5"/>
  <c r="AI623" i="5"/>
  <c r="AG624" i="5"/>
  <c r="AI624" i="5"/>
  <c r="AG625" i="5"/>
  <c r="AI625" i="5"/>
  <c r="AG626" i="5"/>
  <c r="AI626" i="5"/>
  <c r="AG627" i="5"/>
  <c r="AI627" i="5"/>
  <c r="AG628" i="5"/>
  <c r="AI628" i="5"/>
  <c r="AG629" i="5"/>
  <c r="AI629" i="5"/>
  <c r="AG630" i="5"/>
  <c r="AI630" i="5"/>
  <c r="AG631" i="5"/>
  <c r="AI631" i="5"/>
  <c r="AG632" i="5"/>
  <c r="AI632" i="5"/>
  <c r="AG633" i="5"/>
  <c r="AI633" i="5"/>
  <c r="AG634" i="5"/>
  <c r="AI634" i="5"/>
  <c r="AG635" i="5"/>
  <c r="AI635" i="5"/>
  <c r="AG636" i="5"/>
  <c r="AI636" i="5"/>
  <c r="AG637" i="5"/>
  <c r="AI637" i="5"/>
  <c r="AG638" i="5"/>
  <c r="AI638" i="5"/>
  <c r="AG639" i="5"/>
  <c r="AI639" i="5"/>
  <c r="AG640" i="5"/>
  <c r="AI640" i="5"/>
  <c r="AG641" i="5"/>
  <c r="AI641" i="5"/>
  <c r="AG642" i="5"/>
  <c r="AI642" i="5"/>
  <c r="AG643" i="5"/>
  <c r="AI643" i="5"/>
  <c r="AG644" i="5"/>
  <c r="AI644" i="5"/>
  <c r="AG645" i="5"/>
  <c r="AI645" i="5"/>
  <c r="AG646" i="5"/>
  <c r="AI646" i="5"/>
  <c r="AG647" i="5"/>
  <c r="AI647" i="5"/>
  <c r="AG648" i="5"/>
  <c r="AI648" i="5"/>
  <c r="AG649" i="5"/>
  <c r="AI649" i="5"/>
  <c r="AG650" i="5"/>
  <c r="AI650" i="5"/>
  <c r="AG651" i="5"/>
  <c r="AI651" i="5"/>
  <c r="AG652" i="5"/>
  <c r="AI652" i="5"/>
  <c r="AG653" i="5"/>
  <c r="AI653" i="5"/>
  <c r="AG654" i="5"/>
  <c r="AI654" i="5"/>
  <c r="AG655" i="5"/>
  <c r="AI655" i="5"/>
  <c r="AG656" i="5"/>
  <c r="AI656" i="5"/>
  <c r="AG657" i="5"/>
  <c r="AI657" i="5"/>
  <c r="AG658" i="5"/>
  <c r="AI658" i="5"/>
  <c r="AG659" i="5"/>
  <c r="AI659" i="5"/>
  <c r="AG660" i="5"/>
  <c r="AI660" i="5"/>
  <c r="AG661" i="5"/>
  <c r="AI661" i="5"/>
  <c r="AG662" i="5"/>
  <c r="AI662" i="5"/>
  <c r="AG663" i="5"/>
  <c r="AI663" i="5"/>
  <c r="AG664" i="5"/>
  <c r="AI664" i="5"/>
  <c r="AG665" i="5"/>
  <c r="AI665" i="5"/>
  <c r="AG666" i="5"/>
  <c r="AI666" i="5"/>
  <c r="AG667" i="5"/>
  <c r="AI667" i="5"/>
  <c r="AG668" i="5"/>
  <c r="AI668" i="5"/>
  <c r="AG669" i="5"/>
  <c r="AI669" i="5"/>
  <c r="AG670" i="5"/>
  <c r="AI670" i="5"/>
  <c r="AG671" i="5"/>
  <c r="AI671" i="5"/>
  <c r="AG672" i="5"/>
  <c r="AI672" i="5"/>
  <c r="AG673" i="5"/>
  <c r="AI673" i="5"/>
  <c r="AG674" i="5"/>
  <c r="AI674" i="5"/>
  <c r="AG675" i="5"/>
  <c r="AI675" i="5"/>
  <c r="AG676" i="5"/>
  <c r="AI676" i="5"/>
  <c r="AG677" i="5"/>
  <c r="AI677" i="5"/>
  <c r="AG678" i="5"/>
  <c r="AI678" i="5"/>
  <c r="AG679" i="5"/>
  <c r="AI679" i="5"/>
  <c r="AG680" i="5"/>
  <c r="AI680" i="5"/>
  <c r="AG681" i="5"/>
  <c r="AI681" i="5"/>
  <c r="AG682" i="5"/>
  <c r="AI682" i="5"/>
  <c r="AG683" i="5"/>
  <c r="AI683" i="5"/>
  <c r="AG684" i="5"/>
  <c r="AI684" i="5"/>
  <c r="AG685" i="5"/>
  <c r="AI685" i="5"/>
  <c r="AG686" i="5"/>
  <c r="AI686" i="5"/>
  <c r="AG687" i="5"/>
  <c r="AI687" i="5"/>
  <c r="AG688" i="5"/>
  <c r="AI688" i="5"/>
  <c r="AG689" i="5"/>
  <c r="AI689" i="5"/>
  <c r="AG690" i="5"/>
  <c r="AI690" i="5"/>
  <c r="AG691" i="5"/>
  <c r="AI691" i="5"/>
  <c r="AG692" i="5"/>
  <c r="AI692" i="5"/>
  <c r="AG693" i="5"/>
  <c r="AI693" i="5"/>
  <c r="AG694" i="5"/>
  <c r="AI694" i="5"/>
  <c r="AG695" i="5"/>
  <c r="AI695" i="5"/>
  <c r="AG696" i="5"/>
  <c r="AI696" i="5"/>
  <c r="AG697" i="5"/>
  <c r="AI697" i="5"/>
  <c r="AG698" i="5"/>
  <c r="AI698" i="5"/>
  <c r="AG699" i="5"/>
  <c r="AI699" i="5"/>
  <c r="AG700" i="5"/>
  <c r="AI700" i="5"/>
  <c r="AG701" i="5"/>
  <c r="AI701" i="5"/>
  <c r="AG702" i="5"/>
  <c r="AI702" i="5"/>
  <c r="AG703" i="5"/>
  <c r="AI703" i="5"/>
  <c r="AG704" i="5"/>
  <c r="AI704" i="5"/>
  <c r="AG705" i="5"/>
  <c r="AI705" i="5"/>
  <c r="AG706" i="5"/>
  <c r="AI706" i="5"/>
  <c r="AG707" i="5"/>
  <c r="AI707" i="5"/>
  <c r="AG708" i="5"/>
  <c r="AI708" i="5"/>
  <c r="AG709" i="5"/>
  <c r="AI709" i="5"/>
  <c r="AG710" i="5"/>
  <c r="AI710" i="5"/>
  <c r="AG711" i="5"/>
  <c r="AI711" i="5"/>
  <c r="AG712" i="5"/>
  <c r="AI712" i="5"/>
  <c r="AG713" i="5"/>
  <c r="AI713" i="5"/>
  <c r="AG714" i="5"/>
  <c r="AI714" i="5"/>
  <c r="AG715" i="5"/>
  <c r="AI715" i="5"/>
  <c r="AG716" i="5"/>
  <c r="AI716" i="5"/>
  <c r="AG717" i="5"/>
  <c r="AI717" i="5"/>
  <c r="AG718" i="5"/>
  <c r="AI718" i="5"/>
  <c r="AG719" i="5"/>
  <c r="AI719" i="5"/>
  <c r="AG720" i="5"/>
  <c r="AI720" i="5"/>
  <c r="AG721" i="5"/>
  <c r="AI721" i="5"/>
  <c r="AG722" i="5"/>
  <c r="AI722" i="5"/>
  <c r="AG723" i="5"/>
  <c r="AI723" i="5"/>
  <c r="AG724" i="5"/>
  <c r="AI724" i="5"/>
  <c r="AG725" i="5"/>
  <c r="AI725" i="5"/>
  <c r="AG726" i="5"/>
  <c r="AI726" i="5"/>
  <c r="AG727" i="5"/>
  <c r="AI727" i="5"/>
  <c r="AG728" i="5"/>
  <c r="AI728" i="5"/>
  <c r="AG729" i="5"/>
  <c r="AI729" i="5"/>
  <c r="AG730" i="5"/>
  <c r="AI730" i="5"/>
  <c r="AG731" i="5"/>
  <c r="AI731" i="5"/>
  <c r="AG732" i="5"/>
  <c r="AI732" i="5"/>
  <c r="AG733" i="5"/>
  <c r="AI733" i="5"/>
  <c r="AG734" i="5"/>
  <c r="AI734" i="5"/>
  <c r="AG735" i="5"/>
  <c r="AI735" i="5"/>
  <c r="AG736" i="5"/>
  <c r="AI736" i="5"/>
  <c r="AG737" i="5"/>
  <c r="AI737" i="5"/>
  <c r="AG738" i="5"/>
  <c r="AI738" i="5"/>
  <c r="AG739" i="5"/>
  <c r="AI739" i="5"/>
  <c r="AG740" i="5"/>
  <c r="AI740" i="5"/>
  <c r="AG741" i="5"/>
  <c r="AI741" i="5"/>
  <c r="AG742" i="5"/>
  <c r="AI742" i="5"/>
  <c r="AG743" i="5"/>
  <c r="AI743" i="5"/>
  <c r="AG744" i="5"/>
  <c r="AI744" i="5"/>
  <c r="AG745" i="5"/>
  <c r="AI745" i="5"/>
  <c r="AG746" i="5"/>
  <c r="AI746" i="5"/>
  <c r="AG747" i="5"/>
  <c r="AI747" i="5"/>
  <c r="AG748" i="5"/>
  <c r="AI748" i="5"/>
  <c r="AG749" i="5"/>
  <c r="AI749" i="5"/>
  <c r="AG750" i="5"/>
  <c r="AI750" i="5"/>
  <c r="AG751" i="5"/>
  <c r="AI751" i="5"/>
  <c r="AG752" i="5"/>
  <c r="AI752" i="5"/>
  <c r="AG753" i="5"/>
  <c r="AI753" i="5"/>
  <c r="AG754" i="5"/>
  <c r="AI754" i="5"/>
  <c r="AG755" i="5"/>
  <c r="AI755" i="5"/>
  <c r="AG756" i="5"/>
  <c r="AI756" i="5"/>
  <c r="AG757" i="5"/>
  <c r="AI757" i="5"/>
  <c r="AG758" i="5"/>
  <c r="AI758" i="5"/>
  <c r="AG759" i="5"/>
  <c r="AI759" i="5"/>
  <c r="AG760" i="5"/>
  <c r="AI760" i="5"/>
  <c r="AG761" i="5"/>
  <c r="AI761" i="5"/>
  <c r="AG762" i="5"/>
  <c r="AI762" i="5"/>
  <c r="AG763" i="5"/>
  <c r="AI763" i="5"/>
  <c r="AG764" i="5"/>
  <c r="AI764" i="5"/>
  <c r="AG765" i="5"/>
  <c r="AI765" i="5"/>
  <c r="AG766" i="5"/>
  <c r="AI766" i="5"/>
  <c r="AG767" i="5"/>
  <c r="AI767" i="5"/>
  <c r="AG768" i="5"/>
  <c r="AI768" i="5"/>
  <c r="AG769" i="5"/>
  <c r="AI769" i="5"/>
  <c r="AG770" i="5"/>
  <c r="AI770" i="5"/>
  <c r="AG771" i="5"/>
  <c r="AI771" i="5"/>
  <c r="AG772" i="5"/>
  <c r="AI772" i="5"/>
  <c r="AG773" i="5"/>
  <c r="AI773" i="5"/>
  <c r="AG774" i="5"/>
  <c r="AI774" i="5"/>
  <c r="AG775" i="5"/>
  <c r="AI775" i="5"/>
  <c r="AG776" i="5"/>
  <c r="AI776" i="5"/>
  <c r="AG777" i="5"/>
  <c r="AI777" i="5"/>
  <c r="AG778" i="5"/>
  <c r="AI778" i="5"/>
  <c r="AG779" i="5"/>
  <c r="AI779" i="5"/>
  <c r="AG780" i="5"/>
  <c r="AI780" i="5"/>
  <c r="AG781" i="5"/>
  <c r="AI781" i="5"/>
  <c r="AG782" i="5"/>
  <c r="AI782" i="5"/>
  <c r="AG783" i="5"/>
  <c r="AI783" i="5"/>
  <c r="AG784" i="5"/>
  <c r="AI784" i="5"/>
  <c r="AG785" i="5"/>
  <c r="AI785" i="5"/>
  <c r="AG786" i="5"/>
  <c r="AI786" i="5"/>
  <c r="AG787" i="5"/>
  <c r="AI787" i="5"/>
  <c r="AG788" i="5"/>
  <c r="AI788" i="5"/>
  <c r="AG789" i="5"/>
  <c r="AI789" i="5"/>
  <c r="AG790" i="5"/>
  <c r="AI790" i="5"/>
  <c r="AG791" i="5"/>
  <c r="AI791" i="5"/>
  <c r="AG792" i="5"/>
  <c r="AI792" i="5"/>
  <c r="AG793" i="5"/>
  <c r="AI793" i="5"/>
  <c r="AG794" i="5"/>
  <c r="AI794" i="5"/>
  <c r="AG795" i="5"/>
  <c r="AI795" i="5"/>
  <c r="AG796" i="5"/>
  <c r="AI796" i="5"/>
  <c r="AG797" i="5"/>
  <c r="AI797" i="5"/>
  <c r="AG798" i="5"/>
  <c r="AI798" i="5"/>
  <c r="AG799" i="5"/>
  <c r="AI799" i="5"/>
  <c r="AG800" i="5"/>
  <c r="AI800" i="5"/>
  <c r="AG801" i="5"/>
  <c r="AI801" i="5"/>
  <c r="AG802" i="5"/>
  <c r="AI802" i="5"/>
  <c r="AG803" i="5"/>
  <c r="AI803" i="5"/>
  <c r="AG804" i="5"/>
  <c r="AI804" i="5"/>
  <c r="AG805" i="5"/>
  <c r="AI805" i="5"/>
  <c r="AG806" i="5"/>
  <c r="AI806" i="5"/>
  <c r="AG807" i="5"/>
  <c r="AI807" i="5"/>
  <c r="AG808" i="5"/>
  <c r="AI808" i="5"/>
  <c r="AG809" i="5"/>
  <c r="AI809" i="5"/>
  <c r="AG810" i="5"/>
  <c r="AI810" i="5"/>
  <c r="AG811" i="5"/>
  <c r="AI811" i="5"/>
  <c r="AG812" i="5"/>
  <c r="AI812" i="5"/>
  <c r="AG813" i="5"/>
  <c r="AI813" i="5"/>
  <c r="AG814" i="5"/>
  <c r="AI814" i="5"/>
  <c r="AG815" i="5"/>
  <c r="AI815" i="5"/>
  <c r="AG816" i="5"/>
  <c r="AI816" i="5"/>
  <c r="AG817" i="5"/>
  <c r="AI817" i="5"/>
  <c r="AG818" i="5"/>
  <c r="AI818" i="5"/>
  <c r="AG819" i="5"/>
  <c r="AI819" i="5"/>
  <c r="AG820" i="5"/>
  <c r="AI820" i="5"/>
  <c r="AG821" i="5"/>
  <c r="AI821" i="5"/>
  <c r="AG822" i="5"/>
  <c r="AI822" i="5"/>
  <c r="AG823" i="5"/>
  <c r="AI823" i="5"/>
  <c r="AG824" i="5"/>
  <c r="AI824" i="5"/>
  <c r="AG825" i="5"/>
  <c r="AI825" i="5"/>
  <c r="AG826" i="5"/>
  <c r="AI826" i="5"/>
  <c r="AG827" i="5"/>
  <c r="AI827" i="5"/>
  <c r="AG828" i="5"/>
  <c r="AI828" i="5"/>
  <c r="AG829" i="5"/>
  <c r="AI829" i="5"/>
  <c r="AG830" i="5"/>
  <c r="AI830" i="5"/>
  <c r="AG831" i="5"/>
  <c r="AI831" i="5"/>
  <c r="AG832" i="5"/>
  <c r="AI832" i="5"/>
  <c r="AG833" i="5"/>
  <c r="AI833" i="5"/>
  <c r="AG834" i="5"/>
  <c r="AI834" i="5"/>
  <c r="AG835" i="5"/>
  <c r="AI835" i="5"/>
  <c r="AG836" i="5"/>
  <c r="AI836" i="5"/>
  <c r="AG837" i="5"/>
  <c r="AI837" i="5"/>
  <c r="AG838" i="5"/>
  <c r="AI838" i="5"/>
  <c r="AG839" i="5"/>
  <c r="AI839" i="5"/>
  <c r="AG840" i="5"/>
  <c r="AI840" i="5"/>
  <c r="AG841" i="5"/>
  <c r="AI841" i="5"/>
  <c r="AG842" i="5"/>
  <c r="AI842" i="5"/>
  <c r="AG843" i="5"/>
  <c r="AI843" i="5"/>
  <c r="AG844" i="5"/>
  <c r="AI844" i="5"/>
  <c r="AG845" i="5"/>
  <c r="AI845" i="5"/>
  <c r="AG846" i="5"/>
  <c r="AI846" i="5"/>
  <c r="AG847" i="5"/>
  <c r="AI847" i="5"/>
  <c r="AG848" i="5"/>
  <c r="AI848" i="5"/>
  <c r="AG849" i="5"/>
  <c r="AI849" i="5"/>
  <c r="AG850" i="5"/>
  <c r="AI850" i="5"/>
  <c r="AG851" i="5"/>
  <c r="AI851" i="5"/>
  <c r="AG852" i="5"/>
  <c r="AI852" i="5"/>
  <c r="AG853" i="5"/>
  <c r="AI853" i="5"/>
  <c r="AG854" i="5"/>
  <c r="AI854" i="5"/>
  <c r="AG855" i="5"/>
  <c r="AI855" i="5"/>
  <c r="AG856" i="5"/>
  <c r="AI856" i="5"/>
  <c r="AG857" i="5"/>
  <c r="AI857" i="5"/>
  <c r="AG858" i="5"/>
  <c r="AI858" i="5"/>
  <c r="AG859" i="5"/>
  <c r="AI859" i="5"/>
  <c r="AG860" i="5"/>
  <c r="AI860" i="5"/>
  <c r="AG861" i="5"/>
  <c r="AI861" i="5"/>
  <c r="AG862" i="5"/>
  <c r="AI862" i="5"/>
  <c r="AG863" i="5"/>
  <c r="AI863" i="5"/>
  <c r="AG864" i="5"/>
  <c r="AI864" i="5"/>
  <c r="AG865" i="5"/>
  <c r="AI865" i="5"/>
  <c r="AG866" i="5"/>
  <c r="AI866" i="5"/>
  <c r="AG867" i="5"/>
  <c r="AI867" i="5"/>
  <c r="AG868" i="5"/>
  <c r="AI868" i="5"/>
  <c r="AG869" i="5"/>
  <c r="AI869" i="5"/>
  <c r="AG870" i="5"/>
  <c r="AI870" i="5"/>
  <c r="AG871" i="5"/>
  <c r="AI871" i="5"/>
  <c r="AG872" i="5"/>
  <c r="AI872" i="5"/>
  <c r="AG873" i="5"/>
  <c r="AI873" i="5"/>
  <c r="AG874" i="5"/>
  <c r="AI874" i="5"/>
  <c r="AG875" i="5"/>
  <c r="AI875" i="5"/>
  <c r="AG876" i="5"/>
  <c r="AI876" i="5"/>
  <c r="AG877" i="5"/>
  <c r="AI877" i="5"/>
  <c r="AG878" i="5"/>
  <c r="AI878" i="5"/>
  <c r="AG879" i="5"/>
  <c r="AI879" i="5"/>
  <c r="AG880" i="5"/>
  <c r="AI880" i="5"/>
  <c r="AG881" i="5"/>
  <c r="AI881" i="5"/>
  <c r="AG882" i="5"/>
  <c r="AI882" i="5"/>
  <c r="AG883" i="5"/>
  <c r="AI883" i="5"/>
  <c r="AG884" i="5"/>
  <c r="AI884" i="5"/>
  <c r="AG885" i="5"/>
  <c r="AI885" i="5"/>
  <c r="AG886" i="5"/>
  <c r="AI886" i="5"/>
  <c r="AG887" i="5"/>
  <c r="AI887" i="5"/>
  <c r="AG888" i="5"/>
  <c r="AI888" i="5"/>
  <c r="AG889" i="5"/>
  <c r="AI889" i="5"/>
  <c r="AG890" i="5"/>
  <c r="AI890" i="5"/>
  <c r="AG891" i="5"/>
  <c r="AI891" i="5"/>
  <c r="AG892" i="5"/>
  <c r="AI892" i="5"/>
  <c r="AG893" i="5"/>
  <c r="AI893" i="5"/>
  <c r="AG894" i="5"/>
  <c r="AI894" i="5"/>
  <c r="AG895" i="5"/>
  <c r="AI895" i="5"/>
  <c r="AG896" i="5"/>
  <c r="AI896" i="5"/>
  <c r="AG897" i="5"/>
  <c r="AI897" i="5"/>
  <c r="AG898" i="5"/>
  <c r="AI898" i="5"/>
  <c r="AG899" i="5"/>
  <c r="AI899" i="5"/>
  <c r="AG900" i="5"/>
  <c r="AI900" i="5"/>
  <c r="AG901" i="5"/>
  <c r="AI901" i="5"/>
  <c r="AG902" i="5"/>
  <c r="AI902" i="5"/>
  <c r="AG903" i="5"/>
  <c r="AI903" i="5"/>
  <c r="AG904" i="5"/>
  <c r="AI904" i="5"/>
  <c r="AG905" i="5"/>
  <c r="AI905" i="5"/>
  <c r="AG906" i="5"/>
  <c r="AI906" i="5"/>
  <c r="AG907" i="5"/>
  <c r="AI907" i="5"/>
  <c r="AG908" i="5"/>
  <c r="AI908" i="5"/>
  <c r="AG909" i="5"/>
  <c r="AI909" i="5"/>
  <c r="AG910" i="5"/>
  <c r="AI910" i="5"/>
  <c r="AG911" i="5"/>
  <c r="AI911" i="5"/>
  <c r="AG912" i="5"/>
  <c r="AI912" i="5"/>
  <c r="AF513" i="5"/>
  <c r="AH513" i="5" s="1"/>
  <c r="AF514" i="5"/>
  <c r="AH514" i="5" s="1"/>
  <c r="AF515" i="5"/>
  <c r="AF516" i="5"/>
  <c r="AF517" i="5"/>
  <c r="AF518" i="5"/>
  <c r="AF519" i="5"/>
  <c r="AF520" i="5"/>
  <c r="AH520" i="5" s="1"/>
  <c r="AF521" i="5"/>
  <c r="AF522" i="5"/>
  <c r="AF523" i="5"/>
  <c r="AH523" i="5" s="1"/>
  <c r="AF524" i="5"/>
  <c r="AF525" i="5"/>
  <c r="AF526" i="5"/>
  <c r="AF527" i="5"/>
  <c r="AF528" i="5"/>
  <c r="AJ528" i="5" s="1"/>
  <c r="AF529" i="5"/>
  <c r="AF530" i="5"/>
  <c r="AH530" i="5" s="1"/>
  <c r="AF531" i="5"/>
  <c r="AF532" i="5"/>
  <c r="AH532" i="5" s="1"/>
  <c r="AF533" i="5"/>
  <c r="AF534" i="5"/>
  <c r="AF535" i="5"/>
  <c r="AF536" i="5"/>
  <c r="AJ536" i="5" s="1"/>
  <c r="AF537" i="5"/>
  <c r="AF538" i="5"/>
  <c r="AF539" i="5"/>
  <c r="AF540" i="5"/>
  <c r="AH540" i="5" s="1"/>
  <c r="AF541" i="5"/>
  <c r="AF542" i="5"/>
  <c r="AF543" i="5"/>
  <c r="AF544" i="5"/>
  <c r="AF545" i="5"/>
  <c r="AF546" i="5"/>
  <c r="AJ546" i="5" s="1"/>
  <c r="AF547" i="5"/>
  <c r="AH547" i="5" s="1"/>
  <c r="AF548" i="5"/>
  <c r="AH548" i="5" s="1"/>
  <c r="AF549" i="5"/>
  <c r="AF550" i="5"/>
  <c r="AF551" i="5"/>
  <c r="AH551" i="5" s="1"/>
  <c r="AF552" i="5"/>
  <c r="AF553" i="5"/>
  <c r="AF554" i="5"/>
  <c r="AF555" i="5"/>
  <c r="AH555" i="5" s="1"/>
  <c r="AF556" i="5"/>
  <c r="AJ556" i="5" s="1"/>
  <c r="AF557" i="5"/>
  <c r="AF558" i="5"/>
  <c r="AF559" i="5"/>
  <c r="AF560" i="5"/>
  <c r="AF561" i="5"/>
  <c r="AF562" i="5"/>
  <c r="AF563" i="5"/>
  <c r="AH563" i="5" s="1"/>
  <c r="AF564" i="5"/>
  <c r="AJ564" i="5" s="1"/>
  <c r="AF565" i="5"/>
  <c r="AF566" i="5"/>
  <c r="AH566" i="5" s="1"/>
  <c r="AF567" i="5"/>
  <c r="AF568" i="5"/>
  <c r="AH568" i="5" s="1"/>
  <c r="AF569" i="5"/>
  <c r="AF570" i="5"/>
  <c r="AF571" i="5"/>
  <c r="AH571" i="5" s="1"/>
  <c r="AF572" i="5"/>
  <c r="AJ572" i="5" s="1"/>
  <c r="AF573" i="5"/>
  <c r="AF574" i="5"/>
  <c r="AJ574" i="5" s="1"/>
  <c r="AF575" i="5"/>
  <c r="AF576" i="5"/>
  <c r="AH576" i="5" s="1"/>
  <c r="AF577" i="5"/>
  <c r="AF578" i="5"/>
  <c r="AF579" i="5"/>
  <c r="AH579" i="5" s="1"/>
  <c r="AF580" i="5"/>
  <c r="AF581" i="5"/>
  <c r="AF582" i="5"/>
  <c r="AF583" i="5"/>
  <c r="AH583" i="5" s="1"/>
  <c r="AF584" i="5"/>
  <c r="AH584" i="5" s="1"/>
  <c r="AF585" i="5"/>
  <c r="AF586" i="5"/>
  <c r="AF587" i="5"/>
  <c r="AH587" i="5" s="1"/>
  <c r="AF588" i="5"/>
  <c r="AF589" i="5"/>
  <c r="AF590" i="5"/>
  <c r="AF591" i="5"/>
  <c r="AF592" i="5"/>
  <c r="AJ592" i="5" s="1"/>
  <c r="AF593" i="5"/>
  <c r="AF594" i="5"/>
  <c r="AH594" i="5" s="1"/>
  <c r="AF595" i="5"/>
  <c r="AF596" i="5"/>
  <c r="AH596" i="5" s="1"/>
  <c r="AF597" i="5"/>
  <c r="AF598" i="5"/>
  <c r="AF599" i="5"/>
  <c r="AF600" i="5"/>
  <c r="AJ600" i="5" s="1"/>
  <c r="AF601" i="5"/>
  <c r="AF602" i="5"/>
  <c r="AF603" i="5"/>
  <c r="AF604" i="5"/>
  <c r="AH604" i="5" s="1"/>
  <c r="AF605" i="5"/>
  <c r="AF606" i="5"/>
  <c r="AF607" i="5"/>
  <c r="AF608" i="5"/>
  <c r="AF609" i="5"/>
  <c r="AF610" i="5"/>
  <c r="AJ610" i="5" s="1"/>
  <c r="AF611" i="5"/>
  <c r="AH611" i="5" s="1"/>
  <c r="AF612" i="5"/>
  <c r="AH612" i="5" s="1"/>
  <c r="AF613" i="5"/>
  <c r="AF614" i="5"/>
  <c r="AF615" i="5"/>
  <c r="AH615" i="5" s="1"/>
  <c r="AF616" i="5"/>
  <c r="AF617" i="5"/>
  <c r="AF618" i="5"/>
  <c r="AF619" i="5"/>
  <c r="AH619" i="5" s="1"/>
  <c r="AF620" i="5"/>
  <c r="AJ620" i="5" s="1"/>
  <c r="AF621" i="5"/>
  <c r="AF622" i="5"/>
  <c r="AF623" i="5"/>
  <c r="AF624" i="5"/>
  <c r="AF625" i="5"/>
  <c r="AF626" i="5"/>
  <c r="AF627" i="5"/>
  <c r="AH627" i="5" s="1"/>
  <c r="AF628" i="5"/>
  <c r="AJ628" i="5" s="1"/>
  <c r="AF629" i="5"/>
  <c r="AF630" i="5"/>
  <c r="AH630" i="5" s="1"/>
  <c r="AF631" i="5"/>
  <c r="AF632" i="5"/>
  <c r="AH632" i="5" s="1"/>
  <c r="AF633" i="5"/>
  <c r="AF634" i="5"/>
  <c r="AF635" i="5"/>
  <c r="AH635" i="5" s="1"/>
  <c r="AF636" i="5"/>
  <c r="AJ636" i="5" s="1"/>
  <c r="AF637" i="5"/>
  <c r="AF638" i="5"/>
  <c r="AJ638" i="5" s="1"/>
  <c r="AF639" i="5"/>
  <c r="AF640" i="5"/>
  <c r="AH640" i="5" s="1"/>
  <c r="AF641" i="5"/>
  <c r="AF642" i="5"/>
  <c r="AF643" i="5"/>
  <c r="AH643" i="5" s="1"/>
  <c r="AF644" i="5"/>
  <c r="AF645" i="5"/>
  <c r="AF646" i="5"/>
  <c r="AF647" i="5"/>
  <c r="AH647" i="5" s="1"/>
  <c r="AF648" i="5"/>
  <c r="AH648" i="5" s="1"/>
  <c r="AF649" i="5"/>
  <c r="AF650" i="5"/>
  <c r="AF651" i="5"/>
  <c r="AH651" i="5" s="1"/>
  <c r="AF652" i="5"/>
  <c r="AF653" i="5"/>
  <c r="AF654" i="5"/>
  <c r="AF655" i="5"/>
  <c r="AF656" i="5"/>
  <c r="AJ656" i="5" s="1"/>
  <c r="AF657" i="5"/>
  <c r="AF658" i="5"/>
  <c r="AH658" i="5" s="1"/>
  <c r="AF659" i="5"/>
  <c r="AF660" i="5"/>
  <c r="AH660" i="5" s="1"/>
  <c r="AF661" i="5"/>
  <c r="AF662" i="5"/>
  <c r="AH662" i="5" s="1"/>
  <c r="AF663" i="5"/>
  <c r="AH663" i="5" s="1"/>
  <c r="AF664" i="5"/>
  <c r="AF665" i="5"/>
  <c r="AH665" i="5" s="1"/>
  <c r="AF666" i="5"/>
  <c r="AJ666" i="5" s="1"/>
  <c r="AF667" i="5"/>
  <c r="AH667" i="5" s="1"/>
  <c r="AF668" i="5"/>
  <c r="AJ668" i="5" s="1"/>
  <c r="AF669" i="5"/>
  <c r="AF670" i="5"/>
  <c r="AH670" i="5" s="1"/>
  <c r="AF671" i="5"/>
  <c r="AF672" i="5"/>
  <c r="AJ672" i="5" s="1"/>
  <c r="AF673" i="5"/>
  <c r="AF674" i="5"/>
  <c r="AH674" i="5" s="1"/>
  <c r="AF675" i="5"/>
  <c r="AH675" i="5" s="1"/>
  <c r="AF676" i="5"/>
  <c r="AF677" i="5"/>
  <c r="AF678" i="5"/>
  <c r="AF679" i="5"/>
  <c r="AH679" i="5" s="1"/>
  <c r="AF680" i="5"/>
  <c r="AH680" i="5" s="1"/>
  <c r="AF681" i="5"/>
  <c r="AF682" i="5"/>
  <c r="AF683" i="5"/>
  <c r="AJ683" i="5" s="1"/>
  <c r="AF684" i="5"/>
  <c r="AJ684" i="5" s="1"/>
  <c r="AF685" i="5"/>
  <c r="AJ685" i="5" s="1"/>
  <c r="AF686" i="5"/>
  <c r="AF687" i="5"/>
  <c r="AJ687" i="5" s="1"/>
  <c r="AF688" i="5"/>
  <c r="AF689" i="5"/>
  <c r="AH689" i="5" s="1"/>
  <c r="AF690" i="5"/>
  <c r="AF691" i="5"/>
  <c r="AJ691" i="5" s="1"/>
  <c r="AF692" i="5"/>
  <c r="AJ692" i="5" s="1"/>
  <c r="AF693" i="5"/>
  <c r="AF694" i="5"/>
  <c r="AJ694" i="5" s="1"/>
  <c r="AF695" i="5"/>
  <c r="AH695" i="5" s="1"/>
  <c r="AF696" i="5"/>
  <c r="AF697" i="5"/>
  <c r="AF698" i="5"/>
  <c r="AF699" i="5"/>
  <c r="AJ699" i="5" s="1"/>
  <c r="AF700" i="5"/>
  <c r="AJ700" i="5" s="1"/>
  <c r="AF701" i="5"/>
  <c r="AJ701" i="5" s="1"/>
  <c r="AF702" i="5"/>
  <c r="AF703" i="5"/>
  <c r="AJ703" i="5" s="1"/>
  <c r="AF704" i="5"/>
  <c r="AF705" i="5"/>
  <c r="AH705" i="5" s="1"/>
  <c r="AF706" i="5"/>
  <c r="AF707" i="5"/>
  <c r="AJ707" i="5" s="1"/>
  <c r="AF708" i="5"/>
  <c r="AJ708" i="5" s="1"/>
  <c r="AF709" i="5"/>
  <c r="AF710" i="5"/>
  <c r="AJ710" i="5" s="1"/>
  <c r="AF711" i="5"/>
  <c r="AH711" i="5" s="1"/>
  <c r="AF712" i="5"/>
  <c r="AF713" i="5"/>
  <c r="AF714" i="5"/>
  <c r="AF715" i="5"/>
  <c r="AJ715" i="5" s="1"/>
  <c r="AF716" i="5"/>
  <c r="AJ716" i="5" s="1"/>
  <c r="AF717" i="5"/>
  <c r="AJ717" i="5" s="1"/>
  <c r="AF718" i="5"/>
  <c r="AF719" i="5"/>
  <c r="AJ719" i="5" s="1"/>
  <c r="AF720" i="5"/>
  <c r="AF721" i="5"/>
  <c r="AH721" i="5" s="1"/>
  <c r="AF722" i="5"/>
  <c r="AF723" i="5"/>
  <c r="AJ723" i="5" s="1"/>
  <c r="AF724" i="5"/>
  <c r="AJ724" i="5" s="1"/>
  <c r="AF725" i="5"/>
  <c r="AF726" i="5"/>
  <c r="AJ726" i="5" s="1"/>
  <c r="AF727" i="5"/>
  <c r="AH727" i="5" s="1"/>
  <c r="AF728" i="5"/>
  <c r="AF729" i="5"/>
  <c r="AF730" i="5"/>
  <c r="AF731" i="5"/>
  <c r="AJ731" i="5" s="1"/>
  <c r="AF732" i="5"/>
  <c r="AJ732" i="5" s="1"/>
  <c r="AF733" i="5"/>
  <c r="AJ733" i="5" s="1"/>
  <c r="AF734" i="5"/>
  <c r="AF735" i="5"/>
  <c r="AJ735" i="5" s="1"/>
  <c r="AF736" i="5"/>
  <c r="AF737" i="5"/>
  <c r="AH737" i="5" s="1"/>
  <c r="AF738" i="5"/>
  <c r="AF739" i="5"/>
  <c r="AJ739" i="5" s="1"/>
  <c r="AF740" i="5"/>
  <c r="AJ740" i="5" s="1"/>
  <c r="AF741" i="5"/>
  <c r="AF742" i="5"/>
  <c r="AJ742" i="5" s="1"/>
  <c r="AF743" i="5"/>
  <c r="AH743" i="5" s="1"/>
  <c r="AF744" i="5"/>
  <c r="AF745" i="5"/>
  <c r="AF746" i="5"/>
  <c r="AF747" i="5"/>
  <c r="AJ747" i="5" s="1"/>
  <c r="AF748" i="5"/>
  <c r="AJ748" i="5" s="1"/>
  <c r="AF749" i="5"/>
  <c r="AJ749" i="5" s="1"/>
  <c r="AF750" i="5"/>
  <c r="AF751" i="5"/>
  <c r="AJ751" i="5" s="1"/>
  <c r="AF752" i="5"/>
  <c r="AF753" i="5"/>
  <c r="AH753" i="5" s="1"/>
  <c r="AF754" i="5"/>
  <c r="AF755" i="5"/>
  <c r="AJ755" i="5" s="1"/>
  <c r="AF756" i="5"/>
  <c r="AJ756" i="5" s="1"/>
  <c r="AF757" i="5"/>
  <c r="AF758" i="5"/>
  <c r="AJ758" i="5" s="1"/>
  <c r="AF759" i="5"/>
  <c r="AH759" i="5" s="1"/>
  <c r="AF760" i="5"/>
  <c r="AF761" i="5"/>
  <c r="AF762" i="5"/>
  <c r="AF763" i="5"/>
  <c r="AJ763" i="5" s="1"/>
  <c r="AF764" i="5"/>
  <c r="AJ764" i="5" s="1"/>
  <c r="AF765" i="5"/>
  <c r="AJ765" i="5" s="1"/>
  <c r="AF766" i="5"/>
  <c r="AF767" i="5"/>
  <c r="AJ767" i="5" s="1"/>
  <c r="AF768" i="5"/>
  <c r="AF769" i="5"/>
  <c r="AH769" i="5" s="1"/>
  <c r="AF770" i="5"/>
  <c r="AF771" i="5"/>
  <c r="AJ771" i="5" s="1"/>
  <c r="AF772" i="5"/>
  <c r="AJ772" i="5" s="1"/>
  <c r="AF773" i="5"/>
  <c r="AF774" i="5"/>
  <c r="AJ774" i="5" s="1"/>
  <c r="AF775" i="5"/>
  <c r="AH775" i="5" s="1"/>
  <c r="AF776" i="5"/>
  <c r="AF777" i="5"/>
  <c r="AF778" i="5"/>
  <c r="AF779" i="5"/>
  <c r="AJ779" i="5" s="1"/>
  <c r="AF780" i="5"/>
  <c r="AJ780" i="5" s="1"/>
  <c r="AF781" i="5"/>
  <c r="AJ781" i="5" s="1"/>
  <c r="AF782" i="5"/>
  <c r="AF783" i="5"/>
  <c r="AJ783" i="5" s="1"/>
  <c r="AF784" i="5"/>
  <c r="AF785" i="5"/>
  <c r="AH785" i="5" s="1"/>
  <c r="AF786" i="5"/>
  <c r="AF787" i="5"/>
  <c r="AJ787" i="5" s="1"/>
  <c r="AF788" i="5"/>
  <c r="AJ788" i="5" s="1"/>
  <c r="AF789" i="5"/>
  <c r="AF790" i="5"/>
  <c r="AJ790" i="5" s="1"/>
  <c r="AF791" i="5"/>
  <c r="AF792" i="5"/>
  <c r="AF793" i="5"/>
  <c r="AF794" i="5"/>
  <c r="AJ794" i="5" s="1"/>
  <c r="AF795" i="5"/>
  <c r="AF796" i="5"/>
  <c r="AJ796" i="5" s="1"/>
  <c r="AF797" i="5"/>
  <c r="AF798" i="5"/>
  <c r="AJ798" i="5" s="1"/>
  <c r="AF799" i="5"/>
  <c r="AF800" i="5"/>
  <c r="AF801" i="5"/>
  <c r="AF802" i="5"/>
  <c r="AJ802" i="5" s="1"/>
  <c r="AF803" i="5"/>
  <c r="AF804" i="5"/>
  <c r="AJ804" i="5" s="1"/>
  <c r="AF805" i="5"/>
  <c r="AF806" i="5"/>
  <c r="AJ806" i="5" s="1"/>
  <c r="AF807" i="5"/>
  <c r="AF808" i="5"/>
  <c r="AF809" i="5"/>
  <c r="AF810" i="5"/>
  <c r="AJ810" i="5" s="1"/>
  <c r="AF811" i="5"/>
  <c r="AF812" i="5"/>
  <c r="AJ812" i="5" s="1"/>
  <c r="AF813" i="5"/>
  <c r="AF814" i="5"/>
  <c r="AJ814" i="5" s="1"/>
  <c r="AF815" i="5"/>
  <c r="AF816" i="5"/>
  <c r="AF817" i="5"/>
  <c r="AF818" i="5"/>
  <c r="AJ818" i="5" s="1"/>
  <c r="AF819" i="5"/>
  <c r="AF820" i="5"/>
  <c r="AJ820" i="5" s="1"/>
  <c r="AF821" i="5"/>
  <c r="AF822" i="5"/>
  <c r="AJ822" i="5" s="1"/>
  <c r="AF823" i="5"/>
  <c r="AF824" i="5"/>
  <c r="AF825" i="5"/>
  <c r="AF826" i="5"/>
  <c r="AJ826" i="5" s="1"/>
  <c r="AF827" i="5"/>
  <c r="AF828" i="5"/>
  <c r="AJ828" i="5" s="1"/>
  <c r="AF829" i="5"/>
  <c r="AF830" i="5"/>
  <c r="AJ830" i="5" s="1"/>
  <c r="AF831" i="5"/>
  <c r="AF832" i="5"/>
  <c r="AF833" i="5"/>
  <c r="AF834" i="5"/>
  <c r="AJ834" i="5" s="1"/>
  <c r="AF835" i="5"/>
  <c r="AF836" i="5"/>
  <c r="AJ836" i="5" s="1"/>
  <c r="AF837" i="5"/>
  <c r="AF838" i="5"/>
  <c r="AJ838" i="5" s="1"/>
  <c r="AF839" i="5"/>
  <c r="AF840" i="5"/>
  <c r="AF841" i="5"/>
  <c r="AF842" i="5"/>
  <c r="AJ842" i="5" s="1"/>
  <c r="AF843" i="5"/>
  <c r="AF844" i="5"/>
  <c r="AJ844" i="5" s="1"/>
  <c r="AF845" i="5"/>
  <c r="AF846" i="5"/>
  <c r="AJ846" i="5" s="1"/>
  <c r="AF847" i="5"/>
  <c r="AF848" i="5"/>
  <c r="AF849" i="5"/>
  <c r="AF850" i="5"/>
  <c r="AJ850" i="5" s="1"/>
  <c r="AF851" i="5"/>
  <c r="AF852" i="5"/>
  <c r="AJ852" i="5" s="1"/>
  <c r="AF853" i="5"/>
  <c r="AF854" i="5"/>
  <c r="AJ854" i="5" s="1"/>
  <c r="AF855" i="5"/>
  <c r="AF856" i="5"/>
  <c r="AF857" i="5"/>
  <c r="AF858" i="5"/>
  <c r="AJ858" i="5" s="1"/>
  <c r="AF859" i="5"/>
  <c r="AF860" i="5"/>
  <c r="AJ860" i="5" s="1"/>
  <c r="AF861" i="5"/>
  <c r="AF862" i="5"/>
  <c r="AJ862" i="5" s="1"/>
  <c r="AF863" i="5"/>
  <c r="AF864" i="5"/>
  <c r="AF865" i="5"/>
  <c r="AF866" i="5"/>
  <c r="AJ866" i="5" s="1"/>
  <c r="AF867" i="5"/>
  <c r="AF868" i="5"/>
  <c r="AJ868" i="5" s="1"/>
  <c r="AF869" i="5"/>
  <c r="AF870" i="5"/>
  <c r="AJ870" i="5" s="1"/>
  <c r="AF871" i="5"/>
  <c r="AF872" i="5"/>
  <c r="AH872" i="5" s="1"/>
  <c r="AF873" i="5"/>
  <c r="AH873" i="5" s="1"/>
  <c r="AF874" i="5"/>
  <c r="AH874" i="5" s="1"/>
  <c r="AF875" i="5"/>
  <c r="AH875" i="5" s="1"/>
  <c r="AF876" i="5"/>
  <c r="AH876" i="5" s="1"/>
  <c r="AF877" i="5"/>
  <c r="AH877" i="5" s="1"/>
  <c r="AF878" i="5"/>
  <c r="AH878" i="5" s="1"/>
  <c r="AF879" i="5"/>
  <c r="AH879" i="5" s="1"/>
  <c r="AF880" i="5"/>
  <c r="AH880" i="5" s="1"/>
  <c r="AF881" i="5"/>
  <c r="AH881" i="5" s="1"/>
  <c r="AF882" i="5"/>
  <c r="AH882" i="5" s="1"/>
  <c r="AF883" i="5"/>
  <c r="AH883" i="5" s="1"/>
  <c r="AF884" i="5"/>
  <c r="AH884" i="5" s="1"/>
  <c r="AF885" i="5"/>
  <c r="AH885" i="5" s="1"/>
  <c r="AF886" i="5"/>
  <c r="AH886" i="5" s="1"/>
  <c r="AF887" i="5"/>
  <c r="AH887" i="5" s="1"/>
  <c r="AF888" i="5"/>
  <c r="AH888" i="5" s="1"/>
  <c r="AF889" i="5"/>
  <c r="AH889" i="5" s="1"/>
  <c r="AF890" i="5"/>
  <c r="AH890" i="5" s="1"/>
  <c r="AF891" i="5"/>
  <c r="AH891" i="5" s="1"/>
  <c r="AF892" i="5"/>
  <c r="AH892" i="5" s="1"/>
  <c r="AF893" i="5"/>
  <c r="AH893" i="5" s="1"/>
  <c r="AF894" i="5"/>
  <c r="AH894" i="5" s="1"/>
  <c r="AF895" i="5"/>
  <c r="AH895" i="5" s="1"/>
  <c r="AF896" i="5"/>
  <c r="AH896" i="5" s="1"/>
  <c r="AF897" i="5"/>
  <c r="AH897" i="5" s="1"/>
  <c r="AF898" i="5"/>
  <c r="AH898" i="5" s="1"/>
  <c r="AF899" i="5"/>
  <c r="AH899" i="5" s="1"/>
  <c r="AF900" i="5"/>
  <c r="AH900" i="5" s="1"/>
  <c r="AF901" i="5"/>
  <c r="AH901" i="5" s="1"/>
  <c r="AF902" i="5"/>
  <c r="AH902" i="5" s="1"/>
  <c r="AF903" i="5"/>
  <c r="AH903" i="5" s="1"/>
  <c r="AF904" i="5"/>
  <c r="AH904" i="5" s="1"/>
  <c r="AF905" i="5"/>
  <c r="AH905" i="5" s="1"/>
  <c r="AF906" i="5"/>
  <c r="AH906" i="5" s="1"/>
  <c r="AF907" i="5"/>
  <c r="AH907" i="5" s="1"/>
  <c r="AF908" i="5"/>
  <c r="AH908" i="5" s="1"/>
  <c r="AF909" i="5"/>
  <c r="AH909" i="5" s="1"/>
  <c r="AF910" i="5"/>
  <c r="AH910" i="5" s="1"/>
  <c r="AF911" i="5"/>
  <c r="AH911" i="5" s="1"/>
  <c r="AF912" i="5"/>
  <c r="AH912" i="5" s="1"/>
  <c r="AJ648" i="5" l="1"/>
  <c r="AJ911" i="5"/>
  <c r="AH771" i="5"/>
  <c r="AH830" i="5"/>
  <c r="AH723" i="5"/>
  <c r="AJ887" i="5"/>
  <c r="AJ651" i="5"/>
  <c r="AJ903" i="5"/>
  <c r="AJ615" i="5"/>
  <c r="AJ555" i="5"/>
  <c r="AJ902" i="5"/>
  <c r="AJ879" i="5"/>
  <c r="AJ584" i="5"/>
  <c r="AH755" i="5"/>
  <c r="AJ878" i="5"/>
  <c r="AH707" i="5"/>
  <c r="AH528" i="5"/>
  <c r="AH802" i="5"/>
  <c r="AH846" i="5"/>
  <c r="AJ906" i="5"/>
  <c r="AJ882" i="5"/>
  <c r="AH862" i="5"/>
  <c r="AH818" i="5"/>
  <c r="AJ667" i="5"/>
  <c r="AJ662" i="5"/>
  <c r="AJ891" i="5"/>
  <c r="AH834" i="5"/>
  <c r="AH790" i="5"/>
  <c r="AH774" i="5"/>
  <c r="AH758" i="5"/>
  <c r="AH742" i="5"/>
  <c r="AH726" i="5"/>
  <c r="AH710" i="5"/>
  <c r="AH694" i="5"/>
  <c r="AH672" i="5"/>
  <c r="AJ611" i="5"/>
  <c r="AJ910" i="5"/>
  <c r="AJ886" i="5"/>
  <c r="AH850" i="5"/>
  <c r="AH806" i="5"/>
  <c r="AH656" i="5"/>
  <c r="AJ571" i="5"/>
  <c r="AJ895" i="5"/>
  <c r="AH866" i="5"/>
  <c r="AH822" i="5"/>
  <c r="AJ514" i="5"/>
  <c r="AJ890" i="5"/>
  <c r="AH838" i="5"/>
  <c r="AJ587" i="5"/>
  <c r="AJ547" i="5"/>
  <c r="AJ899" i="5"/>
  <c r="AJ875" i="5"/>
  <c r="AH854" i="5"/>
  <c r="AJ670" i="5"/>
  <c r="AJ632" i="5"/>
  <c r="AH610" i="5"/>
  <c r="AH536" i="5"/>
  <c r="AJ894" i="5"/>
  <c r="AH870" i="5"/>
  <c r="AJ643" i="5"/>
  <c r="AH592" i="5"/>
  <c r="AJ874" i="5"/>
  <c r="AH787" i="5"/>
  <c r="AH739" i="5"/>
  <c r="AH691" i="5"/>
  <c r="AH546" i="5"/>
  <c r="AJ523" i="5"/>
  <c r="AJ898" i="5"/>
  <c r="AH798" i="5"/>
  <c r="AJ907" i="5"/>
  <c r="AJ883" i="5"/>
  <c r="AH814" i="5"/>
  <c r="AH781" i="5"/>
  <c r="AJ775" i="5"/>
  <c r="AH765" i="5"/>
  <c r="AJ759" i="5"/>
  <c r="AH749" i="5"/>
  <c r="AJ743" i="5"/>
  <c r="AH733" i="5"/>
  <c r="AJ727" i="5"/>
  <c r="AH717" i="5"/>
  <c r="AJ711" i="5"/>
  <c r="AH701" i="5"/>
  <c r="AJ695" i="5"/>
  <c r="AH685" i="5"/>
  <c r="AJ679" i="5"/>
  <c r="AJ663" i="5"/>
  <c r="AH676" i="5"/>
  <c r="AJ676" i="5"/>
  <c r="AH652" i="5"/>
  <c r="AJ652" i="5"/>
  <c r="AH644" i="5"/>
  <c r="AJ644" i="5"/>
  <c r="AH516" i="5"/>
  <c r="AJ516" i="5"/>
  <c r="AJ900" i="5"/>
  <c r="AJ876" i="5"/>
  <c r="AH788" i="5"/>
  <c r="AH756" i="5"/>
  <c r="AH740" i="5"/>
  <c r="AH588" i="5"/>
  <c r="AJ588" i="5"/>
  <c r="AH580" i="5"/>
  <c r="AJ580" i="5"/>
  <c r="AH524" i="5"/>
  <c r="AJ524" i="5"/>
  <c r="AJ908" i="5"/>
  <c r="AJ892" i="5"/>
  <c r="AJ884" i="5"/>
  <c r="AH772" i="5"/>
  <c r="AH724" i="5"/>
  <c r="AH708" i="5"/>
  <c r="AH692" i="5"/>
  <c r="AH628" i="5"/>
  <c r="AJ905" i="5"/>
  <c r="AJ897" i="5"/>
  <c r="AJ889" i="5"/>
  <c r="AJ881" i="5"/>
  <c r="AJ873" i="5"/>
  <c r="AH836" i="5"/>
  <c r="AH812" i="5"/>
  <c r="AJ665" i="5"/>
  <c r="AH620" i="5"/>
  <c r="AH564" i="5"/>
  <c r="AJ532" i="5"/>
  <c r="AH668" i="5"/>
  <c r="AJ612" i="5"/>
  <c r="AH777" i="5"/>
  <c r="AJ777" i="5"/>
  <c r="AH745" i="5"/>
  <c r="AJ745" i="5"/>
  <c r="AH697" i="5"/>
  <c r="AJ697" i="5"/>
  <c r="AH649" i="5"/>
  <c r="AJ649" i="5"/>
  <c r="AH633" i="5"/>
  <c r="AJ633" i="5"/>
  <c r="AH617" i="5"/>
  <c r="AJ617" i="5"/>
  <c r="AH601" i="5"/>
  <c r="AJ601" i="5"/>
  <c r="AH585" i="5"/>
  <c r="AJ585" i="5"/>
  <c r="AH569" i="5"/>
  <c r="AJ569" i="5"/>
  <c r="AH553" i="5"/>
  <c r="AJ553" i="5"/>
  <c r="AH537" i="5"/>
  <c r="AJ537" i="5"/>
  <c r="AJ864" i="5"/>
  <c r="AH864" i="5"/>
  <c r="AJ856" i="5"/>
  <c r="AH856" i="5"/>
  <c r="AJ848" i="5"/>
  <c r="AH848" i="5"/>
  <c r="AJ840" i="5"/>
  <c r="AH840" i="5"/>
  <c r="AJ832" i="5"/>
  <c r="AH832" i="5"/>
  <c r="AJ824" i="5"/>
  <c r="AH824" i="5"/>
  <c r="AJ816" i="5"/>
  <c r="AH816" i="5"/>
  <c r="AJ808" i="5"/>
  <c r="AH808" i="5"/>
  <c r="AJ800" i="5"/>
  <c r="AH800" i="5"/>
  <c r="AJ792" i="5"/>
  <c r="AH792" i="5"/>
  <c r="AJ784" i="5"/>
  <c r="AH784" i="5"/>
  <c r="AJ776" i="5"/>
  <c r="AH776" i="5"/>
  <c r="AJ768" i="5"/>
  <c r="AH768" i="5"/>
  <c r="AJ760" i="5"/>
  <c r="AH760" i="5"/>
  <c r="AJ752" i="5"/>
  <c r="AH752" i="5"/>
  <c r="AJ744" i="5"/>
  <c r="AH744" i="5"/>
  <c r="AJ736" i="5"/>
  <c r="AH736" i="5"/>
  <c r="AJ728" i="5"/>
  <c r="AH728" i="5"/>
  <c r="AJ720" i="5"/>
  <c r="AH720" i="5"/>
  <c r="AJ712" i="5"/>
  <c r="AH712" i="5"/>
  <c r="AJ704" i="5"/>
  <c r="AH704" i="5"/>
  <c r="AJ696" i="5"/>
  <c r="AH696" i="5"/>
  <c r="AJ688" i="5"/>
  <c r="AH688" i="5"/>
  <c r="AH664" i="5"/>
  <c r="AJ664" i="5"/>
  <c r="AH624" i="5"/>
  <c r="AJ624" i="5"/>
  <c r="AH616" i="5"/>
  <c r="AJ616" i="5"/>
  <c r="AH608" i="5"/>
  <c r="AJ608" i="5"/>
  <c r="AH560" i="5"/>
  <c r="AJ560" i="5"/>
  <c r="AH552" i="5"/>
  <c r="AJ552" i="5"/>
  <c r="AH544" i="5"/>
  <c r="AJ544" i="5"/>
  <c r="AJ912" i="5"/>
  <c r="AJ904" i="5"/>
  <c r="AJ896" i="5"/>
  <c r="AJ888" i="5"/>
  <c r="AJ880" i="5"/>
  <c r="AJ872" i="5"/>
  <c r="AH852" i="5"/>
  <c r="AH828" i="5"/>
  <c r="AJ647" i="5"/>
  <c r="AJ640" i="5"/>
  <c r="AJ576" i="5"/>
  <c r="AJ548" i="5"/>
  <c r="AJ520" i="5"/>
  <c r="AJ513" i="5"/>
  <c r="AH860" i="5"/>
  <c r="AH556" i="5"/>
  <c r="AH865" i="5"/>
  <c r="AJ865" i="5"/>
  <c r="AH857" i="5"/>
  <c r="AJ857" i="5"/>
  <c r="AH849" i="5"/>
  <c r="AJ849" i="5"/>
  <c r="AH841" i="5"/>
  <c r="AJ841" i="5"/>
  <c r="AH833" i="5"/>
  <c r="AJ833" i="5"/>
  <c r="AH825" i="5"/>
  <c r="AJ825" i="5"/>
  <c r="AH817" i="5"/>
  <c r="AJ817" i="5"/>
  <c r="AH809" i="5"/>
  <c r="AJ809" i="5"/>
  <c r="AH801" i="5"/>
  <c r="AJ801" i="5"/>
  <c r="AH793" i="5"/>
  <c r="AJ793" i="5"/>
  <c r="AH761" i="5"/>
  <c r="AJ761" i="5"/>
  <c r="AH729" i="5"/>
  <c r="AJ729" i="5"/>
  <c r="AH713" i="5"/>
  <c r="AJ713" i="5"/>
  <c r="AH681" i="5"/>
  <c r="AJ681" i="5"/>
  <c r="AH673" i="5"/>
  <c r="AJ673" i="5"/>
  <c r="AH657" i="5"/>
  <c r="AJ657" i="5"/>
  <c r="AH641" i="5"/>
  <c r="AJ641" i="5"/>
  <c r="AH625" i="5"/>
  <c r="AJ625" i="5"/>
  <c r="AH609" i="5"/>
  <c r="AJ609" i="5"/>
  <c r="AH593" i="5"/>
  <c r="AJ593" i="5"/>
  <c r="AH577" i="5"/>
  <c r="AJ577" i="5"/>
  <c r="AH561" i="5"/>
  <c r="AJ561" i="5"/>
  <c r="AH545" i="5"/>
  <c r="AJ545" i="5"/>
  <c r="AH529" i="5"/>
  <c r="AJ529" i="5"/>
  <c r="AH521" i="5"/>
  <c r="AJ521" i="5"/>
  <c r="AH804" i="5"/>
  <c r="AH871" i="5"/>
  <c r="AJ871" i="5"/>
  <c r="AH863" i="5"/>
  <c r="AJ863" i="5"/>
  <c r="AH855" i="5"/>
  <c r="AJ855" i="5"/>
  <c r="AH847" i="5"/>
  <c r="AJ847" i="5"/>
  <c r="AH839" i="5"/>
  <c r="AJ839" i="5"/>
  <c r="AH831" i="5"/>
  <c r="AJ831" i="5"/>
  <c r="AH823" i="5"/>
  <c r="AJ823" i="5"/>
  <c r="AH815" i="5"/>
  <c r="AJ815" i="5"/>
  <c r="AH807" i="5"/>
  <c r="AJ807" i="5"/>
  <c r="AH799" i="5"/>
  <c r="AJ799" i="5"/>
  <c r="AH791" i="5"/>
  <c r="AJ791" i="5"/>
  <c r="AH671" i="5"/>
  <c r="AJ671" i="5"/>
  <c r="AH655" i="5"/>
  <c r="AJ655" i="5"/>
  <c r="AH639" i="5"/>
  <c r="AJ639" i="5"/>
  <c r="AH631" i="5"/>
  <c r="AJ631" i="5"/>
  <c r="AH623" i="5"/>
  <c r="AJ623" i="5"/>
  <c r="AH607" i="5"/>
  <c r="AJ607" i="5"/>
  <c r="AH599" i="5"/>
  <c r="AJ599" i="5"/>
  <c r="AH591" i="5"/>
  <c r="AJ591" i="5"/>
  <c r="AH575" i="5"/>
  <c r="AJ575" i="5"/>
  <c r="AH567" i="5"/>
  <c r="AJ567" i="5"/>
  <c r="AH559" i="5"/>
  <c r="AJ559" i="5"/>
  <c r="AH543" i="5"/>
  <c r="AJ543" i="5"/>
  <c r="AH535" i="5"/>
  <c r="AJ535" i="5"/>
  <c r="AH527" i="5"/>
  <c r="AJ527" i="5"/>
  <c r="AH519" i="5"/>
  <c r="AJ519" i="5"/>
  <c r="AJ909" i="5"/>
  <c r="AJ901" i="5"/>
  <c r="AJ893" i="5"/>
  <c r="AJ885" i="5"/>
  <c r="AJ877" i="5"/>
  <c r="AH783" i="5"/>
  <c r="AH780" i="5"/>
  <c r="AH767" i="5"/>
  <c r="AH764" i="5"/>
  <c r="AH751" i="5"/>
  <c r="AH748" i="5"/>
  <c r="AH735" i="5"/>
  <c r="AH732" i="5"/>
  <c r="AH719" i="5"/>
  <c r="AH716" i="5"/>
  <c r="AH703" i="5"/>
  <c r="AH700" i="5"/>
  <c r="AH687" i="5"/>
  <c r="AH684" i="5"/>
  <c r="AJ680" i="5"/>
  <c r="AJ604" i="5"/>
  <c r="AJ583" i="5"/>
  <c r="AJ551" i="5"/>
  <c r="AH820" i="5"/>
  <c r="AH796" i="5"/>
  <c r="AJ660" i="5"/>
  <c r="AH636" i="5"/>
  <c r="AH572" i="5"/>
  <c r="AH869" i="5"/>
  <c r="AJ869" i="5"/>
  <c r="AH861" i="5"/>
  <c r="AJ861" i="5"/>
  <c r="AH853" i="5"/>
  <c r="AJ853" i="5"/>
  <c r="AH845" i="5"/>
  <c r="AJ845" i="5"/>
  <c r="AH837" i="5"/>
  <c r="AJ837" i="5"/>
  <c r="AH829" i="5"/>
  <c r="AJ829" i="5"/>
  <c r="AH821" i="5"/>
  <c r="AJ821" i="5"/>
  <c r="AH813" i="5"/>
  <c r="AJ813" i="5"/>
  <c r="AH805" i="5"/>
  <c r="AJ805" i="5"/>
  <c r="AH797" i="5"/>
  <c r="AJ797" i="5"/>
  <c r="AH789" i="5"/>
  <c r="AJ789" i="5"/>
  <c r="AH773" i="5"/>
  <c r="AJ773" i="5"/>
  <c r="AH757" i="5"/>
  <c r="AJ757" i="5"/>
  <c r="AH741" i="5"/>
  <c r="AJ741" i="5"/>
  <c r="AH725" i="5"/>
  <c r="AJ725" i="5"/>
  <c r="AH709" i="5"/>
  <c r="AJ709" i="5"/>
  <c r="AH693" i="5"/>
  <c r="AJ693" i="5"/>
  <c r="AH677" i="5"/>
  <c r="AJ677" i="5"/>
  <c r="AH669" i="5"/>
  <c r="AJ669" i="5"/>
  <c r="AH661" i="5"/>
  <c r="AJ661" i="5"/>
  <c r="AH653" i="5"/>
  <c r="AJ653" i="5"/>
  <c r="AH645" i="5"/>
  <c r="AJ645" i="5"/>
  <c r="AH637" i="5"/>
  <c r="AJ637" i="5"/>
  <c r="AH629" i="5"/>
  <c r="AJ629" i="5"/>
  <c r="AH621" i="5"/>
  <c r="AJ621" i="5"/>
  <c r="AH613" i="5"/>
  <c r="AJ613" i="5"/>
  <c r="AH605" i="5"/>
  <c r="AJ605" i="5"/>
  <c r="AH597" i="5"/>
  <c r="AJ597" i="5"/>
  <c r="AH589" i="5"/>
  <c r="AJ589" i="5"/>
  <c r="AH581" i="5"/>
  <c r="AJ581" i="5"/>
  <c r="AH573" i="5"/>
  <c r="AJ573" i="5"/>
  <c r="AH565" i="5"/>
  <c r="AJ565" i="5"/>
  <c r="AH557" i="5"/>
  <c r="AJ557" i="5"/>
  <c r="AH549" i="5"/>
  <c r="AJ549" i="5"/>
  <c r="AH541" i="5"/>
  <c r="AJ541" i="5"/>
  <c r="AH533" i="5"/>
  <c r="AJ533" i="5"/>
  <c r="AH525" i="5"/>
  <c r="AJ525" i="5"/>
  <c r="AH517" i="5"/>
  <c r="AJ517" i="5"/>
  <c r="AH868" i="5"/>
  <c r="AH844" i="5"/>
  <c r="AJ785" i="5"/>
  <c r="AJ769" i="5"/>
  <c r="AJ753" i="5"/>
  <c r="AJ737" i="5"/>
  <c r="AJ721" i="5"/>
  <c r="AJ705" i="5"/>
  <c r="AJ689" i="5"/>
  <c r="AH600" i="5"/>
  <c r="AJ596" i="5"/>
  <c r="AJ568" i="5"/>
  <c r="AJ540" i="5"/>
  <c r="AJ782" i="5"/>
  <c r="AH782" i="5"/>
  <c r="AJ766" i="5"/>
  <c r="AH766" i="5"/>
  <c r="AJ750" i="5"/>
  <c r="AH750" i="5"/>
  <c r="AJ734" i="5"/>
  <c r="AH734" i="5"/>
  <c r="AJ718" i="5"/>
  <c r="AH718" i="5"/>
  <c r="AJ702" i="5"/>
  <c r="AH702" i="5"/>
  <c r="AJ686" i="5"/>
  <c r="AH686" i="5"/>
  <c r="AH678" i="5"/>
  <c r="AJ678" i="5"/>
  <c r="AJ654" i="5"/>
  <c r="AH654" i="5"/>
  <c r="AH646" i="5"/>
  <c r="AJ646" i="5"/>
  <c r="AJ622" i="5"/>
  <c r="AH622" i="5"/>
  <c r="AH614" i="5"/>
  <c r="AJ614" i="5"/>
  <c r="AJ606" i="5"/>
  <c r="AH606" i="5"/>
  <c r="AH598" i="5"/>
  <c r="AJ598" i="5"/>
  <c r="AJ590" i="5"/>
  <c r="AH590" i="5"/>
  <c r="AH582" i="5"/>
  <c r="AJ582" i="5"/>
  <c r="AJ558" i="5"/>
  <c r="AH558" i="5"/>
  <c r="AH550" i="5"/>
  <c r="AJ550" i="5"/>
  <c r="AJ542" i="5"/>
  <c r="AH542" i="5"/>
  <c r="AH534" i="5"/>
  <c r="AJ534" i="5"/>
  <c r="AJ526" i="5"/>
  <c r="AH526" i="5"/>
  <c r="AH518" i="5"/>
  <c r="AJ518" i="5"/>
  <c r="AH763" i="5"/>
  <c r="AH731" i="5"/>
  <c r="AH699" i="5"/>
  <c r="AJ675" i="5"/>
  <c r="AJ658" i="5"/>
  <c r="AJ630" i="5"/>
  <c r="AJ627" i="5"/>
  <c r="AH574" i="5"/>
  <c r="AJ530" i="5"/>
  <c r="AH867" i="5"/>
  <c r="AJ867" i="5"/>
  <c r="AH859" i="5"/>
  <c r="AJ859" i="5"/>
  <c r="AH851" i="5"/>
  <c r="AJ851" i="5"/>
  <c r="AH843" i="5"/>
  <c r="AJ843" i="5"/>
  <c r="AH835" i="5"/>
  <c r="AJ835" i="5"/>
  <c r="AH827" i="5"/>
  <c r="AJ827" i="5"/>
  <c r="AH819" i="5"/>
  <c r="AJ819" i="5"/>
  <c r="AH811" i="5"/>
  <c r="AJ811" i="5"/>
  <c r="AH803" i="5"/>
  <c r="AJ803" i="5"/>
  <c r="AH795" i="5"/>
  <c r="AJ795" i="5"/>
  <c r="AH659" i="5"/>
  <c r="AJ659" i="5"/>
  <c r="AH603" i="5"/>
  <c r="AJ603" i="5"/>
  <c r="AH595" i="5"/>
  <c r="AJ595" i="5"/>
  <c r="AH539" i="5"/>
  <c r="AJ539" i="5"/>
  <c r="AH531" i="5"/>
  <c r="AJ531" i="5"/>
  <c r="AH515" i="5"/>
  <c r="AJ515" i="5"/>
  <c r="AH858" i="5"/>
  <c r="AH842" i="5"/>
  <c r="AH826" i="5"/>
  <c r="AH810" i="5"/>
  <c r="AH794" i="5"/>
  <c r="AJ674" i="5"/>
  <c r="AH666" i="5"/>
  <c r="AJ635" i="5"/>
  <c r="AJ619" i="5"/>
  <c r="AJ579" i="5"/>
  <c r="AJ786" i="5"/>
  <c r="AH786" i="5"/>
  <c r="AJ778" i="5"/>
  <c r="AH778" i="5"/>
  <c r="AJ770" i="5"/>
  <c r="AH770" i="5"/>
  <c r="AJ762" i="5"/>
  <c r="AH762" i="5"/>
  <c r="AJ754" i="5"/>
  <c r="AH754" i="5"/>
  <c r="AJ746" i="5"/>
  <c r="AH746" i="5"/>
  <c r="AJ738" i="5"/>
  <c r="AH738" i="5"/>
  <c r="AJ730" i="5"/>
  <c r="AH730" i="5"/>
  <c r="AJ722" i="5"/>
  <c r="AH722" i="5"/>
  <c r="AJ714" i="5"/>
  <c r="AH714" i="5"/>
  <c r="AJ706" i="5"/>
  <c r="AH706" i="5"/>
  <c r="AJ698" i="5"/>
  <c r="AH698" i="5"/>
  <c r="AJ690" i="5"/>
  <c r="AH690" i="5"/>
  <c r="AJ682" i="5"/>
  <c r="AH682" i="5"/>
  <c r="AH650" i="5"/>
  <c r="AJ650" i="5"/>
  <c r="AH642" i="5"/>
  <c r="AJ642" i="5"/>
  <c r="AH634" i="5"/>
  <c r="AJ634" i="5"/>
  <c r="AH626" i="5"/>
  <c r="AJ626" i="5"/>
  <c r="AH618" i="5"/>
  <c r="AJ618" i="5"/>
  <c r="AH602" i="5"/>
  <c r="AJ602" i="5"/>
  <c r="AH586" i="5"/>
  <c r="AJ586" i="5"/>
  <c r="AH578" i="5"/>
  <c r="AJ578" i="5"/>
  <c r="AH570" i="5"/>
  <c r="AJ570" i="5"/>
  <c r="AH562" i="5"/>
  <c r="AJ562" i="5"/>
  <c r="AH554" i="5"/>
  <c r="AJ554" i="5"/>
  <c r="AH538" i="5"/>
  <c r="AJ538" i="5"/>
  <c r="AH522" i="5"/>
  <c r="AJ522" i="5"/>
  <c r="AH779" i="5"/>
  <c r="AH747" i="5"/>
  <c r="AH715" i="5"/>
  <c r="AH683" i="5"/>
  <c r="AH638" i="5"/>
  <c r="AJ594" i="5"/>
  <c r="AJ566" i="5"/>
  <c r="AJ563" i="5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L913" i="5"/>
  <c r="G24" i="1" s="1"/>
  <c r="AA912" i="5"/>
  <c r="W912" i="5"/>
  <c r="R912" i="5"/>
  <c r="N912" i="5"/>
  <c r="AA911" i="5"/>
  <c r="W911" i="5"/>
  <c r="R911" i="5"/>
  <c r="N911" i="5"/>
  <c r="AA910" i="5"/>
  <c r="W910" i="5"/>
  <c r="R910" i="5"/>
  <c r="N910" i="5"/>
  <c r="AA909" i="5"/>
  <c r="W909" i="5"/>
  <c r="R909" i="5"/>
  <c r="N909" i="5"/>
  <c r="AA908" i="5"/>
  <c r="W908" i="5"/>
  <c r="R908" i="5"/>
  <c r="N908" i="5"/>
  <c r="AA907" i="5"/>
  <c r="W907" i="5"/>
  <c r="R907" i="5"/>
  <c r="N907" i="5"/>
  <c r="AA906" i="5"/>
  <c r="W906" i="5"/>
  <c r="R906" i="5"/>
  <c r="N906" i="5"/>
  <c r="AA905" i="5"/>
  <c r="W905" i="5"/>
  <c r="R905" i="5"/>
  <c r="N905" i="5"/>
  <c r="AA904" i="5"/>
  <c r="W904" i="5"/>
  <c r="R904" i="5"/>
  <c r="N904" i="5"/>
  <c r="AA903" i="5"/>
  <c r="W903" i="5"/>
  <c r="R903" i="5"/>
  <c r="N903" i="5"/>
  <c r="AA902" i="5"/>
  <c r="W902" i="5"/>
  <c r="R902" i="5"/>
  <c r="N902" i="5"/>
  <c r="AA901" i="5"/>
  <c r="W901" i="5"/>
  <c r="R901" i="5"/>
  <c r="N901" i="5"/>
  <c r="AA900" i="5"/>
  <c r="W900" i="5"/>
  <c r="R900" i="5"/>
  <c r="N900" i="5"/>
  <c r="AA899" i="5"/>
  <c r="W899" i="5"/>
  <c r="R899" i="5"/>
  <c r="N899" i="5"/>
  <c r="AA898" i="5"/>
  <c r="W898" i="5"/>
  <c r="R898" i="5"/>
  <c r="N898" i="5"/>
  <c r="AA897" i="5"/>
  <c r="W897" i="5"/>
  <c r="R897" i="5"/>
  <c r="N897" i="5"/>
  <c r="AA896" i="5"/>
  <c r="W896" i="5"/>
  <c r="R896" i="5"/>
  <c r="N896" i="5"/>
  <c r="AA895" i="5"/>
  <c r="W895" i="5"/>
  <c r="R895" i="5"/>
  <c r="N895" i="5"/>
  <c r="AA894" i="5"/>
  <c r="W894" i="5"/>
  <c r="R894" i="5"/>
  <c r="N894" i="5"/>
  <c r="AA893" i="5"/>
  <c r="W893" i="5"/>
  <c r="R893" i="5"/>
  <c r="N893" i="5"/>
  <c r="AA892" i="5"/>
  <c r="W892" i="5"/>
  <c r="R892" i="5"/>
  <c r="N892" i="5"/>
  <c r="AA891" i="5"/>
  <c r="W891" i="5"/>
  <c r="R891" i="5"/>
  <c r="N891" i="5"/>
  <c r="AA890" i="5"/>
  <c r="W890" i="5"/>
  <c r="R890" i="5"/>
  <c r="N890" i="5"/>
  <c r="AA889" i="5"/>
  <c r="W889" i="5"/>
  <c r="R889" i="5"/>
  <c r="N889" i="5"/>
  <c r="AA888" i="5"/>
  <c r="W888" i="5"/>
  <c r="R888" i="5"/>
  <c r="N888" i="5"/>
  <c r="AA887" i="5"/>
  <c r="W887" i="5"/>
  <c r="R887" i="5"/>
  <c r="N887" i="5"/>
  <c r="AA886" i="5"/>
  <c r="W886" i="5"/>
  <c r="R886" i="5"/>
  <c r="N886" i="5"/>
  <c r="AA885" i="5"/>
  <c r="W885" i="5"/>
  <c r="R885" i="5"/>
  <c r="N885" i="5"/>
  <c r="AA884" i="5"/>
  <c r="W884" i="5"/>
  <c r="R884" i="5"/>
  <c r="N884" i="5"/>
  <c r="AA883" i="5"/>
  <c r="W883" i="5"/>
  <c r="R883" i="5"/>
  <c r="N883" i="5"/>
  <c r="AA882" i="5"/>
  <c r="W882" i="5"/>
  <c r="R882" i="5"/>
  <c r="N882" i="5"/>
  <c r="AA881" i="5"/>
  <c r="W881" i="5"/>
  <c r="R881" i="5"/>
  <c r="N881" i="5"/>
  <c r="AA880" i="5"/>
  <c r="W880" i="5"/>
  <c r="R880" i="5"/>
  <c r="N880" i="5"/>
  <c r="AA879" i="5"/>
  <c r="W879" i="5"/>
  <c r="R879" i="5"/>
  <c r="N879" i="5"/>
  <c r="AA878" i="5"/>
  <c r="W878" i="5"/>
  <c r="R878" i="5"/>
  <c r="N878" i="5"/>
  <c r="AA877" i="5"/>
  <c r="W877" i="5"/>
  <c r="R877" i="5"/>
  <c r="N877" i="5"/>
  <c r="AA876" i="5"/>
  <c r="W876" i="5"/>
  <c r="R876" i="5"/>
  <c r="N876" i="5"/>
  <c r="AA875" i="5"/>
  <c r="W875" i="5"/>
  <c r="R875" i="5"/>
  <c r="N875" i="5"/>
  <c r="AA874" i="5"/>
  <c r="W874" i="5"/>
  <c r="R874" i="5"/>
  <c r="N874" i="5"/>
  <c r="AA873" i="5"/>
  <c r="W873" i="5"/>
  <c r="R873" i="5"/>
  <c r="N873" i="5"/>
  <c r="AA872" i="5"/>
  <c r="W872" i="5"/>
  <c r="R872" i="5"/>
  <c r="N872" i="5"/>
  <c r="AA871" i="5"/>
  <c r="W871" i="5"/>
  <c r="R871" i="5"/>
  <c r="N871" i="5"/>
  <c r="AA870" i="5"/>
  <c r="W870" i="5"/>
  <c r="R870" i="5"/>
  <c r="N870" i="5"/>
  <c r="AA869" i="5"/>
  <c r="W869" i="5"/>
  <c r="R869" i="5"/>
  <c r="N869" i="5"/>
  <c r="AA868" i="5"/>
  <c r="W868" i="5"/>
  <c r="R868" i="5"/>
  <c r="N868" i="5"/>
  <c r="AA867" i="5"/>
  <c r="W867" i="5"/>
  <c r="R867" i="5"/>
  <c r="N867" i="5"/>
  <c r="AA866" i="5"/>
  <c r="W866" i="5"/>
  <c r="R866" i="5"/>
  <c r="N866" i="5"/>
  <c r="AA865" i="5"/>
  <c r="W865" i="5"/>
  <c r="R865" i="5"/>
  <c r="N865" i="5"/>
  <c r="AA864" i="5"/>
  <c r="W864" i="5"/>
  <c r="R864" i="5"/>
  <c r="N864" i="5"/>
  <c r="AA863" i="5"/>
  <c r="W863" i="5"/>
  <c r="R863" i="5"/>
  <c r="N863" i="5"/>
  <c r="AA862" i="5"/>
  <c r="W862" i="5"/>
  <c r="R862" i="5"/>
  <c r="N862" i="5"/>
  <c r="AA861" i="5"/>
  <c r="W861" i="5"/>
  <c r="R861" i="5"/>
  <c r="N861" i="5"/>
  <c r="AA860" i="5"/>
  <c r="W860" i="5"/>
  <c r="R860" i="5"/>
  <c r="N860" i="5"/>
  <c r="AA859" i="5"/>
  <c r="W859" i="5"/>
  <c r="R859" i="5"/>
  <c r="N859" i="5"/>
  <c r="AA858" i="5"/>
  <c r="W858" i="5"/>
  <c r="R858" i="5"/>
  <c r="N858" i="5"/>
  <c r="AA857" i="5"/>
  <c r="W857" i="5"/>
  <c r="R857" i="5"/>
  <c r="N857" i="5"/>
  <c r="AA856" i="5"/>
  <c r="W856" i="5"/>
  <c r="R856" i="5"/>
  <c r="N856" i="5"/>
  <c r="AA855" i="5"/>
  <c r="W855" i="5"/>
  <c r="R855" i="5"/>
  <c r="N855" i="5"/>
  <c r="AA854" i="5"/>
  <c r="W854" i="5"/>
  <c r="R854" i="5"/>
  <c r="N854" i="5"/>
  <c r="AA853" i="5"/>
  <c r="W853" i="5"/>
  <c r="R853" i="5"/>
  <c r="N853" i="5"/>
  <c r="AA852" i="5"/>
  <c r="W852" i="5"/>
  <c r="R852" i="5"/>
  <c r="N852" i="5"/>
  <c r="AA851" i="5"/>
  <c r="W851" i="5"/>
  <c r="R851" i="5"/>
  <c r="N851" i="5"/>
  <c r="AA850" i="5"/>
  <c r="W850" i="5"/>
  <c r="R850" i="5"/>
  <c r="N850" i="5"/>
  <c r="AA849" i="5"/>
  <c r="W849" i="5"/>
  <c r="R849" i="5"/>
  <c r="N849" i="5"/>
  <c r="AA848" i="5"/>
  <c r="W848" i="5"/>
  <c r="R848" i="5"/>
  <c r="N848" i="5"/>
  <c r="AA847" i="5"/>
  <c r="W847" i="5"/>
  <c r="R847" i="5"/>
  <c r="N847" i="5"/>
  <c r="AA846" i="5"/>
  <c r="W846" i="5"/>
  <c r="R846" i="5"/>
  <c r="N846" i="5"/>
  <c r="AA845" i="5"/>
  <c r="W845" i="5"/>
  <c r="R845" i="5"/>
  <c r="N845" i="5"/>
  <c r="AA844" i="5"/>
  <c r="W844" i="5"/>
  <c r="R844" i="5"/>
  <c r="N844" i="5"/>
  <c r="AA843" i="5"/>
  <c r="W843" i="5"/>
  <c r="R843" i="5"/>
  <c r="N843" i="5"/>
  <c r="AA842" i="5"/>
  <c r="W842" i="5"/>
  <c r="R842" i="5"/>
  <c r="N842" i="5"/>
  <c r="AA841" i="5"/>
  <c r="W841" i="5"/>
  <c r="R841" i="5"/>
  <c r="N841" i="5"/>
  <c r="AA840" i="5"/>
  <c r="W840" i="5"/>
  <c r="R840" i="5"/>
  <c r="N840" i="5"/>
  <c r="AA839" i="5"/>
  <c r="W839" i="5"/>
  <c r="R839" i="5"/>
  <c r="N839" i="5"/>
  <c r="AA838" i="5"/>
  <c r="W838" i="5"/>
  <c r="R838" i="5"/>
  <c r="N838" i="5"/>
  <c r="AA837" i="5"/>
  <c r="W837" i="5"/>
  <c r="R837" i="5"/>
  <c r="N837" i="5"/>
  <c r="AA836" i="5"/>
  <c r="W836" i="5"/>
  <c r="R836" i="5"/>
  <c r="N836" i="5"/>
  <c r="AA835" i="5"/>
  <c r="W835" i="5"/>
  <c r="R835" i="5"/>
  <c r="N835" i="5"/>
  <c r="AA834" i="5"/>
  <c r="W834" i="5"/>
  <c r="R834" i="5"/>
  <c r="N834" i="5"/>
  <c r="AA833" i="5"/>
  <c r="W833" i="5"/>
  <c r="R833" i="5"/>
  <c r="N833" i="5"/>
  <c r="AA832" i="5"/>
  <c r="W832" i="5"/>
  <c r="R832" i="5"/>
  <c r="N832" i="5"/>
  <c r="AA831" i="5"/>
  <c r="W831" i="5"/>
  <c r="R831" i="5"/>
  <c r="N831" i="5"/>
  <c r="AA830" i="5"/>
  <c r="W830" i="5"/>
  <c r="R830" i="5"/>
  <c r="N830" i="5"/>
  <c r="AA829" i="5"/>
  <c r="W829" i="5"/>
  <c r="R829" i="5"/>
  <c r="N829" i="5"/>
  <c r="AA828" i="5"/>
  <c r="W828" i="5"/>
  <c r="R828" i="5"/>
  <c r="N828" i="5"/>
  <c r="AA827" i="5"/>
  <c r="W827" i="5"/>
  <c r="R827" i="5"/>
  <c r="N827" i="5"/>
  <c r="AA826" i="5"/>
  <c r="W826" i="5"/>
  <c r="R826" i="5"/>
  <c r="N826" i="5"/>
  <c r="AA825" i="5"/>
  <c r="W825" i="5"/>
  <c r="R825" i="5"/>
  <c r="N825" i="5"/>
  <c r="AA824" i="5"/>
  <c r="W824" i="5"/>
  <c r="R824" i="5"/>
  <c r="N824" i="5"/>
  <c r="AA823" i="5"/>
  <c r="W823" i="5"/>
  <c r="R823" i="5"/>
  <c r="N823" i="5"/>
  <c r="AA822" i="5"/>
  <c r="W822" i="5"/>
  <c r="R822" i="5"/>
  <c r="N822" i="5"/>
  <c r="AA821" i="5"/>
  <c r="W821" i="5"/>
  <c r="R821" i="5"/>
  <c r="N821" i="5"/>
  <c r="AA820" i="5"/>
  <c r="W820" i="5"/>
  <c r="R820" i="5"/>
  <c r="N820" i="5"/>
  <c r="AA819" i="5"/>
  <c r="W819" i="5"/>
  <c r="R819" i="5"/>
  <c r="N819" i="5"/>
  <c r="AA818" i="5"/>
  <c r="W818" i="5"/>
  <c r="R818" i="5"/>
  <c r="N818" i="5"/>
  <c r="AA817" i="5"/>
  <c r="W817" i="5"/>
  <c r="R817" i="5"/>
  <c r="N817" i="5"/>
  <c r="AA816" i="5"/>
  <c r="W816" i="5"/>
  <c r="R816" i="5"/>
  <c r="N816" i="5"/>
  <c r="AA815" i="5"/>
  <c r="W815" i="5"/>
  <c r="R815" i="5"/>
  <c r="N815" i="5"/>
  <c r="AA814" i="5"/>
  <c r="W814" i="5"/>
  <c r="R814" i="5"/>
  <c r="N814" i="5"/>
  <c r="AA813" i="5"/>
  <c r="W813" i="5"/>
  <c r="R813" i="5"/>
  <c r="N813" i="5"/>
  <c r="AA812" i="5"/>
  <c r="W812" i="5"/>
  <c r="R812" i="5"/>
  <c r="N812" i="5"/>
  <c r="AA811" i="5"/>
  <c r="W811" i="5"/>
  <c r="R811" i="5"/>
  <c r="N811" i="5"/>
  <c r="AA810" i="5"/>
  <c r="W810" i="5"/>
  <c r="R810" i="5"/>
  <c r="N810" i="5"/>
  <c r="AA809" i="5"/>
  <c r="W809" i="5"/>
  <c r="R809" i="5"/>
  <c r="N809" i="5"/>
  <c r="AA808" i="5"/>
  <c r="W808" i="5"/>
  <c r="R808" i="5"/>
  <c r="N808" i="5"/>
  <c r="AA807" i="5"/>
  <c r="W807" i="5"/>
  <c r="R807" i="5"/>
  <c r="N807" i="5"/>
  <c r="AA806" i="5"/>
  <c r="W806" i="5"/>
  <c r="R806" i="5"/>
  <c r="N806" i="5"/>
  <c r="AA805" i="5"/>
  <c r="W805" i="5"/>
  <c r="R805" i="5"/>
  <c r="N805" i="5"/>
  <c r="AA804" i="5"/>
  <c r="W804" i="5"/>
  <c r="R804" i="5"/>
  <c r="N804" i="5"/>
  <c r="AA803" i="5"/>
  <c r="W803" i="5"/>
  <c r="R803" i="5"/>
  <c r="N803" i="5"/>
  <c r="AA802" i="5"/>
  <c r="W802" i="5"/>
  <c r="R802" i="5"/>
  <c r="N802" i="5"/>
  <c r="AA801" i="5"/>
  <c r="W801" i="5"/>
  <c r="R801" i="5"/>
  <c r="N801" i="5"/>
  <c r="AA800" i="5"/>
  <c r="W800" i="5"/>
  <c r="R800" i="5"/>
  <c r="N800" i="5"/>
  <c r="AA799" i="5"/>
  <c r="W799" i="5"/>
  <c r="R799" i="5"/>
  <c r="N799" i="5"/>
  <c r="AA798" i="5"/>
  <c r="W798" i="5"/>
  <c r="R798" i="5"/>
  <c r="N798" i="5"/>
  <c r="AA797" i="5"/>
  <c r="W797" i="5"/>
  <c r="R797" i="5"/>
  <c r="N797" i="5"/>
  <c r="AA796" i="5"/>
  <c r="W796" i="5"/>
  <c r="R796" i="5"/>
  <c r="N796" i="5"/>
  <c r="AA795" i="5"/>
  <c r="W795" i="5"/>
  <c r="R795" i="5"/>
  <c r="N795" i="5"/>
  <c r="AA794" i="5"/>
  <c r="W794" i="5"/>
  <c r="R794" i="5"/>
  <c r="N794" i="5"/>
  <c r="AA793" i="5"/>
  <c r="W793" i="5"/>
  <c r="R793" i="5"/>
  <c r="N793" i="5"/>
  <c r="AA792" i="5"/>
  <c r="W792" i="5"/>
  <c r="R792" i="5"/>
  <c r="N792" i="5"/>
  <c r="AA791" i="5"/>
  <c r="W791" i="5"/>
  <c r="R791" i="5"/>
  <c r="N791" i="5"/>
  <c r="AA790" i="5"/>
  <c r="W790" i="5"/>
  <c r="R790" i="5"/>
  <c r="N790" i="5"/>
  <c r="AA789" i="5"/>
  <c r="W789" i="5"/>
  <c r="R789" i="5"/>
  <c r="N789" i="5"/>
  <c r="AA788" i="5"/>
  <c r="W788" i="5"/>
  <c r="R788" i="5"/>
  <c r="N788" i="5"/>
  <c r="AA787" i="5"/>
  <c r="W787" i="5"/>
  <c r="R787" i="5"/>
  <c r="N787" i="5"/>
  <c r="AA786" i="5"/>
  <c r="W786" i="5"/>
  <c r="R786" i="5"/>
  <c r="N786" i="5"/>
  <c r="AA785" i="5"/>
  <c r="W785" i="5"/>
  <c r="R785" i="5"/>
  <c r="N785" i="5"/>
  <c r="AA784" i="5"/>
  <c r="W784" i="5"/>
  <c r="R784" i="5"/>
  <c r="N784" i="5"/>
  <c r="AA783" i="5"/>
  <c r="W783" i="5"/>
  <c r="R783" i="5"/>
  <c r="N783" i="5"/>
  <c r="AA782" i="5"/>
  <c r="W782" i="5"/>
  <c r="R782" i="5"/>
  <c r="N782" i="5"/>
  <c r="AA781" i="5"/>
  <c r="W781" i="5"/>
  <c r="R781" i="5"/>
  <c r="N781" i="5"/>
  <c r="AA780" i="5"/>
  <c r="W780" i="5"/>
  <c r="R780" i="5"/>
  <c r="N780" i="5"/>
  <c r="AA779" i="5"/>
  <c r="W779" i="5"/>
  <c r="R779" i="5"/>
  <c r="N779" i="5"/>
  <c r="AA778" i="5"/>
  <c r="W778" i="5"/>
  <c r="R778" i="5"/>
  <c r="N778" i="5"/>
  <c r="AA777" i="5"/>
  <c r="W777" i="5"/>
  <c r="R777" i="5"/>
  <c r="N777" i="5"/>
  <c r="AA776" i="5"/>
  <c r="W776" i="5"/>
  <c r="R776" i="5"/>
  <c r="N776" i="5"/>
  <c r="AA775" i="5"/>
  <c r="W775" i="5"/>
  <c r="R775" i="5"/>
  <c r="N775" i="5"/>
  <c r="AA774" i="5"/>
  <c r="W774" i="5"/>
  <c r="R774" i="5"/>
  <c r="N774" i="5"/>
  <c r="AA773" i="5"/>
  <c r="W773" i="5"/>
  <c r="R773" i="5"/>
  <c r="N773" i="5"/>
  <c r="AA772" i="5"/>
  <c r="W772" i="5"/>
  <c r="R772" i="5"/>
  <c r="N772" i="5"/>
  <c r="AA771" i="5"/>
  <c r="W771" i="5"/>
  <c r="R771" i="5"/>
  <c r="N771" i="5"/>
  <c r="AA770" i="5"/>
  <c r="W770" i="5"/>
  <c r="R770" i="5"/>
  <c r="N770" i="5"/>
  <c r="AA769" i="5"/>
  <c r="W769" i="5"/>
  <c r="R769" i="5"/>
  <c r="N769" i="5"/>
  <c r="AA768" i="5"/>
  <c r="W768" i="5"/>
  <c r="R768" i="5"/>
  <c r="N768" i="5"/>
  <c r="AA767" i="5"/>
  <c r="W767" i="5"/>
  <c r="R767" i="5"/>
  <c r="N767" i="5"/>
  <c r="AA766" i="5"/>
  <c r="W766" i="5"/>
  <c r="R766" i="5"/>
  <c r="N766" i="5"/>
  <c r="AA765" i="5"/>
  <c r="W765" i="5"/>
  <c r="R765" i="5"/>
  <c r="N765" i="5"/>
  <c r="AA764" i="5"/>
  <c r="W764" i="5"/>
  <c r="R764" i="5"/>
  <c r="N764" i="5"/>
  <c r="AA763" i="5"/>
  <c r="W763" i="5"/>
  <c r="R763" i="5"/>
  <c r="N763" i="5"/>
  <c r="AA762" i="5"/>
  <c r="W762" i="5"/>
  <c r="R762" i="5"/>
  <c r="N762" i="5"/>
  <c r="AA761" i="5"/>
  <c r="W761" i="5"/>
  <c r="R761" i="5"/>
  <c r="N761" i="5"/>
  <c r="AA760" i="5"/>
  <c r="W760" i="5"/>
  <c r="R760" i="5"/>
  <c r="N760" i="5"/>
  <c r="AA759" i="5"/>
  <c r="W759" i="5"/>
  <c r="R759" i="5"/>
  <c r="N759" i="5"/>
  <c r="AA758" i="5"/>
  <c r="W758" i="5"/>
  <c r="R758" i="5"/>
  <c r="N758" i="5"/>
  <c r="AA757" i="5"/>
  <c r="W757" i="5"/>
  <c r="R757" i="5"/>
  <c r="N757" i="5"/>
  <c r="AA756" i="5"/>
  <c r="W756" i="5"/>
  <c r="R756" i="5"/>
  <c r="N756" i="5"/>
  <c r="AA755" i="5"/>
  <c r="W755" i="5"/>
  <c r="R755" i="5"/>
  <c r="N755" i="5"/>
  <c r="AA754" i="5"/>
  <c r="W754" i="5"/>
  <c r="R754" i="5"/>
  <c r="N754" i="5"/>
  <c r="AA753" i="5"/>
  <c r="W753" i="5"/>
  <c r="R753" i="5"/>
  <c r="N753" i="5"/>
  <c r="AA752" i="5"/>
  <c r="W752" i="5"/>
  <c r="R752" i="5"/>
  <c r="N752" i="5"/>
  <c r="AA751" i="5"/>
  <c r="W751" i="5"/>
  <c r="R751" i="5"/>
  <c r="N751" i="5"/>
  <c r="AA750" i="5"/>
  <c r="W750" i="5"/>
  <c r="R750" i="5"/>
  <c r="N750" i="5"/>
  <c r="AA749" i="5"/>
  <c r="W749" i="5"/>
  <c r="R749" i="5"/>
  <c r="N749" i="5"/>
  <c r="AA748" i="5"/>
  <c r="W748" i="5"/>
  <c r="R748" i="5"/>
  <c r="N748" i="5"/>
  <c r="AA747" i="5"/>
  <c r="W747" i="5"/>
  <c r="R747" i="5"/>
  <c r="N747" i="5"/>
  <c r="AA746" i="5"/>
  <c r="W746" i="5"/>
  <c r="R746" i="5"/>
  <c r="N746" i="5"/>
  <c r="AA745" i="5"/>
  <c r="W745" i="5"/>
  <c r="R745" i="5"/>
  <c r="N745" i="5"/>
  <c r="AA744" i="5"/>
  <c r="W744" i="5"/>
  <c r="R744" i="5"/>
  <c r="N744" i="5"/>
  <c r="AA743" i="5"/>
  <c r="W743" i="5"/>
  <c r="R743" i="5"/>
  <c r="N743" i="5"/>
  <c r="AA742" i="5"/>
  <c r="W742" i="5"/>
  <c r="R742" i="5"/>
  <c r="N742" i="5"/>
  <c r="AA741" i="5"/>
  <c r="W741" i="5"/>
  <c r="R741" i="5"/>
  <c r="N741" i="5"/>
  <c r="AA740" i="5"/>
  <c r="W740" i="5"/>
  <c r="R740" i="5"/>
  <c r="N740" i="5"/>
  <c r="AA739" i="5"/>
  <c r="W739" i="5"/>
  <c r="R739" i="5"/>
  <c r="N739" i="5"/>
  <c r="AA738" i="5"/>
  <c r="W738" i="5"/>
  <c r="R738" i="5"/>
  <c r="N738" i="5"/>
  <c r="AA737" i="5"/>
  <c r="W737" i="5"/>
  <c r="R737" i="5"/>
  <c r="N737" i="5"/>
  <c r="AA736" i="5"/>
  <c r="W736" i="5"/>
  <c r="R736" i="5"/>
  <c r="N736" i="5"/>
  <c r="AA735" i="5"/>
  <c r="W735" i="5"/>
  <c r="R735" i="5"/>
  <c r="N735" i="5"/>
  <c r="AA734" i="5"/>
  <c r="W734" i="5"/>
  <c r="R734" i="5"/>
  <c r="N734" i="5"/>
  <c r="AA733" i="5"/>
  <c r="W733" i="5"/>
  <c r="R733" i="5"/>
  <c r="N733" i="5"/>
  <c r="AA732" i="5"/>
  <c r="W732" i="5"/>
  <c r="R732" i="5"/>
  <c r="N732" i="5"/>
  <c r="AA731" i="5"/>
  <c r="W731" i="5"/>
  <c r="R731" i="5"/>
  <c r="N731" i="5"/>
  <c r="AA730" i="5"/>
  <c r="W730" i="5"/>
  <c r="R730" i="5"/>
  <c r="N730" i="5"/>
  <c r="AA729" i="5"/>
  <c r="W729" i="5"/>
  <c r="R729" i="5"/>
  <c r="N729" i="5"/>
  <c r="AA728" i="5"/>
  <c r="W728" i="5"/>
  <c r="R728" i="5"/>
  <c r="N728" i="5"/>
  <c r="AA727" i="5"/>
  <c r="W727" i="5"/>
  <c r="R727" i="5"/>
  <c r="N727" i="5"/>
  <c r="AA726" i="5"/>
  <c r="W726" i="5"/>
  <c r="R726" i="5"/>
  <c r="N726" i="5"/>
  <c r="AA725" i="5"/>
  <c r="W725" i="5"/>
  <c r="R725" i="5"/>
  <c r="N725" i="5"/>
  <c r="AA724" i="5"/>
  <c r="W724" i="5"/>
  <c r="R724" i="5"/>
  <c r="N724" i="5"/>
  <c r="AA723" i="5"/>
  <c r="W723" i="5"/>
  <c r="R723" i="5"/>
  <c r="N723" i="5"/>
  <c r="AA722" i="5"/>
  <c r="W722" i="5"/>
  <c r="R722" i="5"/>
  <c r="N722" i="5"/>
  <c r="AA721" i="5"/>
  <c r="W721" i="5"/>
  <c r="R721" i="5"/>
  <c r="N721" i="5"/>
  <c r="AA720" i="5"/>
  <c r="W720" i="5"/>
  <c r="R720" i="5"/>
  <c r="N720" i="5"/>
  <c r="AA719" i="5"/>
  <c r="W719" i="5"/>
  <c r="R719" i="5"/>
  <c r="N719" i="5"/>
  <c r="AA718" i="5"/>
  <c r="W718" i="5"/>
  <c r="R718" i="5"/>
  <c r="N718" i="5"/>
  <c r="AA717" i="5"/>
  <c r="W717" i="5"/>
  <c r="R717" i="5"/>
  <c r="N717" i="5"/>
  <c r="AA716" i="5"/>
  <c r="W716" i="5"/>
  <c r="R716" i="5"/>
  <c r="N716" i="5"/>
  <c r="AA715" i="5"/>
  <c r="W715" i="5"/>
  <c r="R715" i="5"/>
  <c r="N715" i="5"/>
  <c r="AA714" i="5"/>
  <c r="W714" i="5"/>
  <c r="R714" i="5"/>
  <c r="N714" i="5"/>
  <c r="AA713" i="5"/>
  <c r="W713" i="5"/>
  <c r="R713" i="5"/>
  <c r="N713" i="5"/>
  <c r="AA712" i="5"/>
  <c r="W712" i="5"/>
  <c r="R712" i="5"/>
  <c r="N712" i="5"/>
  <c r="AA711" i="5"/>
  <c r="W711" i="5"/>
  <c r="R711" i="5"/>
  <c r="N711" i="5"/>
  <c r="AA710" i="5"/>
  <c r="W710" i="5"/>
  <c r="R710" i="5"/>
  <c r="N710" i="5"/>
  <c r="AA709" i="5"/>
  <c r="W709" i="5"/>
  <c r="R709" i="5"/>
  <c r="N709" i="5"/>
  <c r="AA708" i="5"/>
  <c r="W708" i="5"/>
  <c r="R708" i="5"/>
  <c r="N708" i="5"/>
  <c r="AA707" i="5"/>
  <c r="W707" i="5"/>
  <c r="R707" i="5"/>
  <c r="N707" i="5"/>
  <c r="AA706" i="5"/>
  <c r="W706" i="5"/>
  <c r="R706" i="5"/>
  <c r="N706" i="5"/>
  <c r="AA705" i="5"/>
  <c r="W705" i="5"/>
  <c r="R705" i="5"/>
  <c r="N705" i="5"/>
  <c r="AA704" i="5"/>
  <c r="W704" i="5"/>
  <c r="R704" i="5"/>
  <c r="N704" i="5"/>
  <c r="AA703" i="5"/>
  <c r="W703" i="5"/>
  <c r="R703" i="5"/>
  <c r="N703" i="5"/>
  <c r="AA702" i="5"/>
  <c r="W702" i="5"/>
  <c r="R702" i="5"/>
  <c r="N702" i="5"/>
  <c r="AA701" i="5"/>
  <c r="W701" i="5"/>
  <c r="R701" i="5"/>
  <c r="N701" i="5"/>
  <c r="AA700" i="5"/>
  <c r="W700" i="5"/>
  <c r="R700" i="5"/>
  <c r="N700" i="5"/>
  <c r="AA699" i="5"/>
  <c r="W699" i="5"/>
  <c r="R699" i="5"/>
  <c r="N699" i="5"/>
  <c r="AA698" i="5"/>
  <c r="W698" i="5"/>
  <c r="R698" i="5"/>
  <c r="N698" i="5"/>
  <c r="AA697" i="5"/>
  <c r="W697" i="5"/>
  <c r="R697" i="5"/>
  <c r="N697" i="5"/>
  <c r="AA696" i="5"/>
  <c r="W696" i="5"/>
  <c r="R696" i="5"/>
  <c r="N696" i="5"/>
  <c r="AA695" i="5"/>
  <c r="W695" i="5"/>
  <c r="R695" i="5"/>
  <c r="N695" i="5"/>
  <c r="AA694" i="5"/>
  <c r="W694" i="5"/>
  <c r="R694" i="5"/>
  <c r="N694" i="5"/>
  <c r="AA693" i="5"/>
  <c r="W693" i="5"/>
  <c r="R693" i="5"/>
  <c r="N693" i="5"/>
  <c r="AA692" i="5"/>
  <c r="W692" i="5"/>
  <c r="R692" i="5"/>
  <c r="N692" i="5"/>
  <c r="AA691" i="5"/>
  <c r="W691" i="5"/>
  <c r="R691" i="5"/>
  <c r="N691" i="5"/>
  <c r="AA690" i="5"/>
  <c r="W690" i="5"/>
  <c r="R690" i="5"/>
  <c r="N690" i="5"/>
  <c r="AA689" i="5"/>
  <c r="W689" i="5"/>
  <c r="R689" i="5"/>
  <c r="N689" i="5"/>
  <c r="AA688" i="5"/>
  <c r="W688" i="5"/>
  <c r="R688" i="5"/>
  <c r="N688" i="5"/>
  <c r="AA687" i="5"/>
  <c r="W687" i="5"/>
  <c r="R687" i="5"/>
  <c r="N687" i="5"/>
  <c r="AA686" i="5"/>
  <c r="W686" i="5"/>
  <c r="R686" i="5"/>
  <c r="N686" i="5"/>
  <c r="AA685" i="5"/>
  <c r="W685" i="5"/>
  <c r="R685" i="5"/>
  <c r="N685" i="5"/>
  <c r="AA684" i="5"/>
  <c r="W684" i="5"/>
  <c r="R684" i="5"/>
  <c r="N684" i="5"/>
  <c r="AA683" i="5"/>
  <c r="W683" i="5"/>
  <c r="R683" i="5"/>
  <c r="N683" i="5"/>
  <c r="AA682" i="5"/>
  <c r="W682" i="5"/>
  <c r="R682" i="5"/>
  <c r="N682" i="5"/>
  <c r="AA681" i="5"/>
  <c r="W681" i="5"/>
  <c r="R681" i="5"/>
  <c r="N681" i="5"/>
  <c r="AA680" i="5"/>
  <c r="W680" i="5"/>
  <c r="R680" i="5"/>
  <c r="N680" i="5"/>
  <c r="AA679" i="5"/>
  <c r="W679" i="5"/>
  <c r="R679" i="5"/>
  <c r="N679" i="5"/>
  <c r="AA678" i="5"/>
  <c r="W678" i="5"/>
  <c r="R678" i="5"/>
  <c r="N678" i="5"/>
  <c r="AA677" i="5"/>
  <c r="W677" i="5"/>
  <c r="R677" i="5"/>
  <c r="N677" i="5"/>
  <c r="AA676" i="5"/>
  <c r="W676" i="5"/>
  <c r="R676" i="5"/>
  <c r="N676" i="5"/>
  <c r="AA675" i="5"/>
  <c r="W675" i="5"/>
  <c r="R675" i="5"/>
  <c r="N675" i="5"/>
  <c r="AA674" i="5"/>
  <c r="W674" i="5"/>
  <c r="R674" i="5"/>
  <c r="N674" i="5"/>
  <c r="AA673" i="5"/>
  <c r="W673" i="5"/>
  <c r="R673" i="5"/>
  <c r="N673" i="5"/>
  <c r="AA672" i="5"/>
  <c r="W672" i="5"/>
  <c r="R672" i="5"/>
  <c r="N672" i="5"/>
  <c r="AA671" i="5"/>
  <c r="W671" i="5"/>
  <c r="R671" i="5"/>
  <c r="N671" i="5"/>
  <c r="AA670" i="5"/>
  <c r="W670" i="5"/>
  <c r="R670" i="5"/>
  <c r="N670" i="5"/>
  <c r="AA669" i="5"/>
  <c r="W669" i="5"/>
  <c r="R669" i="5"/>
  <c r="N669" i="5"/>
  <c r="AA668" i="5"/>
  <c r="W668" i="5"/>
  <c r="R668" i="5"/>
  <c r="N668" i="5"/>
  <c r="AA667" i="5"/>
  <c r="W667" i="5"/>
  <c r="R667" i="5"/>
  <c r="N667" i="5"/>
  <c r="AA666" i="5"/>
  <c r="W666" i="5"/>
  <c r="R666" i="5"/>
  <c r="N666" i="5"/>
  <c r="AA665" i="5"/>
  <c r="W665" i="5"/>
  <c r="R665" i="5"/>
  <c r="N665" i="5"/>
  <c r="AA664" i="5"/>
  <c r="W664" i="5"/>
  <c r="R664" i="5"/>
  <c r="N664" i="5"/>
  <c r="AA663" i="5"/>
  <c r="W663" i="5"/>
  <c r="R663" i="5"/>
  <c r="N663" i="5"/>
  <c r="AA662" i="5"/>
  <c r="W662" i="5"/>
  <c r="R662" i="5"/>
  <c r="N662" i="5"/>
  <c r="AA661" i="5"/>
  <c r="W661" i="5"/>
  <c r="R661" i="5"/>
  <c r="N661" i="5"/>
  <c r="AA660" i="5"/>
  <c r="W660" i="5"/>
  <c r="R660" i="5"/>
  <c r="N660" i="5"/>
  <c r="AA659" i="5"/>
  <c r="W659" i="5"/>
  <c r="R659" i="5"/>
  <c r="N659" i="5"/>
  <c r="AA658" i="5"/>
  <c r="W658" i="5"/>
  <c r="R658" i="5"/>
  <c r="N658" i="5"/>
  <c r="AA657" i="5"/>
  <c r="W657" i="5"/>
  <c r="R657" i="5"/>
  <c r="N657" i="5"/>
  <c r="AA656" i="5"/>
  <c r="W656" i="5"/>
  <c r="R656" i="5"/>
  <c r="N656" i="5"/>
  <c r="AA655" i="5"/>
  <c r="W655" i="5"/>
  <c r="R655" i="5"/>
  <c r="N655" i="5"/>
  <c r="AA654" i="5"/>
  <c r="W654" i="5"/>
  <c r="R654" i="5"/>
  <c r="N654" i="5"/>
  <c r="AA653" i="5"/>
  <c r="W653" i="5"/>
  <c r="R653" i="5"/>
  <c r="N653" i="5"/>
  <c r="AA652" i="5"/>
  <c r="W652" i="5"/>
  <c r="R652" i="5"/>
  <c r="N652" i="5"/>
  <c r="AA651" i="5"/>
  <c r="W651" i="5"/>
  <c r="R651" i="5"/>
  <c r="N651" i="5"/>
  <c r="AA650" i="5"/>
  <c r="W650" i="5"/>
  <c r="R650" i="5"/>
  <c r="N650" i="5"/>
  <c r="AA649" i="5"/>
  <c r="W649" i="5"/>
  <c r="R649" i="5"/>
  <c r="N649" i="5"/>
  <c r="AA648" i="5"/>
  <c r="W648" i="5"/>
  <c r="R648" i="5"/>
  <c r="N648" i="5"/>
  <c r="AA647" i="5"/>
  <c r="W647" i="5"/>
  <c r="R647" i="5"/>
  <c r="N647" i="5"/>
  <c r="AA646" i="5"/>
  <c r="W646" i="5"/>
  <c r="R646" i="5"/>
  <c r="N646" i="5"/>
  <c r="AA645" i="5"/>
  <c r="W645" i="5"/>
  <c r="R645" i="5"/>
  <c r="N645" i="5"/>
  <c r="AA644" i="5"/>
  <c r="W644" i="5"/>
  <c r="R644" i="5"/>
  <c r="N644" i="5"/>
  <c r="AA643" i="5"/>
  <c r="W643" i="5"/>
  <c r="R643" i="5"/>
  <c r="N643" i="5"/>
  <c r="AA642" i="5"/>
  <c r="W642" i="5"/>
  <c r="R642" i="5"/>
  <c r="N642" i="5"/>
  <c r="AA641" i="5"/>
  <c r="W641" i="5"/>
  <c r="R641" i="5"/>
  <c r="N641" i="5"/>
  <c r="AA640" i="5"/>
  <c r="W640" i="5"/>
  <c r="R640" i="5"/>
  <c r="N640" i="5"/>
  <c r="AA639" i="5"/>
  <c r="W639" i="5"/>
  <c r="R639" i="5"/>
  <c r="N639" i="5"/>
  <c r="AA638" i="5"/>
  <c r="W638" i="5"/>
  <c r="R638" i="5"/>
  <c r="N638" i="5"/>
  <c r="AA637" i="5"/>
  <c r="W637" i="5"/>
  <c r="R637" i="5"/>
  <c r="N637" i="5"/>
  <c r="AA636" i="5"/>
  <c r="W636" i="5"/>
  <c r="R636" i="5"/>
  <c r="N636" i="5"/>
  <c r="AA635" i="5"/>
  <c r="W635" i="5"/>
  <c r="R635" i="5"/>
  <c r="N635" i="5"/>
  <c r="AA634" i="5"/>
  <c r="W634" i="5"/>
  <c r="R634" i="5"/>
  <c r="N634" i="5"/>
  <c r="AA633" i="5"/>
  <c r="W633" i="5"/>
  <c r="R633" i="5"/>
  <c r="N633" i="5"/>
  <c r="AA632" i="5"/>
  <c r="W632" i="5"/>
  <c r="R632" i="5"/>
  <c r="N632" i="5"/>
  <c r="AA631" i="5"/>
  <c r="W631" i="5"/>
  <c r="R631" i="5"/>
  <c r="N631" i="5"/>
  <c r="AA630" i="5"/>
  <c r="W630" i="5"/>
  <c r="R630" i="5"/>
  <c r="N630" i="5"/>
  <c r="AA629" i="5"/>
  <c r="W629" i="5"/>
  <c r="R629" i="5"/>
  <c r="N629" i="5"/>
  <c r="AA628" i="5"/>
  <c r="W628" i="5"/>
  <c r="R628" i="5"/>
  <c r="N628" i="5"/>
  <c r="AA627" i="5"/>
  <c r="W627" i="5"/>
  <c r="R627" i="5"/>
  <c r="N627" i="5"/>
  <c r="AA626" i="5"/>
  <c r="W626" i="5"/>
  <c r="R626" i="5"/>
  <c r="N626" i="5"/>
  <c r="AA625" i="5"/>
  <c r="W625" i="5"/>
  <c r="R625" i="5"/>
  <c r="N625" i="5"/>
  <c r="AA624" i="5"/>
  <c r="W624" i="5"/>
  <c r="R624" i="5"/>
  <c r="N624" i="5"/>
  <c r="AA623" i="5"/>
  <c r="W623" i="5"/>
  <c r="R623" i="5"/>
  <c r="N623" i="5"/>
  <c r="AA622" i="5"/>
  <c r="W622" i="5"/>
  <c r="R622" i="5"/>
  <c r="N622" i="5"/>
  <c r="AA621" i="5"/>
  <c r="W621" i="5"/>
  <c r="R621" i="5"/>
  <c r="N621" i="5"/>
  <c r="AA620" i="5"/>
  <c r="W620" i="5"/>
  <c r="R620" i="5"/>
  <c r="N620" i="5"/>
  <c r="AA619" i="5"/>
  <c r="W619" i="5"/>
  <c r="R619" i="5"/>
  <c r="N619" i="5"/>
  <c r="AA618" i="5"/>
  <c r="W618" i="5"/>
  <c r="R618" i="5"/>
  <c r="N618" i="5"/>
  <c r="AA617" i="5"/>
  <c r="W617" i="5"/>
  <c r="R617" i="5"/>
  <c r="N617" i="5"/>
  <c r="AA616" i="5"/>
  <c r="W616" i="5"/>
  <c r="R616" i="5"/>
  <c r="N616" i="5"/>
  <c r="AA615" i="5"/>
  <c r="W615" i="5"/>
  <c r="R615" i="5"/>
  <c r="N615" i="5"/>
  <c r="AA614" i="5"/>
  <c r="W614" i="5"/>
  <c r="R614" i="5"/>
  <c r="N614" i="5"/>
  <c r="AA613" i="5"/>
  <c r="W613" i="5"/>
  <c r="R613" i="5"/>
  <c r="N613" i="5"/>
  <c r="AA612" i="5"/>
  <c r="W612" i="5"/>
  <c r="R612" i="5"/>
  <c r="N612" i="5"/>
  <c r="AA611" i="5"/>
  <c r="W611" i="5"/>
  <c r="R611" i="5"/>
  <c r="N611" i="5"/>
  <c r="AA610" i="5"/>
  <c r="W610" i="5"/>
  <c r="R610" i="5"/>
  <c r="N610" i="5"/>
  <c r="AA609" i="5"/>
  <c r="W609" i="5"/>
  <c r="R609" i="5"/>
  <c r="N609" i="5"/>
  <c r="AA608" i="5"/>
  <c r="W608" i="5"/>
  <c r="R608" i="5"/>
  <c r="N608" i="5"/>
  <c r="AA607" i="5"/>
  <c r="W607" i="5"/>
  <c r="R607" i="5"/>
  <c r="N607" i="5"/>
  <c r="AA606" i="5"/>
  <c r="W606" i="5"/>
  <c r="R606" i="5"/>
  <c r="N606" i="5"/>
  <c r="AA605" i="5"/>
  <c r="W605" i="5"/>
  <c r="R605" i="5"/>
  <c r="N605" i="5"/>
  <c r="AA604" i="5"/>
  <c r="W604" i="5"/>
  <c r="R604" i="5"/>
  <c r="N604" i="5"/>
  <c r="AA603" i="5"/>
  <c r="W603" i="5"/>
  <c r="R603" i="5"/>
  <c r="N603" i="5"/>
  <c r="AA602" i="5"/>
  <c r="W602" i="5"/>
  <c r="R602" i="5"/>
  <c r="N602" i="5"/>
  <c r="AA601" i="5"/>
  <c r="W601" i="5"/>
  <c r="R601" i="5"/>
  <c r="N601" i="5"/>
  <c r="AA600" i="5"/>
  <c r="W600" i="5"/>
  <c r="R600" i="5"/>
  <c r="N600" i="5"/>
  <c r="AA599" i="5"/>
  <c r="W599" i="5"/>
  <c r="R599" i="5"/>
  <c r="N599" i="5"/>
  <c r="AA598" i="5"/>
  <c r="W598" i="5"/>
  <c r="R598" i="5"/>
  <c r="N598" i="5"/>
  <c r="AA597" i="5"/>
  <c r="W597" i="5"/>
  <c r="R597" i="5"/>
  <c r="N597" i="5"/>
  <c r="AA596" i="5"/>
  <c r="W596" i="5"/>
  <c r="R596" i="5"/>
  <c r="N596" i="5"/>
  <c r="AA595" i="5"/>
  <c r="W595" i="5"/>
  <c r="R595" i="5"/>
  <c r="N595" i="5"/>
  <c r="AA594" i="5"/>
  <c r="W594" i="5"/>
  <c r="R594" i="5"/>
  <c r="N594" i="5"/>
  <c r="AA593" i="5"/>
  <c r="W593" i="5"/>
  <c r="R593" i="5"/>
  <c r="N593" i="5"/>
  <c r="AA592" i="5"/>
  <c r="W592" i="5"/>
  <c r="R592" i="5"/>
  <c r="N592" i="5"/>
  <c r="AA591" i="5"/>
  <c r="W591" i="5"/>
  <c r="R591" i="5"/>
  <c r="N591" i="5"/>
  <c r="AA590" i="5"/>
  <c r="W590" i="5"/>
  <c r="R590" i="5"/>
  <c r="N590" i="5"/>
  <c r="AA589" i="5"/>
  <c r="W589" i="5"/>
  <c r="R589" i="5"/>
  <c r="N589" i="5"/>
  <c r="AA588" i="5"/>
  <c r="W588" i="5"/>
  <c r="R588" i="5"/>
  <c r="N588" i="5"/>
  <c r="AA587" i="5"/>
  <c r="W587" i="5"/>
  <c r="R587" i="5"/>
  <c r="N587" i="5"/>
  <c r="AA586" i="5"/>
  <c r="W586" i="5"/>
  <c r="R586" i="5"/>
  <c r="N586" i="5"/>
  <c r="AA585" i="5"/>
  <c r="W585" i="5"/>
  <c r="R585" i="5"/>
  <c r="N585" i="5"/>
  <c r="AA584" i="5"/>
  <c r="W584" i="5"/>
  <c r="R584" i="5"/>
  <c r="N584" i="5"/>
  <c r="AA583" i="5"/>
  <c r="W583" i="5"/>
  <c r="R583" i="5"/>
  <c r="N583" i="5"/>
  <c r="AA582" i="5"/>
  <c r="W582" i="5"/>
  <c r="R582" i="5"/>
  <c r="N582" i="5"/>
  <c r="AA581" i="5"/>
  <c r="W581" i="5"/>
  <c r="R581" i="5"/>
  <c r="N581" i="5"/>
  <c r="AA580" i="5"/>
  <c r="W580" i="5"/>
  <c r="R580" i="5"/>
  <c r="N580" i="5"/>
  <c r="AA579" i="5"/>
  <c r="W579" i="5"/>
  <c r="R579" i="5"/>
  <c r="N579" i="5"/>
  <c r="AA578" i="5"/>
  <c r="W578" i="5"/>
  <c r="R578" i="5"/>
  <c r="N578" i="5"/>
  <c r="AA577" i="5"/>
  <c r="W577" i="5"/>
  <c r="R577" i="5"/>
  <c r="N577" i="5"/>
  <c r="AA576" i="5"/>
  <c r="W576" i="5"/>
  <c r="R576" i="5"/>
  <c r="N576" i="5"/>
  <c r="AA575" i="5"/>
  <c r="W575" i="5"/>
  <c r="R575" i="5"/>
  <c r="N575" i="5"/>
  <c r="AA574" i="5"/>
  <c r="W574" i="5"/>
  <c r="R574" i="5"/>
  <c r="N574" i="5"/>
  <c r="AA573" i="5"/>
  <c r="W573" i="5"/>
  <c r="R573" i="5"/>
  <c r="N573" i="5"/>
  <c r="AA572" i="5"/>
  <c r="W572" i="5"/>
  <c r="R572" i="5"/>
  <c r="N572" i="5"/>
  <c r="AA571" i="5"/>
  <c r="W571" i="5"/>
  <c r="R571" i="5"/>
  <c r="N571" i="5"/>
  <c r="AA570" i="5"/>
  <c r="W570" i="5"/>
  <c r="R570" i="5"/>
  <c r="N570" i="5"/>
  <c r="AA569" i="5"/>
  <c r="W569" i="5"/>
  <c r="R569" i="5"/>
  <c r="N569" i="5"/>
  <c r="AA568" i="5"/>
  <c r="W568" i="5"/>
  <c r="R568" i="5"/>
  <c r="N568" i="5"/>
  <c r="AA567" i="5"/>
  <c r="W567" i="5"/>
  <c r="R567" i="5"/>
  <c r="N567" i="5"/>
  <c r="AA566" i="5"/>
  <c r="W566" i="5"/>
  <c r="R566" i="5"/>
  <c r="N566" i="5"/>
  <c r="AA565" i="5"/>
  <c r="W565" i="5"/>
  <c r="R565" i="5"/>
  <c r="N565" i="5"/>
  <c r="AA564" i="5"/>
  <c r="W564" i="5"/>
  <c r="R564" i="5"/>
  <c r="N564" i="5"/>
  <c r="AA563" i="5"/>
  <c r="W563" i="5"/>
  <c r="R563" i="5"/>
  <c r="N563" i="5"/>
  <c r="AA562" i="5"/>
  <c r="W562" i="5"/>
  <c r="R562" i="5"/>
  <c r="N562" i="5"/>
  <c r="AA561" i="5"/>
  <c r="W561" i="5"/>
  <c r="R561" i="5"/>
  <c r="N561" i="5"/>
  <c r="AA560" i="5"/>
  <c r="W560" i="5"/>
  <c r="R560" i="5"/>
  <c r="N560" i="5"/>
  <c r="AA559" i="5"/>
  <c r="W559" i="5"/>
  <c r="R559" i="5"/>
  <c r="N559" i="5"/>
  <c r="AA558" i="5"/>
  <c r="W558" i="5"/>
  <c r="R558" i="5"/>
  <c r="N558" i="5"/>
  <c r="AA557" i="5"/>
  <c r="W557" i="5"/>
  <c r="R557" i="5"/>
  <c r="N557" i="5"/>
  <c r="AA556" i="5"/>
  <c r="W556" i="5"/>
  <c r="R556" i="5"/>
  <c r="N556" i="5"/>
  <c r="AA555" i="5"/>
  <c r="W555" i="5"/>
  <c r="R555" i="5"/>
  <c r="N555" i="5"/>
  <c r="AA554" i="5"/>
  <c r="W554" i="5"/>
  <c r="R554" i="5"/>
  <c r="N554" i="5"/>
  <c r="AA553" i="5"/>
  <c r="W553" i="5"/>
  <c r="R553" i="5"/>
  <c r="N553" i="5"/>
  <c r="AA552" i="5"/>
  <c r="W552" i="5"/>
  <c r="R552" i="5"/>
  <c r="N552" i="5"/>
  <c r="AA551" i="5"/>
  <c r="W551" i="5"/>
  <c r="R551" i="5"/>
  <c r="N551" i="5"/>
  <c r="AA550" i="5"/>
  <c r="W550" i="5"/>
  <c r="R550" i="5"/>
  <c r="N550" i="5"/>
  <c r="AA549" i="5"/>
  <c r="W549" i="5"/>
  <c r="R549" i="5"/>
  <c r="N549" i="5"/>
  <c r="AA548" i="5"/>
  <c r="W548" i="5"/>
  <c r="R548" i="5"/>
  <c r="N548" i="5"/>
  <c r="AA547" i="5"/>
  <c r="W547" i="5"/>
  <c r="R547" i="5"/>
  <c r="N547" i="5"/>
  <c r="AA546" i="5"/>
  <c r="W546" i="5"/>
  <c r="R546" i="5"/>
  <c r="N546" i="5"/>
  <c r="AA545" i="5"/>
  <c r="W545" i="5"/>
  <c r="R545" i="5"/>
  <c r="N545" i="5"/>
  <c r="AA544" i="5"/>
  <c r="W544" i="5"/>
  <c r="R544" i="5"/>
  <c r="N544" i="5"/>
  <c r="AA543" i="5"/>
  <c r="W543" i="5"/>
  <c r="R543" i="5"/>
  <c r="N543" i="5"/>
  <c r="AA542" i="5"/>
  <c r="W542" i="5"/>
  <c r="R542" i="5"/>
  <c r="N542" i="5"/>
  <c r="AA541" i="5"/>
  <c r="W541" i="5"/>
  <c r="R541" i="5"/>
  <c r="N541" i="5"/>
  <c r="AA540" i="5"/>
  <c r="W540" i="5"/>
  <c r="R540" i="5"/>
  <c r="N540" i="5"/>
  <c r="AA539" i="5"/>
  <c r="W539" i="5"/>
  <c r="R539" i="5"/>
  <c r="N539" i="5"/>
  <c r="AA538" i="5"/>
  <c r="W538" i="5"/>
  <c r="R538" i="5"/>
  <c r="N538" i="5"/>
  <c r="AA537" i="5"/>
  <c r="W537" i="5"/>
  <c r="R537" i="5"/>
  <c r="N537" i="5"/>
  <c r="AA536" i="5"/>
  <c r="W536" i="5"/>
  <c r="R536" i="5"/>
  <c r="N536" i="5"/>
  <c r="AA535" i="5"/>
  <c r="W535" i="5"/>
  <c r="R535" i="5"/>
  <c r="N535" i="5"/>
  <c r="AA534" i="5"/>
  <c r="W534" i="5"/>
  <c r="R534" i="5"/>
  <c r="N534" i="5"/>
  <c r="AA533" i="5"/>
  <c r="W533" i="5"/>
  <c r="R533" i="5"/>
  <c r="N533" i="5"/>
  <c r="AA532" i="5"/>
  <c r="W532" i="5"/>
  <c r="R532" i="5"/>
  <c r="N532" i="5"/>
  <c r="AA531" i="5"/>
  <c r="W531" i="5"/>
  <c r="R531" i="5"/>
  <c r="N531" i="5"/>
  <c r="AA530" i="5"/>
  <c r="W530" i="5"/>
  <c r="R530" i="5"/>
  <c r="N530" i="5"/>
  <c r="AA529" i="5"/>
  <c r="W529" i="5"/>
  <c r="R529" i="5"/>
  <c r="N529" i="5"/>
  <c r="AA528" i="5"/>
  <c r="W528" i="5"/>
  <c r="R528" i="5"/>
  <c r="N528" i="5"/>
  <c r="AA527" i="5"/>
  <c r="W527" i="5"/>
  <c r="R527" i="5"/>
  <c r="N527" i="5"/>
  <c r="AA526" i="5"/>
  <c r="W526" i="5"/>
  <c r="R526" i="5"/>
  <c r="N526" i="5"/>
  <c r="AA525" i="5"/>
  <c r="W525" i="5"/>
  <c r="R525" i="5"/>
  <c r="N525" i="5"/>
  <c r="AA524" i="5"/>
  <c r="W524" i="5"/>
  <c r="R524" i="5"/>
  <c r="N524" i="5"/>
  <c r="AA523" i="5"/>
  <c r="W523" i="5"/>
  <c r="R523" i="5"/>
  <c r="N523" i="5"/>
  <c r="AA522" i="5"/>
  <c r="W522" i="5"/>
  <c r="R522" i="5"/>
  <c r="N522" i="5"/>
  <c r="AA521" i="5"/>
  <c r="W521" i="5"/>
  <c r="R521" i="5"/>
  <c r="N521" i="5"/>
  <c r="AA520" i="5"/>
  <c r="W520" i="5"/>
  <c r="R520" i="5"/>
  <c r="N520" i="5"/>
  <c r="AA519" i="5"/>
  <c r="W519" i="5"/>
  <c r="R519" i="5"/>
  <c r="N519" i="5"/>
  <c r="AA518" i="5"/>
  <c r="W518" i="5"/>
  <c r="R518" i="5"/>
  <c r="N518" i="5"/>
  <c r="AA517" i="5"/>
  <c r="W517" i="5"/>
  <c r="R517" i="5"/>
  <c r="N517" i="5"/>
  <c r="AA516" i="5"/>
  <c r="W516" i="5"/>
  <c r="R516" i="5"/>
  <c r="N516" i="5"/>
  <c r="AA515" i="5"/>
  <c r="W515" i="5"/>
  <c r="R515" i="5"/>
  <c r="N515" i="5"/>
  <c r="AA514" i="5"/>
  <c r="W514" i="5"/>
  <c r="R514" i="5"/>
  <c r="N514" i="5"/>
  <c r="AA513" i="5"/>
  <c r="W513" i="5"/>
  <c r="R513" i="5"/>
  <c r="N513" i="5"/>
  <c r="S895" i="9" l="1"/>
  <c r="R895" i="9"/>
  <c r="Q895" i="9"/>
  <c r="P895" i="9"/>
  <c r="O895" i="9"/>
  <c r="N895" i="9"/>
  <c r="M895" i="9"/>
  <c r="L895" i="9"/>
  <c r="K895" i="9"/>
  <c r="J895" i="9"/>
  <c r="I895" i="9"/>
  <c r="G895" i="9"/>
  <c r="H895" i="9"/>
  <c r="E895" i="9"/>
  <c r="F895" i="9"/>
  <c r="D895" i="9"/>
  <c r="C895" i="9"/>
  <c r="B895" i="9"/>
  <c r="S883" i="9"/>
  <c r="R883" i="9"/>
  <c r="Q883" i="9"/>
  <c r="P883" i="9"/>
  <c r="O883" i="9"/>
  <c r="N883" i="9"/>
  <c r="M883" i="9"/>
  <c r="L883" i="9"/>
  <c r="K883" i="9"/>
  <c r="J883" i="9"/>
  <c r="I883" i="9"/>
  <c r="G883" i="9"/>
  <c r="H883" i="9"/>
  <c r="E883" i="9"/>
  <c r="F883" i="9"/>
  <c r="D883" i="9"/>
  <c r="C883" i="9"/>
  <c r="B883" i="9"/>
  <c r="S871" i="9"/>
  <c r="R871" i="9"/>
  <c r="Q871" i="9"/>
  <c r="P871" i="9"/>
  <c r="O871" i="9"/>
  <c r="N871" i="9"/>
  <c r="M871" i="9"/>
  <c r="L871" i="9"/>
  <c r="K871" i="9"/>
  <c r="J871" i="9"/>
  <c r="I871" i="9"/>
  <c r="G871" i="9"/>
  <c r="H871" i="9"/>
  <c r="E871" i="9"/>
  <c r="F871" i="9"/>
  <c r="D871" i="9"/>
  <c r="C871" i="9"/>
  <c r="B871" i="9"/>
  <c r="S859" i="9"/>
  <c r="R859" i="9"/>
  <c r="Q859" i="9"/>
  <c r="P859" i="9"/>
  <c r="O859" i="9"/>
  <c r="N859" i="9"/>
  <c r="M859" i="9"/>
  <c r="L859" i="9"/>
  <c r="K859" i="9"/>
  <c r="J859" i="9"/>
  <c r="I859" i="9"/>
  <c r="G859" i="9"/>
  <c r="H859" i="9"/>
  <c r="E859" i="9"/>
  <c r="F859" i="9"/>
  <c r="D859" i="9"/>
  <c r="B859" i="9"/>
  <c r="C859" i="9"/>
  <c r="S847" i="9"/>
  <c r="R847" i="9"/>
  <c r="Q847" i="9"/>
  <c r="P847" i="9"/>
  <c r="O847" i="9"/>
  <c r="N847" i="9"/>
  <c r="M847" i="9"/>
  <c r="L847" i="9"/>
  <c r="K847" i="9"/>
  <c r="J847" i="9"/>
  <c r="I847" i="9"/>
  <c r="G847" i="9"/>
  <c r="H847" i="9"/>
  <c r="E847" i="9"/>
  <c r="F847" i="9"/>
  <c r="D847" i="9"/>
  <c r="B847" i="9"/>
  <c r="C847" i="9"/>
  <c r="S835" i="9"/>
  <c r="R835" i="9"/>
  <c r="Q835" i="9"/>
  <c r="P835" i="9"/>
  <c r="O835" i="9"/>
  <c r="N835" i="9"/>
  <c r="M835" i="9"/>
  <c r="L835" i="9"/>
  <c r="K835" i="9"/>
  <c r="J835" i="9"/>
  <c r="I835" i="9"/>
  <c r="G835" i="9"/>
  <c r="H835" i="9"/>
  <c r="E835" i="9"/>
  <c r="F835" i="9"/>
  <c r="D835" i="9"/>
  <c r="B835" i="9"/>
  <c r="C835" i="9"/>
  <c r="S823" i="9"/>
  <c r="R823" i="9"/>
  <c r="Q823" i="9"/>
  <c r="P823" i="9"/>
  <c r="O823" i="9"/>
  <c r="N823" i="9"/>
  <c r="M823" i="9"/>
  <c r="L823" i="9"/>
  <c r="K823" i="9"/>
  <c r="J823" i="9"/>
  <c r="I823" i="9"/>
  <c r="G823" i="9"/>
  <c r="H823" i="9"/>
  <c r="E823" i="9"/>
  <c r="F823" i="9"/>
  <c r="D823" i="9"/>
  <c r="C823" i="9"/>
  <c r="B823" i="9"/>
  <c r="S811" i="9"/>
  <c r="R811" i="9"/>
  <c r="Q811" i="9"/>
  <c r="P811" i="9"/>
  <c r="O811" i="9"/>
  <c r="N811" i="9"/>
  <c r="M811" i="9"/>
  <c r="L811" i="9"/>
  <c r="K811" i="9"/>
  <c r="J811" i="9"/>
  <c r="I811" i="9"/>
  <c r="G811" i="9"/>
  <c r="H811" i="9"/>
  <c r="E811" i="9"/>
  <c r="F811" i="9"/>
  <c r="D811" i="9"/>
  <c r="C811" i="9"/>
  <c r="B811" i="9"/>
  <c r="S799" i="9"/>
  <c r="R799" i="9"/>
  <c r="Q799" i="9"/>
  <c r="P799" i="9"/>
  <c r="O799" i="9"/>
  <c r="N799" i="9"/>
  <c r="M799" i="9"/>
  <c r="L799" i="9"/>
  <c r="K799" i="9"/>
  <c r="J799" i="9"/>
  <c r="I799" i="9"/>
  <c r="G799" i="9"/>
  <c r="H799" i="9"/>
  <c r="E799" i="9"/>
  <c r="F799" i="9"/>
  <c r="D799" i="9"/>
  <c r="C799" i="9"/>
  <c r="B799" i="9"/>
  <c r="S787" i="9"/>
  <c r="R787" i="9"/>
  <c r="Q787" i="9"/>
  <c r="P787" i="9"/>
  <c r="O787" i="9"/>
  <c r="N787" i="9"/>
  <c r="M787" i="9"/>
  <c r="L787" i="9"/>
  <c r="K787" i="9"/>
  <c r="J787" i="9"/>
  <c r="I787" i="9"/>
  <c r="G787" i="9"/>
  <c r="H787" i="9"/>
  <c r="E787" i="9"/>
  <c r="F787" i="9"/>
  <c r="D787" i="9"/>
  <c r="C787" i="9"/>
  <c r="B787" i="9"/>
  <c r="S775" i="9"/>
  <c r="R775" i="9"/>
  <c r="Q775" i="9"/>
  <c r="P775" i="9"/>
  <c r="O775" i="9"/>
  <c r="N775" i="9"/>
  <c r="M775" i="9"/>
  <c r="L775" i="9"/>
  <c r="K775" i="9"/>
  <c r="J775" i="9"/>
  <c r="I775" i="9"/>
  <c r="G775" i="9"/>
  <c r="H775" i="9"/>
  <c r="E775" i="9"/>
  <c r="F775" i="9"/>
  <c r="D775" i="9"/>
  <c r="C775" i="9"/>
  <c r="B775" i="9"/>
  <c r="S763" i="9"/>
  <c r="R763" i="9"/>
  <c r="Q763" i="9"/>
  <c r="P763" i="9"/>
  <c r="O763" i="9"/>
  <c r="N763" i="9"/>
  <c r="M763" i="9"/>
  <c r="L763" i="9"/>
  <c r="K763" i="9"/>
  <c r="J763" i="9"/>
  <c r="I763" i="9"/>
  <c r="G763" i="9"/>
  <c r="H763" i="9"/>
  <c r="E763" i="9"/>
  <c r="F763" i="9"/>
  <c r="D763" i="9"/>
  <c r="C763" i="9"/>
  <c r="B763" i="9"/>
  <c r="S751" i="9"/>
  <c r="R751" i="9"/>
  <c r="Q751" i="9"/>
  <c r="P751" i="9"/>
  <c r="O751" i="9"/>
  <c r="N751" i="9"/>
  <c r="M751" i="9"/>
  <c r="L751" i="9"/>
  <c r="K751" i="9"/>
  <c r="J751" i="9"/>
  <c r="I751" i="9"/>
  <c r="G751" i="9"/>
  <c r="H751" i="9"/>
  <c r="E751" i="9"/>
  <c r="F751" i="9"/>
  <c r="D751" i="9"/>
  <c r="C751" i="9"/>
  <c r="B751" i="9"/>
  <c r="S739" i="9"/>
  <c r="R739" i="9"/>
  <c r="Q739" i="9"/>
  <c r="P739" i="9"/>
  <c r="O739" i="9"/>
  <c r="N739" i="9"/>
  <c r="M739" i="9"/>
  <c r="L739" i="9"/>
  <c r="K739" i="9"/>
  <c r="J739" i="9"/>
  <c r="I739" i="9"/>
  <c r="G739" i="9"/>
  <c r="H739" i="9"/>
  <c r="E739" i="9"/>
  <c r="F739" i="9"/>
  <c r="D739" i="9"/>
  <c r="C739" i="9"/>
  <c r="B739" i="9"/>
  <c r="S727" i="9"/>
  <c r="R727" i="9"/>
  <c r="Q727" i="9"/>
  <c r="P727" i="9"/>
  <c r="O727" i="9"/>
  <c r="N727" i="9"/>
  <c r="M727" i="9"/>
  <c r="L727" i="9"/>
  <c r="K727" i="9"/>
  <c r="J727" i="9"/>
  <c r="I727" i="9"/>
  <c r="G727" i="9"/>
  <c r="H727" i="9"/>
  <c r="E727" i="9"/>
  <c r="F727" i="9"/>
  <c r="D727" i="9"/>
  <c r="C727" i="9"/>
  <c r="B727" i="9"/>
  <c r="S715" i="9"/>
  <c r="R715" i="9"/>
  <c r="Q715" i="9"/>
  <c r="P715" i="9"/>
  <c r="O715" i="9"/>
  <c r="N715" i="9"/>
  <c r="M715" i="9"/>
  <c r="L715" i="9"/>
  <c r="K715" i="9"/>
  <c r="J715" i="9"/>
  <c r="I715" i="9"/>
  <c r="G715" i="9"/>
  <c r="H715" i="9"/>
  <c r="E715" i="9"/>
  <c r="F715" i="9"/>
  <c r="D715" i="9"/>
  <c r="C715" i="9"/>
  <c r="B715" i="9"/>
  <c r="S703" i="9"/>
  <c r="R703" i="9"/>
  <c r="Q703" i="9"/>
  <c r="P703" i="9"/>
  <c r="O703" i="9"/>
  <c r="N703" i="9"/>
  <c r="M703" i="9"/>
  <c r="L703" i="9"/>
  <c r="K703" i="9"/>
  <c r="J703" i="9"/>
  <c r="I703" i="9"/>
  <c r="G703" i="9"/>
  <c r="H703" i="9"/>
  <c r="E703" i="9"/>
  <c r="D703" i="9"/>
  <c r="F703" i="9"/>
  <c r="B703" i="9"/>
  <c r="C703" i="9"/>
  <c r="S691" i="9"/>
  <c r="R691" i="9"/>
  <c r="Q691" i="9"/>
  <c r="P691" i="9"/>
  <c r="O691" i="9"/>
  <c r="N691" i="9"/>
  <c r="M691" i="9"/>
  <c r="L691" i="9"/>
  <c r="K691" i="9"/>
  <c r="J691" i="9"/>
  <c r="I691" i="9"/>
  <c r="G691" i="9"/>
  <c r="H691" i="9"/>
  <c r="F691" i="9"/>
  <c r="E691" i="9"/>
  <c r="D691" i="9"/>
  <c r="B691" i="9"/>
  <c r="C691" i="9"/>
  <c r="S679" i="9"/>
  <c r="R679" i="9"/>
  <c r="Q679" i="9"/>
  <c r="P679" i="9"/>
  <c r="O679" i="9"/>
  <c r="N679" i="9"/>
  <c r="M679" i="9"/>
  <c r="L679" i="9"/>
  <c r="K679" i="9"/>
  <c r="J679" i="9"/>
  <c r="I679" i="9"/>
  <c r="G679" i="9"/>
  <c r="H679" i="9"/>
  <c r="F679" i="9"/>
  <c r="E679" i="9"/>
  <c r="D679" i="9"/>
  <c r="C679" i="9"/>
  <c r="B679" i="9"/>
  <c r="S667" i="9"/>
  <c r="R667" i="9"/>
  <c r="Q667" i="9"/>
  <c r="P667" i="9"/>
  <c r="O667" i="9"/>
  <c r="N667" i="9"/>
  <c r="M667" i="9"/>
  <c r="L667" i="9"/>
  <c r="K667" i="9"/>
  <c r="J667" i="9"/>
  <c r="I667" i="9"/>
  <c r="G667" i="9"/>
  <c r="H667" i="9"/>
  <c r="F667" i="9"/>
  <c r="E667" i="9"/>
  <c r="D667" i="9"/>
  <c r="C667" i="9"/>
  <c r="B667" i="9"/>
  <c r="S655" i="9"/>
  <c r="R655" i="9"/>
  <c r="Q655" i="9"/>
  <c r="P655" i="9"/>
  <c r="O655" i="9"/>
  <c r="N655" i="9"/>
  <c r="M655" i="9"/>
  <c r="L655" i="9"/>
  <c r="K655" i="9"/>
  <c r="J655" i="9"/>
  <c r="I655" i="9"/>
  <c r="G655" i="9"/>
  <c r="H655" i="9"/>
  <c r="F655" i="9"/>
  <c r="E655" i="9"/>
  <c r="D655" i="9"/>
  <c r="C655" i="9"/>
  <c r="B655" i="9"/>
  <c r="S643" i="9"/>
  <c r="R643" i="9"/>
  <c r="Q643" i="9"/>
  <c r="P643" i="9"/>
  <c r="O643" i="9"/>
  <c r="N643" i="9"/>
  <c r="M643" i="9"/>
  <c r="L643" i="9"/>
  <c r="K643" i="9"/>
  <c r="J643" i="9"/>
  <c r="I643" i="9"/>
  <c r="G643" i="9"/>
  <c r="H643" i="9"/>
  <c r="E643" i="9"/>
  <c r="F643" i="9"/>
  <c r="D643" i="9"/>
  <c r="B643" i="9"/>
  <c r="C643" i="9"/>
  <c r="S631" i="9"/>
  <c r="R631" i="9"/>
  <c r="Q631" i="9"/>
  <c r="P631" i="9"/>
  <c r="O631" i="9"/>
  <c r="N631" i="9"/>
  <c r="M631" i="9"/>
  <c r="L631" i="9"/>
  <c r="K631" i="9"/>
  <c r="J631" i="9"/>
  <c r="I631" i="9"/>
  <c r="G631" i="9"/>
  <c r="H631" i="9"/>
  <c r="E631" i="9"/>
  <c r="F631" i="9"/>
  <c r="D631" i="9"/>
  <c r="B631" i="9"/>
  <c r="C631" i="9"/>
  <c r="S619" i="9"/>
  <c r="R619" i="9"/>
  <c r="Q619" i="9"/>
  <c r="P619" i="9"/>
  <c r="O619" i="9"/>
  <c r="N619" i="9"/>
  <c r="M619" i="9"/>
  <c r="L619" i="9"/>
  <c r="K619" i="9"/>
  <c r="J619" i="9"/>
  <c r="I619" i="9"/>
  <c r="G619" i="9"/>
  <c r="H619" i="9"/>
  <c r="F619" i="9"/>
  <c r="E619" i="9"/>
  <c r="D619" i="9"/>
  <c r="C619" i="9"/>
  <c r="B619" i="9"/>
  <c r="S607" i="9"/>
  <c r="R607" i="9"/>
  <c r="Q607" i="9"/>
  <c r="P607" i="9"/>
  <c r="O607" i="9"/>
  <c r="N607" i="9"/>
  <c r="M607" i="9"/>
  <c r="L607" i="9"/>
  <c r="K607" i="9"/>
  <c r="J607" i="9"/>
  <c r="I607" i="9"/>
  <c r="F607" i="9"/>
  <c r="G607" i="9"/>
  <c r="H607" i="9"/>
  <c r="E607" i="9"/>
  <c r="D607" i="9"/>
  <c r="C607" i="9"/>
  <c r="B607" i="9"/>
  <c r="S595" i="9"/>
  <c r="R595" i="9"/>
  <c r="Q595" i="9"/>
  <c r="P595" i="9"/>
  <c r="O595" i="9"/>
  <c r="N595" i="9"/>
  <c r="M595" i="9"/>
  <c r="L595" i="9"/>
  <c r="K595" i="9"/>
  <c r="J595" i="9"/>
  <c r="I595" i="9"/>
  <c r="F595" i="9"/>
  <c r="G595" i="9"/>
  <c r="H595" i="9"/>
  <c r="E595" i="9"/>
  <c r="D595" i="9"/>
  <c r="C595" i="9"/>
  <c r="B595" i="9"/>
  <c r="S583" i="9"/>
  <c r="R583" i="9"/>
  <c r="Q583" i="9"/>
  <c r="P583" i="9"/>
  <c r="O583" i="9"/>
  <c r="N583" i="9"/>
  <c r="M583" i="9"/>
  <c r="L583" i="9"/>
  <c r="K583" i="9"/>
  <c r="J583" i="9"/>
  <c r="I583" i="9"/>
  <c r="F583" i="9"/>
  <c r="G583" i="9"/>
  <c r="H583" i="9"/>
  <c r="E583" i="9"/>
  <c r="D583" i="9"/>
  <c r="C583" i="9"/>
  <c r="B583" i="9"/>
  <c r="S571" i="9"/>
  <c r="R571" i="9"/>
  <c r="Q571" i="9"/>
  <c r="P571" i="9"/>
  <c r="O571" i="9"/>
  <c r="N571" i="9"/>
  <c r="M571" i="9"/>
  <c r="L571" i="9"/>
  <c r="K571" i="9"/>
  <c r="J571" i="9"/>
  <c r="I571" i="9"/>
  <c r="F571" i="9"/>
  <c r="G571" i="9"/>
  <c r="H571" i="9"/>
  <c r="E571" i="9"/>
  <c r="D571" i="9"/>
  <c r="B571" i="9"/>
  <c r="C571" i="9"/>
  <c r="S559" i="9"/>
  <c r="R559" i="9"/>
  <c r="Q559" i="9"/>
  <c r="P559" i="9"/>
  <c r="O559" i="9"/>
  <c r="N559" i="9"/>
  <c r="M559" i="9"/>
  <c r="L559" i="9"/>
  <c r="K559" i="9"/>
  <c r="J559" i="9"/>
  <c r="I559" i="9"/>
  <c r="F559" i="9"/>
  <c r="G559" i="9"/>
  <c r="H559" i="9"/>
  <c r="E559" i="9"/>
  <c r="D559" i="9"/>
  <c r="B559" i="9"/>
  <c r="C559" i="9"/>
  <c r="S547" i="9"/>
  <c r="R547" i="9"/>
  <c r="Q547" i="9"/>
  <c r="P547" i="9"/>
  <c r="O547" i="9"/>
  <c r="N547" i="9"/>
  <c r="M547" i="9"/>
  <c r="L547" i="9"/>
  <c r="K547" i="9"/>
  <c r="J547" i="9"/>
  <c r="I547" i="9"/>
  <c r="F547" i="9"/>
  <c r="G547" i="9"/>
  <c r="H547" i="9"/>
  <c r="E547" i="9"/>
  <c r="D547" i="9"/>
  <c r="B547" i="9"/>
  <c r="C547" i="9"/>
  <c r="S535" i="9"/>
  <c r="R535" i="9"/>
  <c r="Q535" i="9"/>
  <c r="P535" i="9"/>
  <c r="O535" i="9"/>
  <c r="N535" i="9"/>
  <c r="M535" i="9"/>
  <c r="L535" i="9"/>
  <c r="K535" i="9"/>
  <c r="J535" i="9"/>
  <c r="I535" i="9"/>
  <c r="F535" i="9"/>
  <c r="G535" i="9"/>
  <c r="H535" i="9"/>
  <c r="E535" i="9"/>
  <c r="D535" i="9"/>
  <c r="B535" i="9"/>
  <c r="C535" i="9"/>
  <c r="S523" i="9"/>
  <c r="R523" i="9"/>
  <c r="Q523" i="9"/>
  <c r="P523" i="9"/>
  <c r="O523" i="9"/>
  <c r="N523" i="9"/>
  <c r="M523" i="9"/>
  <c r="L523" i="9"/>
  <c r="K523" i="9"/>
  <c r="J523" i="9"/>
  <c r="I523" i="9"/>
  <c r="F523" i="9"/>
  <c r="G523" i="9"/>
  <c r="H523" i="9"/>
  <c r="E523" i="9"/>
  <c r="D523" i="9"/>
  <c r="B523" i="9"/>
  <c r="C523" i="9"/>
  <c r="S511" i="9"/>
  <c r="R511" i="9"/>
  <c r="Q511" i="9"/>
  <c r="P511" i="9"/>
  <c r="O511" i="9"/>
  <c r="N511" i="9"/>
  <c r="M511" i="9"/>
  <c r="L511" i="9"/>
  <c r="K511" i="9"/>
  <c r="J511" i="9"/>
  <c r="I511" i="9"/>
  <c r="H511" i="9"/>
  <c r="F511" i="9"/>
  <c r="G511" i="9"/>
  <c r="E511" i="9"/>
  <c r="B511" i="9"/>
  <c r="D511" i="9"/>
  <c r="C511" i="9"/>
  <c r="S894" i="9"/>
  <c r="R894" i="9"/>
  <c r="Q894" i="9"/>
  <c r="P894" i="9"/>
  <c r="O894" i="9"/>
  <c r="N894" i="9"/>
  <c r="M894" i="9"/>
  <c r="L894" i="9"/>
  <c r="K894" i="9"/>
  <c r="J894" i="9"/>
  <c r="I894" i="9"/>
  <c r="G894" i="9"/>
  <c r="H894" i="9"/>
  <c r="E894" i="9"/>
  <c r="F894" i="9"/>
  <c r="C894" i="9"/>
  <c r="D894" i="9"/>
  <c r="B894" i="9"/>
  <c r="S882" i="9"/>
  <c r="R882" i="9"/>
  <c r="Q882" i="9"/>
  <c r="P882" i="9"/>
  <c r="O882" i="9"/>
  <c r="N882" i="9"/>
  <c r="M882" i="9"/>
  <c r="L882" i="9"/>
  <c r="K882" i="9"/>
  <c r="J882" i="9"/>
  <c r="I882" i="9"/>
  <c r="G882" i="9"/>
  <c r="H882" i="9"/>
  <c r="E882" i="9"/>
  <c r="F882" i="9"/>
  <c r="C882" i="9"/>
  <c r="B882" i="9"/>
  <c r="D882" i="9"/>
  <c r="S870" i="9"/>
  <c r="R870" i="9"/>
  <c r="Q870" i="9"/>
  <c r="P870" i="9"/>
  <c r="O870" i="9"/>
  <c r="N870" i="9"/>
  <c r="M870" i="9"/>
  <c r="L870" i="9"/>
  <c r="K870" i="9"/>
  <c r="J870" i="9"/>
  <c r="I870" i="9"/>
  <c r="G870" i="9"/>
  <c r="H870" i="9"/>
  <c r="E870" i="9"/>
  <c r="F870" i="9"/>
  <c r="C870" i="9"/>
  <c r="B870" i="9"/>
  <c r="D870" i="9"/>
  <c r="S858" i="9"/>
  <c r="R858" i="9"/>
  <c r="Q858" i="9"/>
  <c r="P858" i="9"/>
  <c r="O858" i="9"/>
  <c r="N858" i="9"/>
  <c r="M858" i="9"/>
  <c r="L858" i="9"/>
  <c r="K858" i="9"/>
  <c r="J858" i="9"/>
  <c r="I858" i="9"/>
  <c r="G858" i="9"/>
  <c r="H858" i="9"/>
  <c r="E858" i="9"/>
  <c r="F858" i="9"/>
  <c r="C858" i="9"/>
  <c r="B858" i="9"/>
  <c r="D858" i="9"/>
  <c r="S846" i="9"/>
  <c r="R846" i="9"/>
  <c r="Q846" i="9"/>
  <c r="P846" i="9"/>
  <c r="O846" i="9"/>
  <c r="N846" i="9"/>
  <c r="M846" i="9"/>
  <c r="L846" i="9"/>
  <c r="K846" i="9"/>
  <c r="J846" i="9"/>
  <c r="I846" i="9"/>
  <c r="G846" i="9"/>
  <c r="H846" i="9"/>
  <c r="E846" i="9"/>
  <c r="F846" i="9"/>
  <c r="C846" i="9"/>
  <c r="D846" i="9"/>
  <c r="B846" i="9"/>
  <c r="S834" i="9"/>
  <c r="R834" i="9"/>
  <c r="Q834" i="9"/>
  <c r="P834" i="9"/>
  <c r="O834" i="9"/>
  <c r="N834" i="9"/>
  <c r="M834" i="9"/>
  <c r="L834" i="9"/>
  <c r="K834" i="9"/>
  <c r="J834" i="9"/>
  <c r="I834" i="9"/>
  <c r="G834" i="9"/>
  <c r="H834" i="9"/>
  <c r="E834" i="9"/>
  <c r="F834" i="9"/>
  <c r="C834" i="9"/>
  <c r="D834" i="9"/>
  <c r="B834" i="9"/>
  <c r="S822" i="9"/>
  <c r="R822" i="9"/>
  <c r="Q822" i="9"/>
  <c r="P822" i="9"/>
  <c r="O822" i="9"/>
  <c r="N822" i="9"/>
  <c r="M822" i="9"/>
  <c r="L822" i="9"/>
  <c r="K822" i="9"/>
  <c r="J822" i="9"/>
  <c r="I822" i="9"/>
  <c r="G822" i="9"/>
  <c r="H822" i="9"/>
  <c r="E822" i="9"/>
  <c r="F822" i="9"/>
  <c r="C822" i="9"/>
  <c r="D822" i="9"/>
  <c r="B822" i="9"/>
  <c r="S810" i="9"/>
  <c r="R810" i="9"/>
  <c r="Q810" i="9"/>
  <c r="P810" i="9"/>
  <c r="O810" i="9"/>
  <c r="N810" i="9"/>
  <c r="M810" i="9"/>
  <c r="L810" i="9"/>
  <c r="K810" i="9"/>
  <c r="J810" i="9"/>
  <c r="I810" i="9"/>
  <c r="G810" i="9"/>
  <c r="H810" i="9"/>
  <c r="E810" i="9"/>
  <c r="F810" i="9"/>
  <c r="C810" i="9"/>
  <c r="D810" i="9"/>
  <c r="B810" i="9"/>
  <c r="S798" i="9"/>
  <c r="R798" i="9"/>
  <c r="Q798" i="9"/>
  <c r="P798" i="9"/>
  <c r="O798" i="9"/>
  <c r="N798" i="9"/>
  <c r="M798" i="9"/>
  <c r="L798" i="9"/>
  <c r="K798" i="9"/>
  <c r="J798" i="9"/>
  <c r="I798" i="9"/>
  <c r="G798" i="9"/>
  <c r="H798" i="9"/>
  <c r="E798" i="9"/>
  <c r="F798" i="9"/>
  <c r="C798" i="9"/>
  <c r="D798" i="9"/>
  <c r="B798" i="9"/>
  <c r="S786" i="9"/>
  <c r="R786" i="9"/>
  <c r="Q786" i="9"/>
  <c r="P786" i="9"/>
  <c r="O786" i="9"/>
  <c r="N786" i="9"/>
  <c r="M786" i="9"/>
  <c r="L786" i="9"/>
  <c r="K786" i="9"/>
  <c r="J786" i="9"/>
  <c r="I786" i="9"/>
  <c r="G786" i="9"/>
  <c r="H786" i="9"/>
  <c r="E786" i="9"/>
  <c r="F786" i="9"/>
  <c r="C786" i="9"/>
  <c r="D786" i="9"/>
  <c r="B786" i="9"/>
  <c r="S774" i="9"/>
  <c r="R774" i="9"/>
  <c r="Q774" i="9"/>
  <c r="P774" i="9"/>
  <c r="O774" i="9"/>
  <c r="N774" i="9"/>
  <c r="M774" i="9"/>
  <c r="L774" i="9"/>
  <c r="K774" i="9"/>
  <c r="J774" i="9"/>
  <c r="I774" i="9"/>
  <c r="G774" i="9"/>
  <c r="H774" i="9"/>
  <c r="E774" i="9"/>
  <c r="F774" i="9"/>
  <c r="C774" i="9"/>
  <c r="D774" i="9"/>
  <c r="B774" i="9"/>
  <c r="S762" i="9"/>
  <c r="R762" i="9"/>
  <c r="Q762" i="9"/>
  <c r="P762" i="9"/>
  <c r="O762" i="9"/>
  <c r="N762" i="9"/>
  <c r="M762" i="9"/>
  <c r="L762" i="9"/>
  <c r="K762" i="9"/>
  <c r="J762" i="9"/>
  <c r="I762" i="9"/>
  <c r="G762" i="9"/>
  <c r="H762" i="9"/>
  <c r="E762" i="9"/>
  <c r="F762" i="9"/>
  <c r="C762" i="9"/>
  <c r="D762" i="9"/>
  <c r="B762" i="9"/>
  <c r="S750" i="9"/>
  <c r="R750" i="9"/>
  <c r="Q750" i="9"/>
  <c r="P750" i="9"/>
  <c r="O750" i="9"/>
  <c r="N750" i="9"/>
  <c r="M750" i="9"/>
  <c r="L750" i="9"/>
  <c r="K750" i="9"/>
  <c r="J750" i="9"/>
  <c r="I750" i="9"/>
  <c r="G750" i="9"/>
  <c r="H750" i="9"/>
  <c r="E750" i="9"/>
  <c r="F750" i="9"/>
  <c r="C750" i="9"/>
  <c r="D750" i="9"/>
  <c r="B750" i="9"/>
  <c r="S738" i="9"/>
  <c r="R738" i="9"/>
  <c r="Q738" i="9"/>
  <c r="P738" i="9"/>
  <c r="O738" i="9"/>
  <c r="N738" i="9"/>
  <c r="M738" i="9"/>
  <c r="L738" i="9"/>
  <c r="K738" i="9"/>
  <c r="J738" i="9"/>
  <c r="I738" i="9"/>
  <c r="G738" i="9"/>
  <c r="H738" i="9"/>
  <c r="E738" i="9"/>
  <c r="F738" i="9"/>
  <c r="C738" i="9"/>
  <c r="B738" i="9"/>
  <c r="D738" i="9"/>
  <c r="S726" i="9"/>
  <c r="R726" i="9"/>
  <c r="Q726" i="9"/>
  <c r="P726" i="9"/>
  <c r="O726" i="9"/>
  <c r="N726" i="9"/>
  <c r="M726" i="9"/>
  <c r="L726" i="9"/>
  <c r="K726" i="9"/>
  <c r="J726" i="9"/>
  <c r="I726" i="9"/>
  <c r="G726" i="9"/>
  <c r="H726" i="9"/>
  <c r="E726" i="9"/>
  <c r="F726" i="9"/>
  <c r="C726" i="9"/>
  <c r="B726" i="9"/>
  <c r="D726" i="9"/>
  <c r="S714" i="9"/>
  <c r="R714" i="9"/>
  <c r="Q714" i="9"/>
  <c r="P714" i="9"/>
  <c r="O714" i="9"/>
  <c r="N714" i="9"/>
  <c r="M714" i="9"/>
  <c r="L714" i="9"/>
  <c r="K714" i="9"/>
  <c r="J714" i="9"/>
  <c r="I714" i="9"/>
  <c r="G714" i="9"/>
  <c r="H714" i="9"/>
  <c r="E714" i="9"/>
  <c r="F714" i="9"/>
  <c r="C714" i="9"/>
  <c r="B714" i="9"/>
  <c r="D714" i="9"/>
  <c r="S702" i="9"/>
  <c r="R702" i="9"/>
  <c r="Q702" i="9"/>
  <c r="P702" i="9"/>
  <c r="O702" i="9"/>
  <c r="N702" i="9"/>
  <c r="M702" i="9"/>
  <c r="L702" i="9"/>
  <c r="K702" i="9"/>
  <c r="J702" i="9"/>
  <c r="I702" i="9"/>
  <c r="G702" i="9"/>
  <c r="H702" i="9"/>
  <c r="E702" i="9"/>
  <c r="F702" i="9"/>
  <c r="D702" i="9"/>
  <c r="C702" i="9"/>
  <c r="B702" i="9"/>
  <c r="S690" i="9"/>
  <c r="R690" i="9"/>
  <c r="Q690" i="9"/>
  <c r="P690" i="9"/>
  <c r="O690" i="9"/>
  <c r="N690" i="9"/>
  <c r="M690" i="9"/>
  <c r="L690" i="9"/>
  <c r="K690" i="9"/>
  <c r="J690" i="9"/>
  <c r="I690" i="9"/>
  <c r="G690" i="9"/>
  <c r="H690" i="9"/>
  <c r="F690" i="9"/>
  <c r="E690" i="9"/>
  <c r="D690" i="9"/>
  <c r="C690" i="9"/>
  <c r="B690" i="9"/>
  <c r="S678" i="9"/>
  <c r="R678" i="9"/>
  <c r="Q678" i="9"/>
  <c r="P678" i="9"/>
  <c r="O678" i="9"/>
  <c r="N678" i="9"/>
  <c r="M678" i="9"/>
  <c r="L678" i="9"/>
  <c r="K678" i="9"/>
  <c r="J678" i="9"/>
  <c r="I678" i="9"/>
  <c r="G678" i="9"/>
  <c r="H678" i="9"/>
  <c r="F678" i="9"/>
  <c r="E678" i="9"/>
  <c r="D678" i="9"/>
  <c r="C678" i="9"/>
  <c r="B678" i="9"/>
  <c r="S666" i="9"/>
  <c r="R666" i="9"/>
  <c r="Q666" i="9"/>
  <c r="P666" i="9"/>
  <c r="O666" i="9"/>
  <c r="N666" i="9"/>
  <c r="M666" i="9"/>
  <c r="L666" i="9"/>
  <c r="K666" i="9"/>
  <c r="J666" i="9"/>
  <c r="I666" i="9"/>
  <c r="G666" i="9"/>
  <c r="H666" i="9"/>
  <c r="F666" i="9"/>
  <c r="E666" i="9"/>
  <c r="D666" i="9"/>
  <c r="C666" i="9"/>
  <c r="B666" i="9"/>
  <c r="S654" i="9"/>
  <c r="R654" i="9"/>
  <c r="Q654" i="9"/>
  <c r="P654" i="9"/>
  <c r="O654" i="9"/>
  <c r="N654" i="9"/>
  <c r="M654" i="9"/>
  <c r="L654" i="9"/>
  <c r="K654" i="9"/>
  <c r="J654" i="9"/>
  <c r="I654" i="9"/>
  <c r="G654" i="9"/>
  <c r="H654" i="9"/>
  <c r="F654" i="9"/>
  <c r="E654" i="9"/>
  <c r="D654" i="9"/>
  <c r="C654" i="9"/>
  <c r="B654" i="9"/>
  <c r="S642" i="9"/>
  <c r="R642" i="9"/>
  <c r="Q642" i="9"/>
  <c r="P642" i="9"/>
  <c r="O642" i="9"/>
  <c r="N642" i="9"/>
  <c r="M642" i="9"/>
  <c r="L642" i="9"/>
  <c r="K642" i="9"/>
  <c r="J642" i="9"/>
  <c r="I642" i="9"/>
  <c r="G642" i="9"/>
  <c r="H642" i="9"/>
  <c r="E642" i="9"/>
  <c r="F642" i="9"/>
  <c r="D642" i="9"/>
  <c r="C642" i="9"/>
  <c r="B642" i="9"/>
  <c r="S630" i="9"/>
  <c r="R630" i="9"/>
  <c r="Q630" i="9"/>
  <c r="P630" i="9"/>
  <c r="O630" i="9"/>
  <c r="N630" i="9"/>
  <c r="M630" i="9"/>
  <c r="L630" i="9"/>
  <c r="K630" i="9"/>
  <c r="J630" i="9"/>
  <c r="I630" i="9"/>
  <c r="G630" i="9"/>
  <c r="H630" i="9"/>
  <c r="E630" i="9"/>
  <c r="F630" i="9"/>
  <c r="D630" i="9"/>
  <c r="C630" i="9"/>
  <c r="B630" i="9"/>
  <c r="S618" i="9"/>
  <c r="R618" i="9"/>
  <c r="Q618" i="9"/>
  <c r="P618" i="9"/>
  <c r="O618" i="9"/>
  <c r="N618" i="9"/>
  <c r="M618" i="9"/>
  <c r="L618" i="9"/>
  <c r="K618" i="9"/>
  <c r="J618" i="9"/>
  <c r="I618" i="9"/>
  <c r="G618" i="9"/>
  <c r="H618" i="9"/>
  <c r="F618" i="9"/>
  <c r="E618" i="9"/>
  <c r="D618" i="9"/>
  <c r="C618" i="9"/>
  <c r="B618" i="9"/>
  <c r="S606" i="9"/>
  <c r="R606" i="9"/>
  <c r="Q606" i="9"/>
  <c r="P606" i="9"/>
  <c r="O606" i="9"/>
  <c r="N606" i="9"/>
  <c r="M606" i="9"/>
  <c r="L606" i="9"/>
  <c r="K606" i="9"/>
  <c r="J606" i="9"/>
  <c r="I606" i="9"/>
  <c r="F606" i="9"/>
  <c r="G606" i="9"/>
  <c r="H606" i="9"/>
  <c r="E606" i="9"/>
  <c r="C606" i="9"/>
  <c r="D606" i="9"/>
  <c r="B606" i="9"/>
  <c r="S594" i="9"/>
  <c r="R594" i="9"/>
  <c r="Q594" i="9"/>
  <c r="P594" i="9"/>
  <c r="O594" i="9"/>
  <c r="N594" i="9"/>
  <c r="M594" i="9"/>
  <c r="L594" i="9"/>
  <c r="K594" i="9"/>
  <c r="J594" i="9"/>
  <c r="I594" i="9"/>
  <c r="F594" i="9"/>
  <c r="G594" i="9"/>
  <c r="H594" i="9"/>
  <c r="E594" i="9"/>
  <c r="D594" i="9"/>
  <c r="C594" i="9"/>
  <c r="B594" i="9"/>
  <c r="S582" i="9"/>
  <c r="R582" i="9"/>
  <c r="Q582" i="9"/>
  <c r="P582" i="9"/>
  <c r="O582" i="9"/>
  <c r="N582" i="9"/>
  <c r="M582" i="9"/>
  <c r="L582" i="9"/>
  <c r="K582" i="9"/>
  <c r="J582" i="9"/>
  <c r="I582" i="9"/>
  <c r="F582" i="9"/>
  <c r="G582" i="9"/>
  <c r="H582" i="9"/>
  <c r="E582" i="9"/>
  <c r="D582" i="9"/>
  <c r="C582" i="9"/>
  <c r="B582" i="9"/>
  <c r="S570" i="9"/>
  <c r="R570" i="9"/>
  <c r="Q570" i="9"/>
  <c r="P570" i="9"/>
  <c r="O570" i="9"/>
  <c r="N570" i="9"/>
  <c r="M570" i="9"/>
  <c r="L570" i="9"/>
  <c r="K570" i="9"/>
  <c r="J570" i="9"/>
  <c r="I570" i="9"/>
  <c r="F570" i="9"/>
  <c r="G570" i="9"/>
  <c r="H570" i="9"/>
  <c r="E570" i="9"/>
  <c r="D570" i="9"/>
  <c r="C570" i="9"/>
  <c r="B570" i="9"/>
  <c r="S558" i="9"/>
  <c r="R558" i="9"/>
  <c r="Q558" i="9"/>
  <c r="P558" i="9"/>
  <c r="O558" i="9"/>
  <c r="N558" i="9"/>
  <c r="M558" i="9"/>
  <c r="L558" i="9"/>
  <c r="K558" i="9"/>
  <c r="J558" i="9"/>
  <c r="I558" i="9"/>
  <c r="F558" i="9"/>
  <c r="G558" i="9"/>
  <c r="H558" i="9"/>
  <c r="E558" i="9"/>
  <c r="D558" i="9"/>
  <c r="C558" i="9"/>
  <c r="B558" i="9"/>
  <c r="S546" i="9"/>
  <c r="R546" i="9"/>
  <c r="Q546" i="9"/>
  <c r="P546" i="9"/>
  <c r="O546" i="9"/>
  <c r="N546" i="9"/>
  <c r="M546" i="9"/>
  <c r="L546" i="9"/>
  <c r="K546" i="9"/>
  <c r="J546" i="9"/>
  <c r="I546" i="9"/>
  <c r="F546" i="9"/>
  <c r="G546" i="9"/>
  <c r="H546" i="9"/>
  <c r="E546" i="9"/>
  <c r="D546" i="9"/>
  <c r="C546" i="9"/>
  <c r="B546" i="9"/>
  <c r="S534" i="9"/>
  <c r="R534" i="9"/>
  <c r="Q534" i="9"/>
  <c r="P534" i="9"/>
  <c r="O534" i="9"/>
  <c r="N534" i="9"/>
  <c r="M534" i="9"/>
  <c r="L534" i="9"/>
  <c r="K534" i="9"/>
  <c r="J534" i="9"/>
  <c r="H534" i="9"/>
  <c r="I534" i="9"/>
  <c r="F534" i="9"/>
  <c r="G534" i="9"/>
  <c r="E534" i="9"/>
  <c r="C534" i="9"/>
  <c r="D534" i="9"/>
  <c r="B534" i="9"/>
  <c r="S522" i="9"/>
  <c r="R522" i="9"/>
  <c r="Q522" i="9"/>
  <c r="P522" i="9"/>
  <c r="O522" i="9"/>
  <c r="N522" i="9"/>
  <c r="M522" i="9"/>
  <c r="L522" i="9"/>
  <c r="K522" i="9"/>
  <c r="J522" i="9"/>
  <c r="H522" i="9"/>
  <c r="I522" i="9"/>
  <c r="F522" i="9"/>
  <c r="G522" i="9"/>
  <c r="E522" i="9"/>
  <c r="D522" i="9"/>
  <c r="B522" i="9"/>
  <c r="C522" i="9"/>
  <c r="S510" i="9"/>
  <c r="R510" i="9"/>
  <c r="Q510" i="9"/>
  <c r="P510" i="9"/>
  <c r="O510" i="9"/>
  <c r="N510" i="9"/>
  <c r="M510" i="9"/>
  <c r="L510" i="9"/>
  <c r="K510" i="9"/>
  <c r="J510" i="9"/>
  <c r="H510" i="9"/>
  <c r="I510" i="9"/>
  <c r="F510" i="9"/>
  <c r="G510" i="9"/>
  <c r="E510" i="9"/>
  <c r="B510" i="9"/>
  <c r="D510" i="9"/>
  <c r="C510" i="9"/>
  <c r="S893" i="9"/>
  <c r="R893" i="9"/>
  <c r="Q893" i="9"/>
  <c r="P893" i="9"/>
  <c r="N893" i="9"/>
  <c r="O893" i="9"/>
  <c r="M893" i="9"/>
  <c r="L893" i="9"/>
  <c r="K893" i="9"/>
  <c r="J893" i="9"/>
  <c r="I893" i="9"/>
  <c r="G893" i="9"/>
  <c r="H893" i="9"/>
  <c r="E893" i="9"/>
  <c r="F893" i="9"/>
  <c r="C893" i="9"/>
  <c r="D893" i="9"/>
  <c r="B893" i="9"/>
  <c r="S881" i="9"/>
  <c r="R881" i="9"/>
  <c r="Q881" i="9"/>
  <c r="P881" i="9"/>
  <c r="N881" i="9"/>
  <c r="O881" i="9"/>
  <c r="M881" i="9"/>
  <c r="L881" i="9"/>
  <c r="K881" i="9"/>
  <c r="J881" i="9"/>
  <c r="I881" i="9"/>
  <c r="G881" i="9"/>
  <c r="H881" i="9"/>
  <c r="E881" i="9"/>
  <c r="F881" i="9"/>
  <c r="C881" i="9"/>
  <c r="D881" i="9"/>
  <c r="B881" i="9"/>
  <c r="S869" i="9"/>
  <c r="R869" i="9"/>
  <c r="Q869" i="9"/>
  <c r="P869" i="9"/>
  <c r="N869" i="9"/>
  <c r="O869" i="9"/>
  <c r="M869" i="9"/>
  <c r="L869" i="9"/>
  <c r="K869" i="9"/>
  <c r="J869" i="9"/>
  <c r="I869" i="9"/>
  <c r="G869" i="9"/>
  <c r="H869" i="9"/>
  <c r="E869" i="9"/>
  <c r="F869" i="9"/>
  <c r="C869" i="9"/>
  <c r="D869" i="9"/>
  <c r="B869" i="9"/>
  <c r="S857" i="9"/>
  <c r="R857" i="9"/>
  <c r="Q857" i="9"/>
  <c r="P857" i="9"/>
  <c r="N857" i="9"/>
  <c r="O857" i="9"/>
  <c r="M857" i="9"/>
  <c r="L857" i="9"/>
  <c r="K857" i="9"/>
  <c r="J857" i="9"/>
  <c r="I857" i="9"/>
  <c r="G857" i="9"/>
  <c r="H857" i="9"/>
  <c r="E857" i="9"/>
  <c r="F857" i="9"/>
  <c r="C857" i="9"/>
  <c r="D857" i="9"/>
  <c r="B857" i="9"/>
  <c r="S845" i="9"/>
  <c r="R845" i="9"/>
  <c r="Q845" i="9"/>
  <c r="P845" i="9"/>
  <c r="O845" i="9"/>
  <c r="N845" i="9"/>
  <c r="M845" i="9"/>
  <c r="L845" i="9"/>
  <c r="K845" i="9"/>
  <c r="J845" i="9"/>
  <c r="I845" i="9"/>
  <c r="G845" i="9"/>
  <c r="H845" i="9"/>
  <c r="E845" i="9"/>
  <c r="F845" i="9"/>
  <c r="C845" i="9"/>
  <c r="D845" i="9"/>
  <c r="B845" i="9"/>
  <c r="S833" i="9"/>
  <c r="R833" i="9"/>
  <c r="Q833" i="9"/>
  <c r="P833" i="9"/>
  <c r="O833" i="9"/>
  <c r="N833" i="9"/>
  <c r="M833" i="9"/>
  <c r="L833" i="9"/>
  <c r="K833" i="9"/>
  <c r="J833" i="9"/>
  <c r="I833" i="9"/>
  <c r="G833" i="9"/>
  <c r="H833" i="9"/>
  <c r="E833" i="9"/>
  <c r="F833" i="9"/>
  <c r="C833" i="9"/>
  <c r="D833" i="9"/>
  <c r="B833" i="9"/>
  <c r="S821" i="9"/>
  <c r="R821" i="9"/>
  <c r="Q821" i="9"/>
  <c r="P821" i="9"/>
  <c r="O821" i="9"/>
  <c r="N821" i="9"/>
  <c r="M821" i="9"/>
  <c r="L821" i="9"/>
  <c r="K821" i="9"/>
  <c r="J821" i="9"/>
  <c r="I821" i="9"/>
  <c r="G821" i="9"/>
  <c r="H821" i="9"/>
  <c r="E821" i="9"/>
  <c r="F821" i="9"/>
  <c r="C821" i="9"/>
  <c r="D821" i="9"/>
  <c r="B821" i="9"/>
  <c r="S809" i="9"/>
  <c r="R809" i="9"/>
  <c r="Q809" i="9"/>
  <c r="P809" i="9"/>
  <c r="O809" i="9"/>
  <c r="N809" i="9"/>
  <c r="M809" i="9"/>
  <c r="L809" i="9"/>
  <c r="K809" i="9"/>
  <c r="J809" i="9"/>
  <c r="I809" i="9"/>
  <c r="G809" i="9"/>
  <c r="H809" i="9"/>
  <c r="E809" i="9"/>
  <c r="F809" i="9"/>
  <c r="C809" i="9"/>
  <c r="D809" i="9"/>
  <c r="B809" i="9"/>
  <c r="S797" i="9"/>
  <c r="R797" i="9"/>
  <c r="Q797" i="9"/>
  <c r="P797" i="9"/>
  <c r="O797" i="9"/>
  <c r="N797" i="9"/>
  <c r="M797" i="9"/>
  <c r="L797" i="9"/>
  <c r="K797" i="9"/>
  <c r="J797" i="9"/>
  <c r="I797" i="9"/>
  <c r="G797" i="9"/>
  <c r="H797" i="9"/>
  <c r="E797" i="9"/>
  <c r="F797" i="9"/>
  <c r="C797" i="9"/>
  <c r="D797" i="9"/>
  <c r="B797" i="9"/>
  <c r="S785" i="9"/>
  <c r="R785" i="9"/>
  <c r="Q785" i="9"/>
  <c r="P785" i="9"/>
  <c r="O785" i="9"/>
  <c r="N785" i="9"/>
  <c r="M785" i="9"/>
  <c r="L785" i="9"/>
  <c r="K785" i="9"/>
  <c r="J785" i="9"/>
  <c r="I785" i="9"/>
  <c r="G785" i="9"/>
  <c r="H785" i="9"/>
  <c r="E785" i="9"/>
  <c r="F785" i="9"/>
  <c r="C785" i="9"/>
  <c r="D785" i="9"/>
  <c r="B785" i="9"/>
  <c r="S773" i="9"/>
  <c r="R773" i="9"/>
  <c r="Q773" i="9"/>
  <c r="P773" i="9"/>
  <c r="N773" i="9"/>
  <c r="M773" i="9"/>
  <c r="O773" i="9"/>
  <c r="L773" i="9"/>
  <c r="K773" i="9"/>
  <c r="J773" i="9"/>
  <c r="I773" i="9"/>
  <c r="G773" i="9"/>
  <c r="H773" i="9"/>
  <c r="E773" i="9"/>
  <c r="F773" i="9"/>
  <c r="C773" i="9"/>
  <c r="D773" i="9"/>
  <c r="B773" i="9"/>
  <c r="S761" i="9"/>
  <c r="R761" i="9"/>
  <c r="Q761" i="9"/>
  <c r="P761" i="9"/>
  <c r="N761" i="9"/>
  <c r="O761" i="9"/>
  <c r="M761" i="9"/>
  <c r="L761" i="9"/>
  <c r="K761" i="9"/>
  <c r="J761" i="9"/>
  <c r="I761" i="9"/>
  <c r="G761" i="9"/>
  <c r="H761" i="9"/>
  <c r="E761" i="9"/>
  <c r="F761" i="9"/>
  <c r="C761" i="9"/>
  <c r="D761" i="9"/>
  <c r="B761" i="9"/>
  <c r="S749" i="9"/>
  <c r="R749" i="9"/>
  <c r="Q749" i="9"/>
  <c r="P749" i="9"/>
  <c r="N749" i="9"/>
  <c r="O749" i="9"/>
  <c r="M749" i="9"/>
  <c r="L749" i="9"/>
  <c r="K749" i="9"/>
  <c r="J749" i="9"/>
  <c r="I749" i="9"/>
  <c r="G749" i="9"/>
  <c r="H749" i="9"/>
  <c r="E749" i="9"/>
  <c r="F749" i="9"/>
  <c r="C749" i="9"/>
  <c r="D749" i="9"/>
  <c r="B749" i="9"/>
  <c r="S737" i="9"/>
  <c r="R737" i="9"/>
  <c r="Q737" i="9"/>
  <c r="P737" i="9"/>
  <c r="N737" i="9"/>
  <c r="O737" i="9"/>
  <c r="M737" i="9"/>
  <c r="L737" i="9"/>
  <c r="K737" i="9"/>
  <c r="J737" i="9"/>
  <c r="I737" i="9"/>
  <c r="G737" i="9"/>
  <c r="H737" i="9"/>
  <c r="E737" i="9"/>
  <c r="F737" i="9"/>
  <c r="C737" i="9"/>
  <c r="D737" i="9"/>
  <c r="B737" i="9"/>
  <c r="S725" i="9"/>
  <c r="R725" i="9"/>
  <c r="Q725" i="9"/>
  <c r="P725" i="9"/>
  <c r="N725" i="9"/>
  <c r="O725" i="9"/>
  <c r="M725" i="9"/>
  <c r="L725" i="9"/>
  <c r="K725" i="9"/>
  <c r="J725" i="9"/>
  <c r="I725" i="9"/>
  <c r="G725" i="9"/>
  <c r="H725" i="9"/>
  <c r="E725" i="9"/>
  <c r="F725" i="9"/>
  <c r="C725" i="9"/>
  <c r="D725" i="9"/>
  <c r="B725" i="9"/>
  <c r="S713" i="9"/>
  <c r="R713" i="9"/>
  <c r="Q713" i="9"/>
  <c r="P713" i="9"/>
  <c r="N713" i="9"/>
  <c r="O713" i="9"/>
  <c r="M713" i="9"/>
  <c r="L713" i="9"/>
  <c r="K713" i="9"/>
  <c r="J713" i="9"/>
  <c r="I713" i="9"/>
  <c r="G713" i="9"/>
  <c r="H713" i="9"/>
  <c r="E713" i="9"/>
  <c r="F713" i="9"/>
  <c r="C713" i="9"/>
  <c r="D713" i="9"/>
  <c r="B713" i="9"/>
  <c r="S701" i="9"/>
  <c r="R701" i="9"/>
  <c r="Q701" i="9"/>
  <c r="P701" i="9"/>
  <c r="O701" i="9"/>
  <c r="N701" i="9"/>
  <c r="M701" i="9"/>
  <c r="L701" i="9"/>
  <c r="K701" i="9"/>
  <c r="J701" i="9"/>
  <c r="I701" i="9"/>
  <c r="G701" i="9"/>
  <c r="H701" i="9"/>
  <c r="E701" i="9"/>
  <c r="F701" i="9"/>
  <c r="C701" i="9"/>
  <c r="B701" i="9"/>
  <c r="D701" i="9"/>
  <c r="S689" i="9"/>
  <c r="R689" i="9"/>
  <c r="Q689" i="9"/>
  <c r="P689" i="9"/>
  <c r="O689" i="9"/>
  <c r="N689" i="9"/>
  <c r="M689" i="9"/>
  <c r="L689" i="9"/>
  <c r="K689" i="9"/>
  <c r="J689" i="9"/>
  <c r="I689" i="9"/>
  <c r="G689" i="9"/>
  <c r="H689" i="9"/>
  <c r="E689" i="9"/>
  <c r="D689" i="9"/>
  <c r="F689" i="9"/>
  <c r="C689" i="9"/>
  <c r="B689" i="9"/>
  <c r="S677" i="9"/>
  <c r="R677" i="9"/>
  <c r="Q677" i="9"/>
  <c r="P677" i="9"/>
  <c r="O677" i="9"/>
  <c r="N677" i="9"/>
  <c r="M677" i="9"/>
  <c r="L677" i="9"/>
  <c r="K677" i="9"/>
  <c r="J677" i="9"/>
  <c r="I677" i="9"/>
  <c r="G677" i="9"/>
  <c r="H677" i="9"/>
  <c r="F677" i="9"/>
  <c r="E677" i="9"/>
  <c r="D677" i="9"/>
  <c r="C677" i="9"/>
  <c r="B677" i="9"/>
  <c r="S665" i="9"/>
  <c r="R665" i="9"/>
  <c r="Q665" i="9"/>
  <c r="P665" i="9"/>
  <c r="O665" i="9"/>
  <c r="N665" i="9"/>
  <c r="M665" i="9"/>
  <c r="L665" i="9"/>
  <c r="K665" i="9"/>
  <c r="J665" i="9"/>
  <c r="I665" i="9"/>
  <c r="G665" i="9"/>
  <c r="H665" i="9"/>
  <c r="F665" i="9"/>
  <c r="E665" i="9"/>
  <c r="D665" i="9"/>
  <c r="C665" i="9"/>
  <c r="B665" i="9"/>
  <c r="S653" i="9"/>
  <c r="R653" i="9"/>
  <c r="Q653" i="9"/>
  <c r="P653" i="9"/>
  <c r="O653" i="9"/>
  <c r="N653" i="9"/>
  <c r="M653" i="9"/>
  <c r="L653" i="9"/>
  <c r="K653" i="9"/>
  <c r="J653" i="9"/>
  <c r="I653" i="9"/>
  <c r="G653" i="9"/>
  <c r="H653" i="9"/>
  <c r="F653" i="9"/>
  <c r="E653" i="9"/>
  <c r="D653" i="9"/>
  <c r="C653" i="9"/>
  <c r="B653" i="9"/>
  <c r="S641" i="9"/>
  <c r="R641" i="9"/>
  <c r="Q641" i="9"/>
  <c r="P641" i="9"/>
  <c r="O641" i="9"/>
  <c r="N641" i="9"/>
  <c r="M641" i="9"/>
  <c r="L641" i="9"/>
  <c r="K641" i="9"/>
  <c r="J641" i="9"/>
  <c r="I641" i="9"/>
  <c r="G641" i="9"/>
  <c r="H641" i="9"/>
  <c r="E641" i="9"/>
  <c r="F641" i="9"/>
  <c r="D641" i="9"/>
  <c r="C641" i="9"/>
  <c r="B641" i="9"/>
  <c r="S629" i="9"/>
  <c r="R629" i="9"/>
  <c r="Q629" i="9"/>
  <c r="P629" i="9"/>
  <c r="N629" i="9"/>
  <c r="M629" i="9"/>
  <c r="O629" i="9"/>
  <c r="L629" i="9"/>
  <c r="K629" i="9"/>
  <c r="J629" i="9"/>
  <c r="I629" i="9"/>
  <c r="G629" i="9"/>
  <c r="H629" i="9"/>
  <c r="E629" i="9"/>
  <c r="F629" i="9"/>
  <c r="D629" i="9"/>
  <c r="C629" i="9"/>
  <c r="B629" i="9"/>
  <c r="S617" i="9"/>
  <c r="R617" i="9"/>
  <c r="Q617" i="9"/>
  <c r="P617" i="9"/>
  <c r="N617" i="9"/>
  <c r="O617" i="9"/>
  <c r="M617" i="9"/>
  <c r="L617" i="9"/>
  <c r="K617" i="9"/>
  <c r="J617" i="9"/>
  <c r="I617" i="9"/>
  <c r="G617" i="9"/>
  <c r="H617" i="9"/>
  <c r="E617" i="9"/>
  <c r="F617" i="9"/>
  <c r="D617" i="9"/>
  <c r="C617" i="9"/>
  <c r="B617" i="9"/>
  <c r="S605" i="9"/>
  <c r="R605" i="9"/>
  <c r="Q605" i="9"/>
  <c r="P605" i="9"/>
  <c r="N605" i="9"/>
  <c r="O605" i="9"/>
  <c r="M605" i="9"/>
  <c r="L605" i="9"/>
  <c r="K605" i="9"/>
  <c r="J605" i="9"/>
  <c r="I605" i="9"/>
  <c r="G605" i="9"/>
  <c r="H605" i="9"/>
  <c r="E605" i="9"/>
  <c r="F605" i="9"/>
  <c r="C605" i="9"/>
  <c r="D605" i="9"/>
  <c r="B605" i="9"/>
  <c r="S593" i="9"/>
  <c r="R593" i="9"/>
  <c r="Q593" i="9"/>
  <c r="P593" i="9"/>
  <c r="N593" i="9"/>
  <c r="O593" i="9"/>
  <c r="M593" i="9"/>
  <c r="L593" i="9"/>
  <c r="K593" i="9"/>
  <c r="J593" i="9"/>
  <c r="I593" i="9"/>
  <c r="G593" i="9"/>
  <c r="H593" i="9"/>
  <c r="F593" i="9"/>
  <c r="E593" i="9"/>
  <c r="D593" i="9"/>
  <c r="C593" i="9"/>
  <c r="B593" i="9"/>
  <c r="S581" i="9"/>
  <c r="R581" i="9"/>
  <c r="Q581" i="9"/>
  <c r="P581" i="9"/>
  <c r="N581" i="9"/>
  <c r="O581" i="9"/>
  <c r="M581" i="9"/>
  <c r="L581" i="9"/>
  <c r="K581" i="9"/>
  <c r="J581" i="9"/>
  <c r="I581" i="9"/>
  <c r="G581" i="9"/>
  <c r="H581" i="9"/>
  <c r="F581" i="9"/>
  <c r="E581" i="9"/>
  <c r="D581" i="9"/>
  <c r="C581" i="9"/>
  <c r="B581" i="9"/>
  <c r="S569" i="9"/>
  <c r="R569" i="9"/>
  <c r="Q569" i="9"/>
  <c r="P569" i="9"/>
  <c r="N569" i="9"/>
  <c r="O569" i="9"/>
  <c r="M569" i="9"/>
  <c r="L569" i="9"/>
  <c r="K569" i="9"/>
  <c r="J569" i="9"/>
  <c r="I569" i="9"/>
  <c r="G569" i="9"/>
  <c r="H569" i="9"/>
  <c r="F569" i="9"/>
  <c r="E569" i="9"/>
  <c r="D569" i="9"/>
  <c r="C569" i="9"/>
  <c r="B569" i="9"/>
  <c r="S557" i="9"/>
  <c r="R557" i="9"/>
  <c r="Q557" i="9"/>
  <c r="P557" i="9"/>
  <c r="O557" i="9"/>
  <c r="N557" i="9"/>
  <c r="M557" i="9"/>
  <c r="L557" i="9"/>
  <c r="K557" i="9"/>
  <c r="J557" i="9"/>
  <c r="I557" i="9"/>
  <c r="G557" i="9"/>
  <c r="H557" i="9"/>
  <c r="F557" i="9"/>
  <c r="E557" i="9"/>
  <c r="D557" i="9"/>
  <c r="C557" i="9"/>
  <c r="B557" i="9"/>
  <c r="S545" i="9"/>
  <c r="R545" i="9"/>
  <c r="Q545" i="9"/>
  <c r="P545" i="9"/>
  <c r="O545" i="9"/>
  <c r="N545" i="9"/>
  <c r="M545" i="9"/>
  <c r="L545" i="9"/>
  <c r="K545" i="9"/>
  <c r="J545" i="9"/>
  <c r="H545" i="9"/>
  <c r="I545" i="9"/>
  <c r="G545" i="9"/>
  <c r="E545" i="9"/>
  <c r="F545" i="9"/>
  <c r="D545" i="9"/>
  <c r="C545" i="9"/>
  <c r="B545" i="9"/>
  <c r="S533" i="9"/>
  <c r="R533" i="9"/>
  <c r="Q533" i="9"/>
  <c r="P533" i="9"/>
  <c r="O533" i="9"/>
  <c r="N533" i="9"/>
  <c r="M533" i="9"/>
  <c r="L533" i="9"/>
  <c r="K533" i="9"/>
  <c r="J533" i="9"/>
  <c r="H533" i="9"/>
  <c r="I533" i="9"/>
  <c r="G533" i="9"/>
  <c r="E533" i="9"/>
  <c r="F533" i="9"/>
  <c r="C533" i="9"/>
  <c r="D533" i="9"/>
  <c r="B533" i="9"/>
  <c r="S521" i="9"/>
  <c r="R521" i="9"/>
  <c r="Q521" i="9"/>
  <c r="P521" i="9"/>
  <c r="O521" i="9"/>
  <c r="N521" i="9"/>
  <c r="M521" i="9"/>
  <c r="L521" i="9"/>
  <c r="K521" i="9"/>
  <c r="J521" i="9"/>
  <c r="H521" i="9"/>
  <c r="I521" i="9"/>
  <c r="G521" i="9"/>
  <c r="E521" i="9"/>
  <c r="F521" i="9"/>
  <c r="D521" i="9"/>
  <c r="C521" i="9"/>
  <c r="B521" i="9"/>
  <c r="S509" i="9"/>
  <c r="R509" i="9"/>
  <c r="Q509" i="9"/>
  <c r="P509" i="9"/>
  <c r="O509" i="9"/>
  <c r="N509" i="9"/>
  <c r="M509" i="9"/>
  <c r="L509" i="9"/>
  <c r="K509" i="9"/>
  <c r="J509" i="9"/>
  <c r="H509" i="9"/>
  <c r="I509" i="9"/>
  <c r="G509" i="9"/>
  <c r="E509" i="9"/>
  <c r="F509" i="9"/>
  <c r="D509" i="9"/>
  <c r="C509" i="9"/>
  <c r="B509" i="9"/>
  <c r="S892" i="9"/>
  <c r="R892" i="9"/>
  <c r="Q892" i="9"/>
  <c r="P892" i="9"/>
  <c r="O892" i="9"/>
  <c r="N892" i="9"/>
  <c r="M892" i="9"/>
  <c r="L892" i="9"/>
  <c r="K892" i="9"/>
  <c r="J892" i="9"/>
  <c r="I892" i="9"/>
  <c r="H892" i="9"/>
  <c r="G892" i="9"/>
  <c r="E892" i="9"/>
  <c r="F892" i="9"/>
  <c r="C892" i="9"/>
  <c r="D892" i="9"/>
  <c r="B892" i="9"/>
  <c r="S880" i="9"/>
  <c r="R880" i="9"/>
  <c r="Q880" i="9"/>
  <c r="P880" i="9"/>
  <c r="O880" i="9"/>
  <c r="N880" i="9"/>
  <c r="M880" i="9"/>
  <c r="L880" i="9"/>
  <c r="K880" i="9"/>
  <c r="J880" i="9"/>
  <c r="I880" i="9"/>
  <c r="H880" i="9"/>
  <c r="G880" i="9"/>
  <c r="E880" i="9"/>
  <c r="F880" i="9"/>
  <c r="C880" i="9"/>
  <c r="D880" i="9"/>
  <c r="B880" i="9"/>
  <c r="S868" i="9"/>
  <c r="R868" i="9"/>
  <c r="Q868" i="9"/>
  <c r="P868" i="9"/>
  <c r="O868" i="9"/>
  <c r="N868" i="9"/>
  <c r="M868" i="9"/>
  <c r="L868" i="9"/>
  <c r="K868" i="9"/>
  <c r="J868" i="9"/>
  <c r="I868" i="9"/>
  <c r="H868" i="9"/>
  <c r="E868" i="9"/>
  <c r="F868" i="9"/>
  <c r="G868" i="9"/>
  <c r="C868" i="9"/>
  <c r="D868" i="9"/>
  <c r="B868" i="9"/>
  <c r="S856" i="9"/>
  <c r="R856" i="9"/>
  <c r="Q856" i="9"/>
  <c r="P856" i="9"/>
  <c r="O856" i="9"/>
  <c r="N856" i="9"/>
  <c r="M856" i="9"/>
  <c r="L856" i="9"/>
  <c r="K856" i="9"/>
  <c r="J856" i="9"/>
  <c r="I856" i="9"/>
  <c r="H856" i="9"/>
  <c r="E856" i="9"/>
  <c r="F856" i="9"/>
  <c r="G856" i="9"/>
  <c r="C856" i="9"/>
  <c r="D856" i="9"/>
  <c r="B856" i="9"/>
  <c r="S844" i="9"/>
  <c r="R844" i="9"/>
  <c r="Q844" i="9"/>
  <c r="P844" i="9"/>
  <c r="O844" i="9"/>
  <c r="N844" i="9"/>
  <c r="L844" i="9"/>
  <c r="K844" i="9"/>
  <c r="M844" i="9"/>
  <c r="J844" i="9"/>
  <c r="I844" i="9"/>
  <c r="H844" i="9"/>
  <c r="E844" i="9"/>
  <c r="F844" i="9"/>
  <c r="G844" i="9"/>
  <c r="C844" i="9"/>
  <c r="D844" i="9"/>
  <c r="B844" i="9"/>
  <c r="S832" i="9"/>
  <c r="R832" i="9"/>
  <c r="Q832" i="9"/>
  <c r="P832" i="9"/>
  <c r="O832" i="9"/>
  <c r="N832" i="9"/>
  <c r="L832" i="9"/>
  <c r="M832" i="9"/>
  <c r="K832" i="9"/>
  <c r="J832" i="9"/>
  <c r="I832" i="9"/>
  <c r="H832" i="9"/>
  <c r="E832" i="9"/>
  <c r="F832" i="9"/>
  <c r="G832" i="9"/>
  <c r="C832" i="9"/>
  <c r="D832" i="9"/>
  <c r="B832" i="9"/>
  <c r="S820" i="9"/>
  <c r="R820" i="9"/>
  <c r="Q820" i="9"/>
  <c r="P820" i="9"/>
  <c r="O820" i="9"/>
  <c r="N820" i="9"/>
  <c r="L820" i="9"/>
  <c r="M820" i="9"/>
  <c r="K820" i="9"/>
  <c r="J820" i="9"/>
  <c r="I820" i="9"/>
  <c r="H820" i="9"/>
  <c r="E820" i="9"/>
  <c r="F820" i="9"/>
  <c r="G820" i="9"/>
  <c r="C820" i="9"/>
  <c r="D820" i="9"/>
  <c r="B820" i="9"/>
  <c r="S808" i="9"/>
  <c r="R808" i="9"/>
  <c r="Q808" i="9"/>
  <c r="P808" i="9"/>
  <c r="O808" i="9"/>
  <c r="N808" i="9"/>
  <c r="L808" i="9"/>
  <c r="M808" i="9"/>
  <c r="K808" i="9"/>
  <c r="J808" i="9"/>
  <c r="I808" i="9"/>
  <c r="H808" i="9"/>
  <c r="E808" i="9"/>
  <c r="G808" i="9"/>
  <c r="F808" i="9"/>
  <c r="C808" i="9"/>
  <c r="D808" i="9"/>
  <c r="B808" i="9"/>
  <c r="S796" i="9"/>
  <c r="R796" i="9"/>
  <c r="Q796" i="9"/>
  <c r="P796" i="9"/>
  <c r="O796" i="9"/>
  <c r="N796" i="9"/>
  <c r="L796" i="9"/>
  <c r="M796" i="9"/>
  <c r="K796" i="9"/>
  <c r="J796" i="9"/>
  <c r="I796" i="9"/>
  <c r="H796" i="9"/>
  <c r="G796" i="9"/>
  <c r="E796" i="9"/>
  <c r="F796" i="9"/>
  <c r="C796" i="9"/>
  <c r="D796" i="9"/>
  <c r="B796" i="9"/>
  <c r="S784" i="9"/>
  <c r="R784" i="9"/>
  <c r="Q784" i="9"/>
  <c r="P784" i="9"/>
  <c r="O784" i="9"/>
  <c r="N784" i="9"/>
  <c r="M784" i="9"/>
  <c r="L784" i="9"/>
  <c r="K784" i="9"/>
  <c r="J784" i="9"/>
  <c r="I784" i="9"/>
  <c r="H784" i="9"/>
  <c r="G784" i="9"/>
  <c r="E784" i="9"/>
  <c r="F784" i="9"/>
  <c r="C784" i="9"/>
  <c r="D784" i="9"/>
  <c r="B784" i="9"/>
  <c r="S772" i="9"/>
  <c r="R772" i="9"/>
  <c r="Q772" i="9"/>
  <c r="P772" i="9"/>
  <c r="O772" i="9"/>
  <c r="N772" i="9"/>
  <c r="M772" i="9"/>
  <c r="L772" i="9"/>
  <c r="K772" i="9"/>
  <c r="J772" i="9"/>
  <c r="I772" i="9"/>
  <c r="H772" i="9"/>
  <c r="G772" i="9"/>
  <c r="E772" i="9"/>
  <c r="F772" i="9"/>
  <c r="C772" i="9"/>
  <c r="D772" i="9"/>
  <c r="B772" i="9"/>
  <c r="S760" i="9"/>
  <c r="R760" i="9"/>
  <c r="Q760" i="9"/>
  <c r="P760" i="9"/>
  <c r="O760" i="9"/>
  <c r="N760" i="9"/>
  <c r="M760" i="9"/>
  <c r="L760" i="9"/>
  <c r="K760" i="9"/>
  <c r="J760" i="9"/>
  <c r="I760" i="9"/>
  <c r="H760" i="9"/>
  <c r="G760" i="9"/>
  <c r="E760" i="9"/>
  <c r="F760" i="9"/>
  <c r="C760" i="9"/>
  <c r="D760" i="9"/>
  <c r="B760" i="9"/>
  <c r="S748" i="9"/>
  <c r="R748" i="9"/>
  <c r="Q748" i="9"/>
  <c r="P748" i="9"/>
  <c r="O748" i="9"/>
  <c r="N748" i="9"/>
  <c r="M748" i="9"/>
  <c r="L748" i="9"/>
  <c r="K748" i="9"/>
  <c r="J748" i="9"/>
  <c r="I748" i="9"/>
  <c r="H748" i="9"/>
  <c r="G748" i="9"/>
  <c r="E748" i="9"/>
  <c r="F748" i="9"/>
  <c r="C748" i="9"/>
  <c r="D748" i="9"/>
  <c r="B748" i="9"/>
  <c r="S736" i="9"/>
  <c r="R736" i="9"/>
  <c r="Q736" i="9"/>
  <c r="P736" i="9"/>
  <c r="O736" i="9"/>
  <c r="N736" i="9"/>
  <c r="M736" i="9"/>
  <c r="L736" i="9"/>
  <c r="K736" i="9"/>
  <c r="J736" i="9"/>
  <c r="I736" i="9"/>
  <c r="H736" i="9"/>
  <c r="G736" i="9"/>
  <c r="E736" i="9"/>
  <c r="F736" i="9"/>
  <c r="C736" i="9"/>
  <c r="D736" i="9"/>
  <c r="B736" i="9"/>
  <c r="S724" i="9"/>
  <c r="R724" i="9"/>
  <c r="Q724" i="9"/>
  <c r="P724" i="9"/>
  <c r="O724" i="9"/>
  <c r="N724" i="9"/>
  <c r="M724" i="9"/>
  <c r="L724" i="9"/>
  <c r="K724" i="9"/>
  <c r="J724" i="9"/>
  <c r="I724" i="9"/>
  <c r="H724" i="9"/>
  <c r="E724" i="9"/>
  <c r="F724" i="9"/>
  <c r="G724" i="9"/>
  <c r="C724" i="9"/>
  <c r="D724" i="9"/>
  <c r="B724" i="9"/>
  <c r="S712" i="9"/>
  <c r="R712" i="9"/>
  <c r="Q712" i="9"/>
  <c r="P712" i="9"/>
  <c r="O712" i="9"/>
  <c r="N712" i="9"/>
  <c r="M712" i="9"/>
  <c r="L712" i="9"/>
  <c r="K712" i="9"/>
  <c r="J712" i="9"/>
  <c r="I712" i="9"/>
  <c r="H712" i="9"/>
  <c r="F712" i="9"/>
  <c r="E712" i="9"/>
  <c r="G712" i="9"/>
  <c r="C712" i="9"/>
  <c r="D712" i="9"/>
  <c r="B712" i="9"/>
  <c r="S700" i="9"/>
  <c r="R700" i="9"/>
  <c r="Q700" i="9"/>
  <c r="P700" i="9"/>
  <c r="O700" i="9"/>
  <c r="N700" i="9"/>
  <c r="L700" i="9"/>
  <c r="M700" i="9"/>
  <c r="K700" i="9"/>
  <c r="J700" i="9"/>
  <c r="I700" i="9"/>
  <c r="H700" i="9"/>
  <c r="F700" i="9"/>
  <c r="E700" i="9"/>
  <c r="G700" i="9"/>
  <c r="C700" i="9"/>
  <c r="D700" i="9"/>
  <c r="B700" i="9"/>
  <c r="S688" i="9"/>
  <c r="R688" i="9"/>
  <c r="Q688" i="9"/>
  <c r="P688" i="9"/>
  <c r="O688" i="9"/>
  <c r="N688" i="9"/>
  <c r="L688" i="9"/>
  <c r="M688" i="9"/>
  <c r="K688" i="9"/>
  <c r="J688" i="9"/>
  <c r="I688" i="9"/>
  <c r="H688" i="9"/>
  <c r="F688" i="9"/>
  <c r="E688" i="9"/>
  <c r="G688" i="9"/>
  <c r="C688" i="9"/>
  <c r="B688" i="9"/>
  <c r="D688" i="9"/>
  <c r="S676" i="9"/>
  <c r="R676" i="9"/>
  <c r="Q676" i="9"/>
  <c r="P676" i="9"/>
  <c r="O676" i="9"/>
  <c r="N676" i="9"/>
  <c r="L676" i="9"/>
  <c r="M676" i="9"/>
  <c r="K676" i="9"/>
  <c r="J676" i="9"/>
  <c r="I676" i="9"/>
  <c r="H676" i="9"/>
  <c r="F676" i="9"/>
  <c r="E676" i="9"/>
  <c r="G676" i="9"/>
  <c r="D676" i="9"/>
  <c r="C676" i="9"/>
  <c r="B676" i="9"/>
  <c r="S664" i="9"/>
  <c r="R664" i="9"/>
  <c r="Q664" i="9"/>
  <c r="P664" i="9"/>
  <c r="O664" i="9"/>
  <c r="N664" i="9"/>
  <c r="L664" i="9"/>
  <c r="M664" i="9"/>
  <c r="K664" i="9"/>
  <c r="J664" i="9"/>
  <c r="I664" i="9"/>
  <c r="H664" i="9"/>
  <c r="F664" i="9"/>
  <c r="E664" i="9"/>
  <c r="G664" i="9"/>
  <c r="D664" i="9"/>
  <c r="C664" i="9"/>
  <c r="B664" i="9"/>
  <c r="S652" i="9"/>
  <c r="R652" i="9"/>
  <c r="Q652" i="9"/>
  <c r="P652" i="9"/>
  <c r="O652" i="9"/>
  <c r="N652" i="9"/>
  <c r="L652" i="9"/>
  <c r="M652" i="9"/>
  <c r="K652" i="9"/>
  <c r="J652" i="9"/>
  <c r="I652" i="9"/>
  <c r="H652" i="9"/>
  <c r="F652" i="9"/>
  <c r="G652" i="9"/>
  <c r="E652" i="9"/>
  <c r="D652" i="9"/>
  <c r="C652" i="9"/>
  <c r="B652" i="9"/>
  <c r="S640" i="9"/>
  <c r="R640" i="9"/>
  <c r="Q640" i="9"/>
  <c r="P640" i="9"/>
  <c r="O640" i="9"/>
  <c r="N640" i="9"/>
  <c r="M640" i="9"/>
  <c r="L640" i="9"/>
  <c r="K640" i="9"/>
  <c r="J640" i="9"/>
  <c r="I640" i="9"/>
  <c r="H640" i="9"/>
  <c r="F640" i="9"/>
  <c r="G640" i="9"/>
  <c r="D640" i="9"/>
  <c r="E640" i="9"/>
  <c r="C640" i="9"/>
  <c r="B640" i="9"/>
  <c r="S628" i="9"/>
  <c r="R628" i="9"/>
  <c r="Q628" i="9"/>
  <c r="P628" i="9"/>
  <c r="O628" i="9"/>
  <c r="N628" i="9"/>
  <c r="M628" i="9"/>
  <c r="L628" i="9"/>
  <c r="K628" i="9"/>
  <c r="J628" i="9"/>
  <c r="I628" i="9"/>
  <c r="H628" i="9"/>
  <c r="F628" i="9"/>
  <c r="G628" i="9"/>
  <c r="D628" i="9"/>
  <c r="E628" i="9"/>
  <c r="C628" i="9"/>
  <c r="B628" i="9"/>
  <c r="S616" i="9"/>
  <c r="R616" i="9"/>
  <c r="Q616" i="9"/>
  <c r="P616" i="9"/>
  <c r="O616" i="9"/>
  <c r="N616" i="9"/>
  <c r="M616" i="9"/>
  <c r="L616" i="9"/>
  <c r="K616" i="9"/>
  <c r="J616" i="9"/>
  <c r="I616" i="9"/>
  <c r="H616" i="9"/>
  <c r="F616" i="9"/>
  <c r="G616" i="9"/>
  <c r="D616" i="9"/>
  <c r="E616" i="9"/>
  <c r="C616" i="9"/>
  <c r="B616" i="9"/>
  <c r="S604" i="9"/>
  <c r="R604" i="9"/>
  <c r="Q604" i="9"/>
  <c r="P604" i="9"/>
  <c r="O604" i="9"/>
  <c r="N604" i="9"/>
  <c r="M604" i="9"/>
  <c r="L604" i="9"/>
  <c r="K604" i="9"/>
  <c r="J604" i="9"/>
  <c r="I604" i="9"/>
  <c r="H604" i="9"/>
  <c r="F604" i="9"/>
  <c r="G604" i="9"/>
  <c r="D604" i="9"/>
  <c r="E604" i="9"/>
  <c r="C604" i="9"/>
  <c r="B604" i="9"/>
  <c r="S592" i="9"/>
  <c r="R592" i="9"/>
  <c r="Q592" i="9"/>
  <c r="P592" i="9"/>
  <c r="O592" i="9"/>
  <c r="N592" i="9"/>
  <c r="M592" i="9"/>
  <c r="L592" i="9"/>
  <c r="K592" i="9"/>
  <c r="J592" i="9"/>
  <c r="I592" i="9"/>
  <c r="H592" i="9"/>
  <c r="F592" i="9"/>
  <c r="G592" i="9"/>
  <c r="D592" i="9"/>
  <c r="E592" i="9"/>
  <c r="C592" i="9"/>
  <c r="B592" i="9"/>
  <c r="S580" i="9"/>
  <c r="R580" i="9"/>
  <c r="Q580" i="9"/>
  <c r="P580" i="9"/>
  <c r="O580" i="9"/>
  <c r="N580" i="9"/>
  <c r="M580" i="9"/>
  <c r="L580" i="9"/>
  <c r="K580" i="9"/>
  <c r="J580" i="9"/>
  <c r="I580" i="9"/>
  <c r="H580" i="9"/>
  <c r="F580" i="9"/>
  <c r="D580" i="9"/>
  <c r="E580" i="9"/>
  <c r="G580" i="9"/>
  <c r="C580" i="9"/>
  <c r="B580" i="9"/>
  <c r="S568" i="9"/>
  <c r="R568" i="9"/>
  <c r="Q568" i="9"/>
  <c r="P568" i="9"/>
  <c r="O568" i="9"/>
  <c r="N568" i="9"/>
  <c r="M568" i="9"/>
  <c r="L568" i="9"/>
  <c r="K568" i="9"/>
  <c r="J568" i="9"/>
  <c r="I568" i="9"/>
  <c r="H568" i="9"/>
  <c r="F568" i="9"/>
  <c r="D568" i="9"/>
  <c r="E568" i="9"/>
  <c r="G568" i="9"/>
  <c r="C568" i="9"/>
  <c r="B568" i="9"/>
  <c r="S556" i="9"/>
  <c r="R556" i="9"/>
  <c r="Q556" i="9"/>
  <c r="P556" i="9"/>
  <c r="O556" i="9"/>
  <c r="N556" i="9"/>
  <c r="L556" i="9"/>
  <c r="M556" i="9"/>
  <c r="K556" i="9"/>
  <c r="J556" i="9"/>
  <c r="I556" i="9"/>
  <c r="H556" i="9"/>
  <c r="F556" i="9"/>
  <c r="D556" i="9"/>
  <c r="E556" i="9"/>
  <c r="G556" i="9"/>
  <c r="C556" i="9"/>
  <c r="B556" i="9"/>
  <c r="S544" i="9"/>
  <c r="R544" i="9"/>
  <c r="Q544" i="9"/>
  <c r="P544" i="9"/>
  <c r="O544" i="9"/>
  <c r="N544" i="9"/>
  <c r="L544" i="9"/>
  <c r="M544" i="9"/>
  <c r="K544" i="9"/>
  <c r="J544" i="9"/>
  <c r="I544" i="9"/>
  <c r="H544" i="9"/>
  <c r="F544" i="9"/>
  <c r="D544" i="9"/>
  <c r="E544" i="9"/>
  <c r="G544" i="9"/>
  <c r="C544" i="9"/>
  <c r="B544" i="9"/>
  <c r="S532" i="9"/>
  <c r="R532" i="9"/>
  <c r="Q532" i="9"/>
  <c r="P532" i="9"/>
  <c r="O532" i="9"/>
  <c r="N532" i="9"/>
  <c r="L532" i="9"/>
  <c r="M532" i="9"/>
  <c r="K532" i="9"/>
  <c r="J532" i="9"/>
  <c r="H532" i="9"/>
  <c r="I532" i="9"/>
  <c r="F532" i="9"/>
  <c r="D532" i="9"/>
  <c r="E532" i="9"/>
  <c r="G532" i="9"/>
  <c r="C532" i="9"/>
  <c r="B532" i="9"/>
  <c r="S520" i="9"/>
  <c r="R520" i="9"/>
  <c r="Q520" i="9"/>
  <c r="P520" i="9"/>
  <c r="O520" i="9"/>
  <c r="N520" i="9"/>
  <c r="L520" i="9"/>
  <c r="M520" i="9"/>
  <c r="K520" i="9"/>
  <c r="J520" i="9"/>
  <c r="H520" i="9"/>
  <c r="I520" i="9"/>
  <c r="F520" i="9"/>
  <c r="D520" i="9"/>
  <c r="E520" i="9"/>
  <c r="G520" i="9"/>
  <c r="C520" i="9"/>
  <c r="B520" i="9"/>
  <c r="S508" i="9"/>
  <c r="R508" i="9"/>
  <c r="Q508" i="9"/>
  <c r="P508" i="9"/>
  <c r="O508" i="9"/>
  <c r="N508" i="9"/>
  <c r="L508" i="9"/>
  <c r="M508" i="9"/>
  <c r="K508" i="9"/>
  <c r="J508" i="9"/>
  <c r="H508" i="9"/>
  <c r="I508" i="9"/>
  <c r="F508" i="9"/>
  <c r="D508" i="9"/>
  <c r="G508" i="9"/>
  <c r="E508" i="9"/>
  <c r="C508" i="9"/>
  <c r="B508" i="9"/>
  <c r="S891" i="9"/>
  <c r="R891" i="9"/>
  <c r="Q891" i="9"/>
  <c r="P891" i="9"/>
  <c r="O891" i="9"/>
  <c r="N891" i="9"/>
  <c r="M891" i="9"/>
  <c r="L891" i="9"/>
  <c r="K891" i="9"/>
  <c r="J891" i="9"/>
  <c r="I891" i="9"/>
  <c r="G891" i="9"/>
  <c r="E891" i="9"/>
  <c r="F891" i="9"/>
  <c r="H891" i="9"/>
  <c r="C891" i="9"/>
  <c r="D891" i="9"/>
  <c r="B891" i="9"/>
  <c r="S879" i="9"/>
  <c r="R879" i="9"/>
  <c r="Q879" i="9"/>
  <c r="P879" i="9"/>
  <c r="O879" i="9"/>
  <c r="N879" i="9"/>
  <c r="M879" i="9"/>
  <c r="L879" i="9"/>
  <c r="K879" i="9"/>
  <c r="J879" i="9"/>
  <c r="I879" i="9"/>
  <c r="G879" i="9"/>
  <c r="E879" i="9"/>
  <c r="F879" i="9"/>
  <c r="H879" i="9"/>
  <c r="C879" i="9"/>
  <c r="D879" i="9"/>
  <c r="B879" i="9"/>
  <c r="S867" i="9"/>
  <c r="R867" i="9"/>
  <c r="Q867" i="9"/>
  <c r="P867" i="9"/>
  <c r="O867" i="9"/>
  <c r="N867" i="9"/>
  <c r="M867" i="9"/>
  <c r="L867" i="9"/>
  <c r="K867" i="9"/>
  <c r="J867" i="9"/>
  <c r="I867" i="9"/>
  <c r="G867" i="9"/>
  <c r="E867" i="9"/>
  <c r="F867" i="9"/>
  <c r="H867" i="9"/>
  <c r="C867" i="9"/>
  <c r="D867" i="9"/>
  <c r="B867" i="9"/>
  <c r="S855" i="9"/>
  <c r="R855" i="9"/>
  <c r="Q855" i="9"/>
  <c r="P855" i="9"/>
  <c r="O855" i="9"/>
  <c r="N855" i="9"/>
  <c r="M855" i="9"/>
  <c r="L855" i="9"/>
  <c r="K855" i="9"/>
  <c r="J855" i="9"/>
  <c r="I855" i="9"/>
  <c r="G855" i="9"/>
  <c r="E855" i="9"/>
  <c r="F855" i="9"/>
  <c r="H855" i="9"/>
  <c r="C855" i="9"/>
  <c r="D855" i="9"/>
  <c r="B855" i="9"/>
  <c r="S843" i="9"/>
  <c r="R843" i="9"/>
  <c r="Q843" i="9"/>
  <c r="P843" i="9"/>
  <c r="O843" i="9"/>
  <c r="N843" i="9"/>
  <c r="M843" i="9"/>
  <c r="L843" i="9"/>
  <c r="K843" i="9"/>
  <c r="J843" i="9"/>
  <c r="I843" i="9"/>
  <c r="G843" i="9"/>
  <c r="E843" i="9"/>
  <c r="F843" i="9"/>
  <c r="H843" i="9"/>
  <c r="C843" i="9"/>
  <c r="D843" i="9"/>
  <c r="B843" i="9"/>
  <c r="S831" i="9"/>
  <c r="R831" i="9"/>
  <c r="Q831" i="9"/>
  <c r="P831" i="9"/>
  <c r="O831" i="9"/>
  <c r="N831" i="9"/>
  <c r="M831" i="9"/>
  <c r="L831" i="9"/>
  <c r="K831" i="9"/>
  <c r="J831" i="9"/>
  <c r="I831" i="9"/>
  <c r="G831" i="9"/>
  <c r="E831" i="9"/>
  <c r="H831" i="9"/>
  <c r="F831" i="9"/>
  <c r="C831" i="9"/>
  <c r="D831" i="9"/>
  <c r="B831" i="9"/>
  <c r="S819" i="9"/>
  <c r="R819" i="9"/>
  <c r="Q819" i="9"/>
  <c r="P819" i="9"/>
  <c r="O819" i="9"/>
  <c r="N819" i="9"/>
  <c r="M819" i="9"/>
  <c r="L819" i="9"/>
  <c r="K819" i="9"/>
  <c r="J819" i="9"/>
  <c r="I819" i="9"/>
  <c r="G819" i="9"/>
  <c r="H819" i="9"/>
  <c r="E819" i="9"/>
  <c r="F819" i="9"/>
  <c r="C819" i="9"/>
  <c r="D819" i="9"/>
  <c r="B819" i="9"/>
  <c r="S807" i="9"/>
  <c r="R807" i="9"/>
  <c r="Q807" i="9"/>
  <c r="P807" i="9"/>
  <c r="O807" i="9"/>
  <c r="N807" i="9"/>
  <c r="M807" i="9"/>
  <c r="L807" i="9"/>
  <c r="K807" i="9"/>
  <c r="J807" i="9"/>
  <c r="I807" i="9"/>
  <c r="G807" i="9"/>
  <c r="H807" i="9"/>
  <c r="E807" i="9"/>
  <c r="F807" i="9"/>
  <c r="C807" i="9"/>
  <c r="D807" i="9"/>
  <c r="B807" i="9"/>
  <c r="S795" i="9"/>
  <c r="R795" i="9"/>
  <c r="Q795" i="9"/>
  <c r="P795" i="9"/>
  <c r="O795" i="9"/>
  <c r="N795" i="9"/>
  <c r="M795" i="9"/>
  <c r="L795" i="9"/>
  <c r="K795" i="9"/>
  <c r="J795" i="9"/>
  <c r="I795" i="9"/>
  <c r="G795" i="9"/>
  <c r="H795" i="9"/>
  <c r="E795" i="9"/>
  <c r="F795" i="9"/>
  <c r="C795" i="9"/>
  <c r="D795" i="9"/>
  <c r="B795" i="9"/>
  <c r="S783" i="9"/>
  <c r="R783" i="9"/>
  <c r="Q783" i="9"/>
  <c r="P783" i="9"/>
  <c r="O783" i="9"/>
  <c r="N783" i="9"/>
  <c r="M783" i="9"/>
  <c r="L783" i="9"/>
  <c r="K783" i="9"/>
  <c r="J783" i="9"/>
  <c r="I783" i="9"/>
  <c r="G783" i="9"/>
  <c r="H783" i="9"/>
  <c r="E783" i="9"/>
  <c r="F783" i="9"/>
  <c r="C783" i="9"/>
  <c r="D783" i="9"/>
  <c r="B783" i="9"/>
  <c r="S771" i="9"/>
  <c r="R771" i="9"/>
  <c r="Q771" i="9"/>
  <c r="P771" i="9"/>
  <c r="O771" i="9"/>
  <c r="N771" i="9"/>
  <c r="M771" i="9"/>
  <c r="L771" i="9"/>
  <c r="K771" i="9"/>
  <c r="J771" i="9"/>
  <c r="I771" i="9"/>
  <c r="G771" i="9"/>
  <c r="H771" i="9"/>
  <c r="E771" i="9"/>
  <c r="F771" i="9"/>
  <c r="C771" i="9"/>
  <c r="D771" i="9"/>
  <c r="B771" i="9"/>
  <c r="S759" i="9"/>
  <c r="R759" i="9"/>
  <c r="Q759" i="9"/>
  <c r="P759" i="9"/>
  <c r="O759" i="9"/>
  <c r="N759" i="9"/>
  <c r="M759" i="9"/>
  <c r="L759" i="9"/>
  <c r="K759" i="9"/>
  <c r="J759" i="9"/>
  <c r="I759" i="9"/>
  <c r="G759" i="9"/>
  <c r="E759" i="9"/>
  <c r="F759" i="9"/>
  <c r="H759" i="9"/>
  <c r="C759" i="9"/>
  <c r="D759" i="9"/>
  <c r="B759" i="9"/>
  <c r="S747" i="9"/>
  <c r="R747" i="9"/>
  <c r="Q747" i="9"/>
  <c r="P747" i="9"/>
  <c r="O747" i="9"/>
  <c r="N747" i="9"/>
  <c r="M747" i="9"/>
  <c r="L747" i="9"/>
  <c r="K747" i="9"/>
  <c r="J747" i="9"/>
  <c r="I747" i="9"/>
  <c r="G747" i="9"/>
  <c r="E747" i="9"/>
  <c r="F747" i="9"/>
  <c r="H747" i="9"/>
  <c r="C747" i="9"/>
  <c r="D747" i="9"/>
  <c r="B747" i="9"/>
  <c r="S735" i="9"/>
  <c r="R735" i="9"/>
  <c r="Q735" i="9"/>
  <c r="P735" i="9"/>
  <c r="O735" i="9"/>
  <c r="N735" i="9"/>
  <c r="M735" i="9"/>
  <c r="L735" i="9"/>
  <c r="K735" i="9"/>
  <c r="J735" i="9"/>
  <c r="I735" i="9"/>
  <c r="G735" i="9"/>
  <c r="E735" i="9"/>
  <c r="F735" i="9"/>
  <c r="H735" i="9"/>
  <c r="C735" i="9"/>
  <c r="D735" i="9"/>
  <c r="B735" i="9"/>
  <c r="S723" i="9"/>
  <c r="R723" i="9"/>
  <c r="Q723" i="9"/>
  <c r="P723" i="9"/>
  <c r="O723" i="9"/>
  <c r="N723" i="9"/>
  <c r="M723" i="9"/>
  <c r="L723" i="9"/>
  <c r="K723" i="9"/>
  <c r="J723" i="9"/>
  <c r="I723" i="9"/>
  <c r="G723" i="9"/>
  <c r="E723" i="9"/>
  <c r="F723" i="9"/>
  <c r="H723" i="9"/>
  <c r="C723" i="9"/>
  <c r="D723" i="9"/>
  <c r="B723" i="9"/>
  <c r="S711" i="9"/>
  <c r="R711" i="9"/>
  <c r="Q711" i="9"/>
  <c r="P711" i="9"/>
  <c r="O711" i="9"/>
  <c r="N711" i="9"/>
  <c r="M711" i="9"/>
  <c r="L711" i="9"/>
  <c r="K711" i="9"/>
  <c r="J711" i="9"/>
  <c r="I711" i="9"/>
  <c r="G711" i="9"/>
  <c r="E711" i="9"/>
  <c r="F711" i="9"/>
  <c r="H711" i="9"/>
  <c r="C711" i="9"/>
  <c r="D711" i="9"/>
  <c r="B711" i="9"/>
  <c r="S699" i="9"/>
  <c r="R699" i="9"/>
  <c r="Q699" i="9"/>
  <c r="P699" i="9"/>
  <c r="O699" i="9"/>
  <c r="N699" i="9"/>
  <c r="M699" i="9"/>
  <c r="L699" i="9"/>
  <c r="K699" i="9"/>
  <c r="J699" i="9"/>
  <c r="I699" i="9"/>
  <c r="G699" i="9"/>
  <c r="E699" i="9"/>
  <c r="H699" i="9"/>
  <c r="F699" i="9"/>
  <c r="C699" i="9"/>
  <c r="D699" i="9"/>
  <c r="B699" i="9"/>
  <c r="S687" i="9"/>
  <c r="R687" i="9"/>
  <c r="Q687" i="9"/>
  <c r="P687" i="9"/>
  <c r="O687" i="9"/>
  <c r="N687" i="9"/>
  <c r="M687" i="9"/>
  <c r="L687" i="9"/>
  <c r="K687" i="9"/>
  <c r="J687" i="9"/>
  <c r="I687" i="9"/>
  <c r="G687" i="9"/>
  <c r="E687" i="9"/>
  <c r="H687" i="9"/>
  <c r="F687" i="9"/>
  <c r="C687" i="9"/>
  <c r="D687" i="9"/>
  <c r="B687" i="9"/>
  <c r="S675" i="9"/>
  <c r="R675" i="9"/>
  <c r="Q675" i="9"/>
  <c r="P675" i="9"/>
  <c r="O675" i="9"/>
  <c r="N675" i="9"/>
  <c r="M675" i="9"/>
  <c r="L675" i="9"/>
  <c r="K675" i="9"/>
  <c r="J675" i="9"/>
  <c r="I675" i="9"/>
  <c r="G675" i="9"/>
  <c r="F675" i="9"/>
  <c r="H675" i="9"/>
  <c r="E675" i="9"/>
  <c r="C675" i="9"/>
  <c r="B675" i="9"/>
  <c r="D675" i="9"/>
  <c r="S663" i="9"/>
  <c r="R663" i="9"/>
  <c r="Q663" i="9"/>
  <c r="P663" i="9"/>
  <c r="O663" i="9"/>
  <c r="N663" i="9"/>
  <c r="M663" i="9"/>
  <c r="L663" i="9"/>
  <c r="K663" i="9"/>
  <c r="J663" i="9"/>
  <c r="I663" i="9"/>
  <c r="G663" i="9"/>
  <c r="F663" i="9"/>
  <c r="H663" i="9"/>
  <c r="E663" i="9"/>
  <c r="D663" i="9"/>
  <c r="C663" i="9"/>
  <c r="B663" i="9"/>
  <c r="S651" i="9"/>
  <c r="R651" i="9"/>
  <c r="Q651" i="9"/>
  <c r="P651" i="9"/>
  <c r="O651" i="9"/>
  <c r="N651" i="9"/>
  <c r="M651" i="9"/>
  <c r="L651" i="9"/>
  <c r="K651" i="9"/>
  <c r="J651" i="9"/>
  <c r="I651" i="9"/>
  <c r="G651" i="9"/>
  <c r="H651" i="9"/>
  <c r="F651" i="9"/>
  <c r="E651" i="9"/>
  <c r="D651" i="9"/>
  <c r="C651" i="9"/>
  <c r="B651" i="9"/>
  <c r="S639" i="9"/>
  <c r="R639" i="9"/>
  <c r="Q639" i="9"/>
  <c r="P639" i="9"/>
  <c r="O639" i="9"/>
  <c r="N639" i="9"/>
  <c r="M639" i="9"/>
  <c r="L639" i="9"/>
  <c r="K639" i="9"/>
  <c r="J639" i="9"/>
  <c r="I639" i="9"/>
  <c r="G639" i="9"/>
  <c r="H639" i="9"/>
  <c r="E639" i="9"/>
  <c r="F639" i="9"/>
  <c r="D639" i="9"/>
  <c r="C639" i="9"/>
  <c r="B639" i="9"/>
  <c r="S627" i="9"/>
  <c r="R627" i="9"/>
  <c r="Q627" i="9"/>
  <c r="P627" i="9"/>
  <c r="O627" i="9"/>
  <c r="N627" i="9"/>
  <c r="M627" i="9"/>
  <c r="L627" i="9"/>
  <c r="K627" i="9"/>
  <c r="J627" i="9"/>
  <c r="I627" i="9"/>
  <c r="G627" i="9"/>
  <c r="H627" i="9"/>
  <c r="E627" i="9"/>
  <c r="F627" i="9"/>
  <c r="D627" i="9"/>
  <c r="C627" i="9"/>
  <c r="B627" i="9"/>
  <c r="S615" i="9"/>
  <c r="R615" i="9"/>
  <c r="Q615" i="9"/>
  <c r="P615" i="9"/>
  <c r="O615" i="9"/>
  <c r="N615" i="9"/>
  <c r="M615" i="9"/>
  <c r="L615" i="9"/>
  <c r="K615" i="9"/>
  <c r="J615" i="9"/>
  <c r="I615" i="9"/>
  <c r="G615" i="9"/>
  <c r="E615" i="9"/>
  <c r="F615" i="9"/>
  <c r="H615" i="9"/>
  <c r="D615" i="9"/>
  <c r="C615" i="9"/>
  <c r="B615" i="9"/>
  <c r="S603" i="9"/>
  <c r="R603" i="9"/>
  <c r="Q603" i="9"/>
  <c r="P603" i="9"/>
  <c r="O603" i="9"/>
  <c r="N603" i="9"/>
  <c r="M603" i="9"/>
  <c r="L603" i="9"/>
  <c r="K603" i="9"/>
  <c r="J603" i="9"/>
  <c r="I603" i="9"/>
  <c r="G603" i="9"/>
  <c r="E603" i="9"/>
  <c r="F603" i="9"/>
  <c r="H603" i="9"/>
  <c r="C603" i="9"/>
  <c r="D603" i="9"/>
  <c r="B603" i="9"/>
  <c r="S591" i="9"/>
  <c r="R591" i="9"/>
  <c r="Q591" i="9"/>
  <c r="P591" i="9"/>
  <c r="O591" i="9"/>
  <c r="N591" i="9"/>
  <c r="M591" i="9"/>
  <c r="L591" i="9"/>
  <c r="K591" i="9"/>
  <c r="J591" i="9"/>
  <c r="I591" i="9"/>
  <c r="G591" i="9"/>
  <c r="F591" i="9"/>
  <c r="E591" i="9"/>
  <c r="H591" i="9"/>
  <c r="C591" i="9"/>
  <c r="B591" i="9"/>
  <c r="D591" i="9"/>
  <c r="S579" i="9"/>
  <c r="R579" i="9"/>
  <c r="Q579" i="9"/>
  <c r="P579" i="9"/>
  <c r="O579" i="9"/>
  <c r="N579" i="9"/>
  <c r="M579" i="9"/>
  <c r="L579" i="9"/>
  <c r="K579" i="9"/>
  <c r="J579" i="9"/>
  <c r="I579" i="9"/>
  <c r="G579" i="9"/>
  <c r="F579" i="9"/>
  <c r="E579" i="9"/>
  <c r="H579" i="9"/>
  <c r="D579" i="9"/>
  <c r="C579" i="9"/>
  <c r="B579" i="9"/>
  <c r="S567" i="9"/>
  <c r="R567" i="9"/>
  <c r="Q567" i="9"/>
  <c r="P567" i="9"/>
  <c r="O567" i="9"/>
  <c r="N567" i="9"/>
  <c r="M567" i="9"/>
  <c r="L567" i="9"/>
  <c r="K567" i="9"/>
  <c r="J567" i="9"/>
  <c r="H567" i="9"/>
  <c r="I567" i="9"/>
  <c r="F567" i="9"/>
  <c r="G567" i="9"/>
  <c r="E567" i="9"/>
  <c r="D567" i="9"/>
  <c r="C567" i="9"/>
  <c r="B567" i="9"/>
  <c r="S555" i="9"/>
  <c r="R555" i="9"/>
  <c r="Q555" i="9"/>
  <c r="P555" i="9"/>
  <c r="O555" i="9"/>
  <c r="N555" i="9"/>
  <c r="M555" i="9"/>
  <c r="L555" i="9"/>
  <c r="K555" i="9"/>
  <c r="J555" i="9"/>
  <c r="H555" i="9"/>
  <c r="I555" i="9"/>
  <c r="F555" i="9"/>
  <c r="G555" i="9"/>
  <c r="E555" i="9"/>
  <c r="D555" i="9"/>
  <c r="C555" i="9"/>
  <c r="B555" i="9"/>
  <c r="S543" i="9"/>
  <c r="R543" i="9"/>
  <c r="Q543" i="9"/>
  <c r="P543" i="9"/>
  <c r="O543" i="9"/>
  <c r="N543" i="9"/>
  <c r="M543" i="9"/>
  <c r="L543" i="9"/>
  <c r="K543" i="9"/>
  <c r="J543" i="9"/>
  <c r="H543" i="9"/>
  <c r="I543" i="9"/>
  <c r="F543" i="9"/>
  <c r="G543" i="9"/>
  <c r="E543" i="9"/>
  <c r="D543" i="9"/>
  <c r="C543" i="9"/>
  <c r="B543" i="9"/>
  <c r="S531" i="9"/>
  <c r="R531" i="9"/>
  <c r="Q531" i="9"/>
  <c r="P531" i="9"/>
  <c r="O531" i="9"/>
  <c r="N531" i="9"/>
  <c r="M531" i="9"/>
  <c r="L531" i="9"/>
  <c r="K531" i="9"/>
  <c r="J531" i="9"/>
  <c r="H531" i="9"/>
  <c r="I531" i="9"/>
  <c r="F531" i="9"/>
  <c r="G531" i="9"/>
  <c r="E531" i="9"/>
  <c r="C531" i="9"/>
  <c r="D531" i="9"/>
  <c r="B531" i="9"/>
  <c r="S519" i="9"/>
  <c r="R519" i="9"/>
  <c r="Q519" i="9"/>
  <c r="P519" i="9"/>
  <c r="O519" i="9"/>
  <c r="N519" i="9"/>
  <c r="M519" i="9"/>
  <c r="L519" i="9"/>
  <c r="K519" i="9"/>
  <c r="J519" i="9"/>
  <c r="H519" i="9"/>
  <c r="I519" i="9"/>
  <c r="F519" i="9"/>
  <c r="G519" i="9"/>
  <c r="E519" i="9"/>
  <c r="C519" i="9"/>
  <c r="B519" i="9"/>
  <c r="D519" i="9"/>
  <c r="S507" i="9"/>
  <c r="R507" i="9"/>
  <c r="Q507" i="9"/>
  <c r="P507" i="9"/>
  <c r="O507" i="9"/>
  <c r="N507" i="9"/>
  <c r="M507" i="9"/>
  <c r="L507" i="9"/>
  <c r="K507" i="9"/>
  <c r="J507" i="9"/>
  <c r="H507" i="9"/>
  <c r="I507" i="9"/>
  <c r="F507" i="9"/>
  <c r="G507" i="9"/>
  <c r="E507" i="9"/>
  <c r="D507" i="9"/>
  <c r="C507" i="9"/>
  <c r="B507" i="9"/>
  <c r="S890" i="9"/>
  <c r="R890" i="9"/>
  <c r="Q890" i="9"/>
  <c r="P890" i="9"/>
  <c r="O890" i="9"/>
  <c r="N890" i="9"/>
  <c r="M890" i="9"/>
  <c r="L890" i="9"/>
  <c r="K890" i="9"/>
  <c r="J890" i="9"/>
  <c r="I890" i="9"/>
  <c r="G890" i="9"/>
  <c r="H890" i="9"/>
  <c r="E890" i="9"/>
  <c r="F890" i="9"/>
  <c r="C890" i="9"/>
  <c r="D890" i="9"/>
  <c r="B890" i="9"/>
  <c r="S878" i="9"/>
  <c r="R878" i="9"/>
  <c r="Q878" i="9"/>
  <c r="P878" i="9"/>
  <c r="O878" i="9"/>
  <c r="N878" i="9"/>
  <c r="M878" i="9"/>
  <c r="L878" i="9"/>
  <c r="K878" i="9"/>
  <c r="J878" i="9"/>
  <c r="I878" i="9"/>
  <c r="G878" i="9"/>
  <c r="H878" i="9"/>
  <c r="E878" i="9"/>
  <c r="F878" i="9"/>
  <c r="C878" i="9"/>
  <c r="D878" i="9"/>
  <c r="B878" i="9"/>
  <c r="S866" i="9"/>
  <c r="R866" i="9"/>
  <c r="Q866" i="9"/>
  <c r="P866" i="9"/>
  <c r="O866" i="9"/>
  <c r="N866" i="9"/>
  <c r="M866" i="9"/>
  <c r="L866" i="9"/>
  <c r="K866" i="9"/>
  <c r="J866" i="9"/>
  <c r="I866" i="9"/>
  <c r="G866" i="9"/>
  <c r="H866" i="9"/>
  <c r="E866" i="9"/>
  <c r="F866" i="9"/>
  <c r="C866" i="9"/>
  <c r="D866" i="9"/>
  <c r="B866" i="9"/>
  <c r="S854" i="9"/>
  <c r="R854" i="9"/>
  <c r="Q854" i="9"/>
  <c r="P854" i="9"/>
  <c r="O854" i="9"/>
  <c r="N854" i="9"/>
  <c r="M854" i="9"/>
  <c r="L854" i="9"/>
  <c r="K854" i="9"/>
  <c r="J854" i="9"/>
  <c r="I854" i="9"/>
  <c r="G854" i="9"/>
  <c r="H854" i="9"/>
  <c r="E854" i="9"/>
  <c r="F854" i="9"/>
  <c r="C854" i="9"/>
  <c r="D854" i="9"/>
  <c r="B854" i="9"/>
  <c r="S842" i="9"/>
  <c r="R842" i="9"/>
  <c r="Q842" i="9"/>
  <c r="P842" i="9"/>
  <c r="O842" i="9"/>
  <c r="N842" i="9"/>
  <c r="M842" i="9"/>
  <c r="L842" i="9"/>
  <c r="K842" i="9"/>
  <c r="J842" i="9"/>
  <c r="I842" i="9"/>
  <c r="G842" i="9"/>
  <c r="H842" i="9"/>
  <c r="E842" i="9"/>
  <c r="F842" i="9"/>
  <c r="C842" i="9"/>
  <c r="D842" i="9"/>
  <c r="B842" i="9"/>
  <c r="S830" i="9"/>
  <c r="R830" i="9"/>
  <c r="Q830" i="9"/>
  <c r="P830" i="9"/>
  <c r="O830" i="9"/>
  <c r="N830" i="9"/>
  <c r="M830" i="9"/>
  <c r="L830" i="9"/>
  <c r="K830" i="9"/>
  <c r="J830" i="9"/>
  <c r="I830" i="9"/>
  <c r="G830" i="9"/>
  <c r="H830" i="9"/>
  <c r="E830" i="9"/>
  <c r="F830" i="9"/>
  <c r="C830" i="9"/>
  <c r="D830" i="9"/>
  <c r="B830" i="9"/>
  <c r="S818" i="9"/>
  <c r="R818" i="9"/>
  <c r="Q818" i="9"/>
  <c r="P818" i="9"/>
  <c r="O818" i="9"/>
  <c r="N818" i="9"/>
  <c r="M818" i="9"/>
  <c r="L818" i="9"/>
  <c r="K818" i="9"/>
  <c r="J818" i="9"/>
  <c r="I818" i="9"/>
  <c r="G818" i="9"/>
  <c r="H818" i="9"/>
  <c r="E818" i="9"/>
  <c r="F818" i="9"/>
  <c r="C818" i="9"/>
  <c r="D818" i="9"/>
  <c r="B818" i="9"/>
  <c r="S806" i="9"/>
  <c r="R806" i="9"/>
  <c r="Q806" i="9"/>
  <c r="P806" i="9"/>
  <c r="O806" i="9"/>
  <c r="N806" i="9"/>
  <c r="M806" i="9"/>
  <c r="L806" i="9"/>
  <c r="K806" i="9"/>
  <c r="J806" i="9"/>
  <c r="I806" i="9"/>
  <c r="G806" i="9"/>
  <c r="H806" i="9"/>
  <c r="E806" i="9"/>
  <c r="F806" i="9"/>
  <c r="C806" i="9"/>
  <c r="D806" i="9"/>
  <c r="B806" i="9"/>
  <c r="S794" i="9"/>
  <c r="R794" i="9"/>
  <c r="Q794" i="9"/>
  <c r="P794" i="9"/>
  <c r="O794" i="9"/>
  <c r="N794" i="9"/>
  <c r="M794" i="9"/>
  <c r="L794" i="9"/>
  <c r="K794" i="9"/>
  <c r="J794" i="9"/>
  <c r="I794" i="9"/>
  <c r="G794" i="9"/>
  <c r="H794" i="9"/>
  <c r="E794" i="9"/>
  <c r="F794" i="9"/>
  <c r="C794" i="9"/>
  <c r="D794" i="9"/>
  <c r="B794" i="9"/>
  <c r="S782" i="9"/>
  <c r="R782" i="9"/>
  <c r="Q782" i="9"/>
  <c r="P782" i="9"/>
  <c r="O782" i="9"/>
  <c r="N782" i="9"/>
  <c r="M782" i="9"/>
  <c r="L782" i="9"/>
  <c r="K782" i="9"/>
  <c r="J782" i="9"/>
  <c r="I782" i="9"/>
  <c r="G782" i="9"/>
  <c r="H782" i="9"/>
  <c r="E782" i="9"/>
  <c r="F782" i="9"/>
  <c r="C782" i="9"/>
  <c r="D782" i="9"/>
  <c r="B782" i="9"/>
  <c r="S770" i="9"/>
  <c r="R770" i="9"/>
  <c r="Q770" i="9"/>
  <c r="P770" i="9"/>
  <c r="O770" i="9"/>
  <c r="N770" i="9"/>
  <c r="M770" i="9"/>
  <c r="L770" i="9"/>
  <c r="K770" i="9"/>
  <c r="J770" i="9"/>
  <c r="I770" i="9"/>
  <c r="G770" i="9"/>
  <c r="H770" i="9"/>
  <c r="E770" i="9"/>
  <c r="F770" i="9"/>
  <c r="C770" i="9"/>
  <c r="D770" i="9"/>
  <c r="B770" i="9"/>
  <c r="S758" i="9"/>
  <c r="R758" i="9"/>
  <c r="Q758" i="9"/>
  <c r="P758" i="9"/>
  <c r="O758" i="9"/>
  <c r="N758" i="9"/>
  <c r="M758" i="9"/>
  <c r="L758" i="9"/>
  <c r="K758" i="9"/>
  <c r="J758" i="9"/>
  <c r="I758" i="9"/>
  <c r="G758" i="9"/>
  <c r="H758" i="9"/>
  <c r="E758" i="9"/>
  <c r="F758" i="9"/>
  <c r="C758" i="9"/>
  <c r="D758" i="9"/>
  <c r="B758" i="9"/>
  <c r="S746" i="9"/>
  <c r="R746" i="9"/>
  <c r="Q746" i="9"/>
  <c r="P746" i="9"/>
  <c r="O746" i="9"/>
  <c r="N746" i="9"/>
  <c r="M746" i="9"/>
  <c r="L746" i="9"/>
  <c r="K746" i="9"/>
  <c r="J746" i="9"/>
  <c r="I746" i="9"/>
  <c r="G746" i="9"/>
  <c r="H746" i="9"/>
  <c r="E746" i="9"/>
  <c r="F746" i="9"/>
  <c r="C746" i="9"/>
  <c r="D746" i="9"/>
  <c r="B746" i="9"/>
  <c r="S734" i="9"/>
  <c r="R734" i="9"/>
  <c r="Q734" i="9"/>
  <c r="P734" i="9"/>
  <c r="O734" i="9"/>
  <c r="N734" i="9"/>
  <c r="M734" i="9"/>
  <c r="L734" i="9"/>
  <c r="K734" i="9"/>
  <c r="J734" i="9"/>
  <c r="I734" i="9"/>
  <c r="G734" i="9"/>
  <c r="H734" i="9"/>
  <c r="E734" i="9"/>
  <c r="F734" i="9"/>
  <c r="C734" i="9"/>
  <c r="D734" i="9"/>
  <c r="B734" i="9"/>
  <c r="S722" i="9"/>
  <c r="R722" i="9"/>
  <c r="Q722" i="9"/>
  <c r="P722" i="9"/>
  <c r="O722" i="9"/>
  <c r="N722" i="9"/>
  <c r="M722" i="9"/>
  <c r="L722" i="9"/>
  <c r="K722" i="9"/>
  <c r="J722" i="9"/>
  <c r="I722" i="9"/>
  <c r="G722" i="9"/>
  <c r="H722" i="9"/>
  <c r="E722" i="9"/>
  <c r="F722" i="9"/>
  <c r="C722" i="9"/>
  <c r="D722" i="9"/>
  <c r="B722" i="9"/>
  <c r="S710" i="9"/>
  <c r="R710" i="9"/>
  <c r="Q710" i="9"/>
  <c r="P710" i="9"/>
  <c r="O710" i="9"/>
  <c r="N710" i="9"/>
  <c r="M710" i="9"/>
  <c r="L710" i="9"/>
  <c r="K710" i="9"/>
  <c r="J710" i="9"/>
  <c r="I710" i="9"/>
  <c r="G710" i="9"/>
  <c r="H710" i="9"/>
  <c r="E710" i="9"/>
  <c r="F710" i="9"/>
  <c r="C710" i="9"/>
  <c r="D710" i="9"/>
  <c r="B710" i="9"/>
  <c r="S698" i="9"/>
  <c r="R698" i="9"/>
  <c r="Q698" i="9"/>
  <c r="P698" i="9"/>
  <c r="O698" i="9"/>
  <c r="N698" i="9"/>
  <c r="M698" i="9"/>
  <c r="L698" i="9"/>
  <c r="K698" i="9"/>
  <c r="J698" i="9"/>
  <c r="I698" i="9"/>
  <c r="G698" i="9"/>
  <c r="H698" i="9"/>
  <c r="E698" i="9"/>
  <c r="F698" i="9"/>
  <c r="C698" i="9"/>
  <c r="D698" i="9"/>
  <c r="B698" i="9"/>
  <c r="S686" i="9"/>
  <c r="R686" i="9"/>
  <c r="Q686" i="9"/>
  <c r="P686" i="9"/>
  <c r="O686" i="9"/>
  <c r="N686" i="9"/>
  <c r="M686" i="9"/>
  <c r="L686" i="9"/>
  <c r="K686" i="9"/>
  <c r="J686" i="9"/>
  <c r="I686" i="9"/>
  <c r="G686" i="9"/>
  <c r="H686" i="9"/>
  <c r="E686" i="9"/>
  <c r="F686" i="9"/>
  <c r="C686" i="9"/>
  <c r="D686" i="9"/>
  <c r="B686" i="9"/>
  <c r="S674" i="9"/>
  <c r="R674" i="9"/>
  <c r="Q674" i="9"/>
  <c r="P674" i="9"/>
  <c r="O674" i="9"/>
  <c r="N674" i="9"/>
  <c r="M674" i="9"/>
  <c r="L674" i="9"/>
  <c r="K674" i="9"/>
  <c r="J674" i="9"/>
  <c r="I674" i="9"/>
  <c r="G674" i="9"/>
  <c r="H674" i="9"/>
  <c r="E674" i="9"/>
  <c r="F674" i="9"/>
  <c r="C674" i="9"/>
  <c r="D674" i="9"/>
  <c r="B674" i="9"/>
  <c r="S662" i="9"/>
  <c r="R662" i="9"/>
  <c r="Q662" i="9"/>
  <c r="P662" i="9"/>
  <c r="O662" i="9"/>
  <c r="N662" i="9"/>
  <c r="M662" i="9"/>
  <c r="L662" i="9"/>
  <c r="K662" i="9"/>
  <c r="J662" i="9"/>
  <c r="I662" i="9"/>
  <c r="G662" i="9"/>
  <c r="H662" i="9"/>
  <c r="F662" i="9"/>
  <c r="E662" i="9"/>
  <c r="C662" i="9"/>
  <c r="D662" i="9"/>
  <c r="B662" i="9"/>
  <c r="S650" i="9"/>
  <c r="R650" i="9"/>
  <c r="Q650" i="9"/>
  <c r="P650" i="9"/>
  <c r="O650" i="9"/>
  <c r="N650" i="9"/>
  <c r="M650" i="9"/>
  <c r="L650" i="9"/>
  <c r="K650" i="9"/>
  <c r="J650" i="9"/>
  <c r="I650" i="9"/>
  <c r="G650" i="9"/>
  <c r="H650" i="9"/>
  <c r="F650" i="9"/>
  <c r="E650" i="9"/>
  <c r="D650" i="9"/>
  <c r="C650" i="9"/>
  <c r="B650" i="9"/>
  <c r="S638" i="9"/>
  <c r="R638" i="9"/>
  <c r="Q638" i="9"/>
  <c r="P638" i="9"/>
  <c r="O638" i="9"/>
  <c r="N638" i="9"/>
  <c r="M638" i="9"/>
  <c r="L638" i="9"/>
  <c r="K638" i="9"/>
  <c r="J638" i="9"/>
  <c r="I638" i="9"/>
  <c r="G638" i="9"/>
  <c r="H638" i="9"/>
  <c r="E638" i="9"/>
  <c r="F638" i="9"/>
  <c r="D638" i="9"/>
  <c r="C638" i="9"/>
  <c r="B638" i="9"/>
  <c r="S626" i="9"/>
  <c r="R626" i="9"/>
  <c r="Q626" i="9"/>
  <c r="P626" i="9"/>
  <c r="O626" i="9"/>
  <c r="N626" i="9"/>
  <c r="M626" i="9"/>
  <c r="L626" i="9"/>
  <c r="K626" i="9"/>
  <c r="J626" i="9"/>
  <c r="I626" i="9"/>
  <c r="G626" i="9"/>
  <c r="H626" i="9"/>
  <c r="E626" i="9"/>
  <c r="F626" i="9"/>
  <c r="D626" i="9"/>
  <c r="C626" i="9"/>
  <c r="B626" i="9"/>
  <c r="S614" i="9"/>
  <c r="R614" i="9"/>
  <c r="Q614" i="9"/>
  <c r="P614" i="9"/>
  <c r="O614" i="9"/>
  <c r="N614" i="9"/>
  <c r="M614" i="9"/>
  <c r="L614" i="9"/>
  <c r="K614" i="9"/>
  <c r="J614" i="9"/>
  <c r="I614" i="9"/>
  <c r="G614" i="9"/>
  <c r="H614" i="9"/>
  <c r="E614" i="9"/>
  <c r="F614" i="9"/>
  <c r="D614" i="9"/>
  <c r="C614" i="9"/>
  <c r="B614" i="9"/>
  <c r="S602" i="9"/>
  <c r="R602" i="9"/>
  <c r="Q602" i="9"/>
  <c r="P602" i="9"/>
  <c r="O602" i="9"/>
  <c r="N602" i="9"/>
  <c r="M602" i="9"/>
  <c r="L602" i="9"/>
  <c r="K602" i="9"/>
  <c r="J602" i="9"/>
  <c r="I602" i="9"/>
  <c r="F602" i="9"/>
  <c r="G602" i="9"/>
  <c r="H602" i="9"/>
  <c r="E602" i="9"/>
  <c r="C602" i="9"/>
  <c r="D602" i="9"/>
  <c r="B602" i="9"/>
  <c r="S590" i="9"/>
  <c r="R590" i="9"/>
  <c r="Q590" i="9"/>
  <c r="P590" i="9"/>
  <c r="O590" i="9"/>
  <c r="N590" i="9"/>
  <c r="M590" i="9"/>
  <c r="L590" i="9"/>
  <c r="K590" i="9"/>
  <c r="J590" i="9"/>
  <c r="I590" i="9"/>
  <c r="F590" i="9"/>
  <c r="G590" i="9"/>
  <c r="H590" i="9"/>
  <c r="E590" i="9"/>
  <c r="C590" i="9"/>
  <c r="D590" i="9"/>
  <c r="B590" i="9"/>
  <c r="S578" i="9"/>
  <c r="R578" i="9"/>
  <c r="Q578" i="9"/>
  <c r="P578" i="9"/>
  <c r="O578" i="9"/>
  <c r="N578" i="9"/>
  <c r="M578" i="9"/>
  <c r="L578" i="9"/>
  <c r="K578" i="9"/>
  <c r="J578" i="9"/>
  <c r="I578" i="9"/>
  <c r="F578" i="9"/>
  <c r="G578" i="9"/>
  <c r="H578" i="9"/>
  <c r="E578" i="9"/>
  <c r="D578" i="9"/>
  <c r="C578" i="9"/>
  <c r="B578" i="9"/>
  <c r="S566" i="9"/>
  <c r="R566" i="9"/>
  <c r="Q566" i="9"/>
  <c r="P566" i="9"/>
  <c r="O566" i="9"/>
  <c r="N566" i="9"/>
  <c r="M566" i="9"/>
  <c r="L566" i="9"/>
  <c r="K566" i="9"/>
  <c r="J566" i="9"/>
  <c r="I566" i="9"/>
  <c r="H566" i="9"/>
  <c r="F566" i="9"/>
  <c r="G566" i="9"/>
  <c r="E566" i="9"/>
  <c r="D566" i="9"/>
  <c r="C566" i="9"/>
  <c r="B566" i="9"/>
  <c r="S554" i="9"/>
  <c r="R554" i="9"/>
  <c r="Q554" i="9"/>
  <c r="P554" i="9"/>
  <c r="O554" i="9"/>
  <c r="N554" i="9"/>
  <c r="M554" i="9"/>
  <c r="L554" i="9"/>
  <c r="K554" i="9"/>
  <c r="J554" i="9"/>
  <c r="I554" i="9"/>
  <c r="H554" i="9"/>
  <c r="F554" i="9"/>
  <c r="G554" i="9"/>
  <c r="E554" i="9"/>
  <c r="D554" i="9"/>
  <c r="C554" i="9"/>
  <c r="B554" i="9"/>
  <c r="S542" i="9"/>
  <c r="R542" i="9"/>
  <c r="Q542" i="9"/>
  <c r="P542" i="9"/>
  <c r="O542" i="9"/>
  <c r="N542" i="9"/>
  <c r="M542" i="9"/>
  <c r="L542" i="9"/>
  <c r="K542" i="9"/>
  <c r="J542" i="9"/>
  <c r="H542" i="9"/>
  <c r="I542" i="9"/>
  <c r="F542" i="9"/>
  <c r="G542" i="9"/>
  <c r="E542" i="9"/>
  <c r="D542" i="9"/>
  <c r="C542" i="9"/>
  <c r="B542" i="9"/>
  <c r="S530" i="9"/>
  <c r="R530" i="9"/>
  <c r="Q530" i="9"/>
  <c r="P530" i="9"/>
  <c r="O530" i="9"/>
  <c r="N530" i="9"/>
  <c r="M530" i="9"/>
  <c r="L530" i="9"/>
  <c r="K530" i="9"/>
  <c r="J530" i="9"/>
  <c r="H530" i="9"/>
  <c r="I530" i="9"/>
  <c r="F530" i="9"/>
  <c r="G530" i="9"/>
  <c r="E530" i="9"/>
  <c r="C530" i="9"/>
  <c r="D530" i="9"/>
  <c r="B530" i="9"/>
  <c r="S518" i="9"/>
  <c r="R518" i="9"/>
  <c r="Q518" i="9"/>
  <c r="P518" i="9"/>
  <c r="O518" i="9"/>
  <c r="N518" i="9"/>
  <c r="M518" i="9"/>
  <c r="L518" i="9"/>
  <c r="K518" i="9"/>
  <c r="J518" i="9"/>
  <c r="H518" i="9"/>
  <c r="I518" i="9"/>
  <c r="F518" i="9"/>
  <c r="G518" i="9"/>
  <c r="E518" i="9"/>
  <c r="C518" i="9"/>
  <c r="D518" i="9"/>
  <c r="B518" i="9"/>
  <c r="S506" i="9"/>
  <c r="R506" i="9"/>
  <c r="Q506" i="9"/>
  <c r="P506" i="9"/>
  <c r="O506" i="9"/>
  <c r="N506" i="9"/>
  <c r="M506" i="9"/>
  <c r="L506" i="9"/>
  <c r="K506" i="9"/>
  <c r="J506" i="9"/>
  <c r="H506" i="9"/>
  <c r="I506" i="9"/>
  <c r="F506" i="9"/>
  <c r="G506" i="9"/>
  <c r="E506" i="9"/>
  <c r="D506" i="9"/>
  <c r="C506" i="9"/>
  <c r="B506" i="9"/>
  <c r="S901" i="9"/>
  <c r="R901" i="9"/>
  <c r="Q901" i="9"/>
  <c r="P901" i="9"/>
  <c r="O901" i="9"/>
  <c r="N901" i="9"/>
  <c r="M901" i="9"/>
  <c r="L901" i="9"/>
  <c r="K901" i="9"/>
  <c r="J901" i="9"/>
  <c r="I901" i="9"/>
  <c r="G901" i="9"/>
  <c r="H901" i="9"/>
  <c r="E901" i="9"/>
  <c r="F901" i="9"/>
  <c r="C901" i="9"/>
  <c r="D901" i="9"/>
  <c r="B901" i="9"/>
  <c r="S889" i="9"/>
  <c r="R889" i="9"/>
  <c r="Q889" i="9"/>
  <c r="P889" i="9"/>
  <c r="O889" i="9"/>
  <c r="N889" i="9"/>
  <c r="M889" i="9"/>
  <c r="L889" i="9"/>
  <c r="K889" i="9"/>
  <c r="J889" i="9"/>
  <c r="I889" i="9"/>
  <c r="G889" i="9"/>
  <c r="H889" i="9"/>
  <c r="E889" i="9"/>
  <c r="F889" i="9"/>
  <c r="C889" i="9"/>
  <c r="D889" i="9"/>
  <c r="B889" i="9"/>
  <c r="S877" i="9"/>
  <c r="R877" i="9"/>
  <c r="Q877" i="9"/>
  <c r="P877" i="9"/>
  <c r="O877" i="9"/>
  <c r="N877" i="9"/>
  <c r="M877" i="9"/>
  <c r="L877" i="9"/>
  <c r="K877" i="9"/>
  <c r="I877" i="9"/>
  <c r="J877" i="9"/>
  <c r="G877" i="9"/>
  <c r="H877" i="9"/>
  <c r="E877" i="9"/>
  <c r="F877" i="9"/>
  <c r="C877" i="9"/>
  <c r="D877" i="9"/>
  <c r="B877" i="9"/>
  <c r="S865" i="9"/>
  <c r="R865" i="9"/>
  <c r="Q865" i="9"/>
  <c r="P865" i="9"/>
  <c r="O865" i="9"/>
  <c r="N865" i="9"/>
  <c r="M865" i="9"/>
  <c r="L865" i="9"/>
  <c r="K865" i="9"/>
  <c r="I865" i="9"/>
  <c r="J865" i="9"/>
  <c r="G865" i="9"/>
  <c r="H865" i="9"/>
  <c r="E865" i="9"/>
  <c r="F865" i="9"/>
  <c r="C865" i="9"/>
  <c r="D865" i="9"/>
  <c r="B865" i="9"/>
  <c r="S853" i="9"/>
  <c r="R853" i="9"/>
  <c r="Q853" i="9"/>
  <c r="P853" i="9"/>
  <c r="O853" i="9"/>
  <c r="N853" i="9"/>
  <c r="M853" i="9"/>
  <c r="L853" i="9"/>
  <c r="K853" i="9"/>
  <c r="I853" i="9"/>
  <c r="J853" i="9"/>
  <c r="G853" i="9"/>
  <c r="H853" i="9"/>
  <c r="E853" i="9"/>
  <c r="F853" i="9"/>
  <c r="C853" i="9"/>
  <c r="D853" i="9"/>
  <c r="B853" i="9"/>
  <c r="S841" i="9"/>
  <c r="R841" i="9"/>
  <c r="Q841" i="9"/>
  <c r="P841" i="9"/>
  <c r="O841" i="9"/>
  <c r="N841" i="9"/>
  <c r="M841" i="9"/>
  <c r="L841" i="9"/>
  <c r="I841" i="9"/>
  <c r="K841" i="9"/>
  <c r="J841" i="9"/>
  <c r="G841" i="9"/>
  <c r="H841" i="9"/>
  <c r="E841" i="9"/>
  <c r="F841" i="9"/>
  <c r="C841" i="9"/>
  <c r="D841" i="9"/>
  <c r="B841" i="9"/>
  <c r="S829" i="9"/>
  <c r="R829" i="9"/>
  <c r="Q829" i="9"/>
  <c r="P829" i="9"/>
  <c r="O829" i="9"/>
  <c r="N829" i="9"/>
  <c r="M829" i="9"/>
  <c r="L829" i="9"/>
  <c r="K829" i="9"/>
  <c r="I829" i="9"/>
  <c r="J829" i="9"/>
  <c r="G829" i="9"/>
  <c r="H829" i="9"/>
  <c r="E829" i="9"/>
  <c r="F829" i="9"/>
  <c r="C829" i="9"/>
  <c r="D829" i="9"/>
  <c r="B829" i="9"/>
  <c r="S817" i="9"/>
  <c r="R817" i="9"/>
  <c r="Q817" i="9"/>
  <c r="P817" i="9"/>
  <c r="O817" i="9"/>
  <c r="N817" i="9"/>
  <c r="M817" i="9"/>
  <c r="L817" i="9"/>
  <c r="K817" i="9"/>
  <c r="I817" i="9"/>
  <c r="J817" i="9"/>
  <c r="G817" i="9"/>
  <c r="H817" i="9"/>
  <c r="E817" i="9"/>
  <c r="F817" i="9"/>
  <c r="C817" i="9"/>
  <c r="D817" i="9"/>
  <c r="B817" i="9"/>
  <c r="S805" i="9"/>
  <c r="R805" i="9"/>
  <c r="Q805" i="9"/>
  <c r="P805" i="9"/>
  <c r="O805" i="9"/>
  <c r="N805" i="9"/>
  <c r="M805" i="9"/>
  <c r="L805" i="9"/>
  <c r="K805" i="9"/>
  <c r="I805" i="9"/>
  <c r="J805" i="9"/>
  <c r="G805" i="9"/>
  <c r="H805" i="9"/>
  <c r="E805" i="9"/>
  <c r="F805" i="9"/>
  <c r="C805" i="9"/>
  <c r="D805" i="9"/>
  <c r="B805" i="9"/>
  <c r="S793" i="9"/>
  <c r="R793" i="9"/>
  <c r="P793" i="9"/>
  <c r="Q793" i="9"/>
  <c r="O793" i="9"/>
  <c r="N793" i="9"/>
  <c r="M793" i="9"/>
  <c r="L793" i="9"/>
  <c r="K793" i="9"/>
  <c r="I793" i="9"/>
  <c r="J793" i="9"/>
  <c r="G793" i="9"/>
  <c r="H793" i="9"/>
  <c r="E793" i="9"/>
  <c r="F793" i="9"/>
  <c r="C793" i="9"/>
  <c r="D793" i="9"/>
  <c r="B793" i="9"/>
  <c r="S781" i="9"/>
  <c r="R781" i="9"/>
  <c r="P781" i="9"/>
  <c r="Q781" i="9"/>
  <c r="O781" i="9"/>
  <c r="N781" i="9"/>
  <c r="M781" i="9"/>
  <c r="L781" i="9"/>
  <c r="K781" i="9"/>
  <c r="I781" i="9"/>
  <c r="J781" i="9"/>
  <c r="G781" i="9"/>
  <c r="H781" i="9"/>
  <c r="E781" i="9"/>
  <c r="F781" i="9"/>
  <c r="C781" i="9"/>
  <c r="D781" i="9"/>
  <c r="B781" i="9"/>
  <c r="S769" i="9"/>
  <c r="R769" i="9"/>
  <c r="Q769" i="9"/>
  <c r="P769" i="9"/>
  <c r="O769" i="9"/>
  <c r="N769" i="9"/>
  <c r="M769" i="9"/>
  <c r="L769" i="9"/>
  <c r="K769" i="9"/>
  <c r="J769" i="9"/>
  <c r="I769" i="9"/>
  <c r="G769" i="9"/>
  <c r="H769" i="9"/>
  <c r="E769" i="9"/>
  <c r="F769" i="9"/>
  <c r="C769" i="9"/>
  <c r="D769" i="9"/>
  <c r="B769" i="9"/>
  <c r="S757" i="9"/>
  <c r="R757" i="9"/>
  <c r="Q757" i="9"/>
  <c r="P757" i="9"/>
  <c r="O757" i="9"/>
  <c r="N757" i="9"/>
  <c r="M757" i="9"/>
  <c r="L757" i="9"/>
  <c r="K757" i="9"/>
  <c r="J757" i="9"/>
  <c r="I757" i="9"/>
  <c r="G757" i="9"/>
  <c r="H757" i="9"/>
  <c r="E757" i="9"/>
  <c r="F757" i="9"/>
  <c r="C757" i="9"/>
  <c r="D757" i="9"/>
  <c r="B757" i="9"/>
  <c r="S745" i="9"/>
  <c r="R745" i="9"/>
  <c r="Q745" i="9"/>
  <c r="P745" i="9"/>
  <c r="O745" i="9"/>
  <c r="N745" i="9"/>
  <c r="M745" i="9"/>
  <c r="L745" i="9"/>
  <c r="K745" i="9"/>
  <c r="J745" i="9"/>
  <c r="I745" i="9"/>
  <c r="G745" i="9"/>
  <c r="H745" i="9"/>
  <c r="E745" i="9"/>
  <c r="F745" i="9"/>
  <c r="C745" i="9"/>
  <c r="D745" i="9"/>
  <c r="B745" i="9"/>
  <c r="S733" i="9"/>
  <c r="R733" i="9"/>
  <c r="Q733" i="9"/>
  <c r="P733" i="9"/>
  <c r="O733" i="9"/>
  <c r="N733" i="9"/>
  <c r="M733" i="9"/>
  <c r="L733" i="9"/>
  <c r="K733" i="9"/>
  <c r="I733" i="9"/>
  <c r="J733" i="9"/>
  <c r="G733" i="9"/>
  <c r="H733" i="9"/>
  <c r="E733" i="9"/>
  <c r="F733" i="9"/>
  <c r="C733" i="9"/>
  <c r="D733" i="9"/>
  <c r="B733" i="9"/>
  <c r="S721" i="9"/>
  <c r="R721" i="9"/>
  <c r="Q721" i="9"/>
  <c r="P721" i="9"/>
  <c r="O721" i="9"/>
  <c r="N721" i="9"/>
  <c r="M721" i="9"/>
  <c r="L721" i="9"/>
  <c r="K721" i="9"/>
  <c r="I721" i="9"/>
  <c r="J721" i="9"/>
  <c r="G721" i="9"/>
  <c r="H721" i="9"/>
  <c r="E721" i="9"/>
  <c r="F721" i="9"/>
  <c r="C721" i="9"/>
  <c r="D721" i="9"/>
  <c r="B721" i="9"/>
  <c r="S709" i="9"/>
  <c r="R709" i="9"/>
  <c r="Q709" i="9"/>
  <c r="P709" i="9"/>
  <c r="O709" i="9"/>
  <c r="N709" i="9"/>
  <c r="M709" i="9"/>
  <c r="L709" i="9"/>
  <c r="K709" i="9"/>
  <c r="I709" i="9"/>
  <c r="J709" i="9"/>
  <c r="G709" i="9"/>
  <c r="H709" i="9"/>
  <c r="E709" i="9"/>
  <c r="F709" i="9"/>
  <c r="C709" i="9"/>
  <c r="D709" i="9"/>
  <c r="B709" i="9"/>
  <c r="S697" i="9"/>
  <c r="R697" i="9"/>
  <c r="Q697" i="9"/>
  <c r="P697" i="9"/>
  <c r="O697" i="9"/>
  <c r="N697" i="9"/>
  <c r="M697" i="9"/>
  <c r="L697" i="9"/>
  <c r="K697" i="9"/>
  <c r="I697" i="9"/>
  <c r="J697" i="9"/>
  <c r="G697" i="9"/>
  <c r="H697" i="9"/>
  <c r="E697" i="9"/>
  <c r="F697" i="9"/>
  <c r="C697" i="9"/>
  <c r="D697" i="9"/>
  <c r="B697" i="9"/>
  <c r="S685" i="9"/>
  <c r="R685" i="9"/>
  <c r="Q685" i="9"/>
  <c r="P685" i="9"/>
  <c r="O685" i="9"/>
  <c r="N685" i="9"/>
  <c r="M685" i="9"/>
  <c r="L685" i="9"/>
  <c r="K685" i="9"/>
  <c r="I685" i="9"/>
  <c r="J685" i="9"/>
  <c r="G685" i="9"/>
  <c r="H685" i="9"/>
  <c r="E685" i="9"/>
  <c r="F685" i="9"/>
  <c r="C685" i="9"/>
  <c r="D685" i="9"/>
  <c r="B685" i="9"/>
  <c r="S673" i="9"/>
  <c r="R673" i="9"/>
  <c r="Q673" i="9"/>
  <c r="P673" i="9"/>
  <c r="O673" i="9"/>
  <c r="N673" i="9"/>
  <c r="M673" i="9"/>
  <c r="L673" i="9"/>
  <c r="K673" i="9"/>
  <c r="I673" i="9"/>
  <c r="J673" i="9"/>
  <c r="G673" i="9"/>
  <c r="H673" i="9"/>
  <c r="E673" i="9"/>
  <c r="F673" i="9"/>
  <c r="C673" i="9"/>
  <c r="D673" i="9"/>
  <c r="B673" i="9"/>
  <c r="S661" i="9"/>
  <c r="R661" i="9"/>
  <c r="Q661" i="9"/>
  <c r="P661" i="9"/>
  <c r="O661" i="9"/>
  <c r="N661" i="9"/>
  <c r="M661" i="9"/>
  <c r="L661" i="9"/>
  <c r="K661" i="9"/>
  <c r="I661" i="9"/>
  <c r="J661" i="9"/>
  <c r="G661" i="9"/>
  <c r="H661" i="9"/>
  <c r="F661" i="9"/>
  <c r="E661" i="9"/>
  <c r="C661" i="9"/>
  <c r="D661" i="9"/>
  <c r="B661" i="9"/>
  <c r="S649" i="9"/>
  <c r="R649" i="9"/>
  <c r="P649" i="9"/>
  <c r="Q649" i="9"/>
  <c r="O649" i="9"/>
  <c r="N649" i="9"/>
  <c r="M649" i="9"/>
  <c r="L649" i="9"/>
  <c r="K649" i="9"/>
  <c r="I649" i="9"/>
  <c r="J649" i="9"/>
  <c r="G649" i="9"/>
  <c r="H649" i="9"/>
  <c r="F649" i="9"/>
  <c r="E649" i="9"/>
  <c r="C649" i="9"/>
  <c r="D649" i="9"/>
  <c r="B649" i="9"/>
  <c r="S637" i="9"/>
  <c r="R637" i="9"/>
  <c r="P637" i="9"/>
  <c r="Q637" i="9"/>
  <c r="O637" i="9"/>
  <c r="N637" i="9"/>
  <c r="M637" i="9"/>
  <c r="L637" i="9"/>
  <c r="K637" i="9"/>
  <c r="I637" i="9"/>
  <c r="J637" i="9"/>
  <c r="G637" i="9"/>
  <c r="H637" i="9"/>
  <c r="E637" i="9"/>
  <c r="F637" i="9"/>
  <c r="D637" i="9"/>
  <c r="C637" i="9"/>
  <c r="B637" i="9"/>
  <c r="S625" i="9"/>
  <c r="R625" i="9"/>
  <c r="Q625" i="9"/>
  <c r="P625" i="9"/>
  <c r="O625" i="9"/>
  <c r="N625" i="9"/>
  <c r="M625" i="9"/>
  <c r="L625" i="9"/>
  <c r="K625" i="9"/>
  <c r="J625" i="9"/>
  <c r="I625" i="9"/>
  <c r="G625" i="9"/>
  <c r="H625" i="9"/>
  <c r="E625" i="9"/>
  <c r="F625" i="9"/>
  <c r="D625" i="9"/>
  <c r="C625" i="9"/>
  <c r="B625" i="9"/>
  <c r="S613" i="9"/>
  <c r="R613" i="9"/>
  <c r="Q613" i="9"/>
  <c r="P613" i="9"/>
  <c r="O613" i="9"/>
  <c r="N613" i="9"/>
  <c r="M613" i="9"/>
  <c r="L613" i="9"/>
  <c r="K613" i="9"/>
  <c r="J613" i="9"/>
  <c r="I613" i="9"/>
  <c r="F613" i="9"/>
  <c r="G613" i="9"/>
  <c r="H613" i="9"/>
  <c r="E613" i="9"/>
  <c r="D613" i="9"/>
  <c r="C613" i="9"/>
  <c r="B613" i="9"/>
  <c r="S601" i="9"/>
  <c r="R601" i="9"/>
  <c r="Q601" i="9"/>
  <c r="P601" i="9"/>
  <c r="O601" i="9"/>
  <c r="N601" i="9"/>
  <c r="M601" i="9"/>
  <c r="L601" i="9"/>
  <c r="K601" i="9"/>
  <c r="J601" i="9"/>
  <c r="I601" i="9"/>
  <c r="F601" i="9"/>
  <c r="G601" i="9"/>
  <c r="H601" i="9"/>
  <c r="E601" i="9"/>
  <c r="C601" i="9"/>
  <c r="D601" i="9"/>
  <c r="B601" i="9"/>
  <c r="S589" i="9"/>
  <c r="R589" i="9"/>
  <c r="Q589" i="9"/>
  <c r="P589" i="9"/>
  <c r="O589" i="9"/>
  <c r="N589" i="9"/>
  <c r="M589" i="9"/>
  <c r="L589" i="9"/>
  <c r="K589" i="9"/>
  <c r="I589" i="9"/>
  <c r="J589" i="9"/>
  <c r="F589" i="9"/>
  <c r="G589" i="9"/>
  <c r="H589" i="9"/>
  <c r="E589" i="9"/>
  <c r="C589" i="9"/>
  <c r="D589" i="9"/>
  <c r="B589" i="9"/>
  <c r="S577" i="9"/>
  <c r="R577" i="9"/>
  <c r="Q577" i="9"/>
  <c r="P577" i="9"/>
  <c r="O577" i="9"/>
  <c r="N577" i="9"/>
  <c r="M577" i="9"/>
  <c r="L577" i="9"/>
  <c r="K577" i="9"/>
  <c r="I577" i="9"/>
  <c r="J577" i="9"/>
  <c r="F577" i="9"/>
  <c r="G577" i="9"/>
  <c r="H577" i="9"/>
  <c r="E577" i="9"/>
  <c r="C577" i="9"/>
  <c r="B577" i="9"/>
  <c r="D577" i="9"/>
  <c r="S565" i="9"/>
  <c r="R565" i="9"/>
  <c r="Q565" i="9"/>
  <c r="P565" i="9"/>
  <c r="O565" i="9"/>
  <c r="N565" i="9"/>
  <c r="M565" i="9"/>
  <c r="L565" i="9"/>
  <c r="K565" i="9"/>
  <c r="I565" i="9"/>
  <c r="J565" i="9"/>
  <c r="F565" i="9"/>
  <c r="G565" i="9"/>
  <c r="E565" i="9"/>
  <c r="H565" i="9"/>
  <c r="D565" i="9"/>
  <c r="C565" i="9"/>
  <c r="B565" i="9"/>
  <c r="S553" i="9"/>
  <c r="R553" i="9"/>
  <c r="Q553" i="9"/>
  <c r="P553" i="9"/>
  <c r="O553" i="9"/>
  <c r="N553" i="9"/>
  <c r="M553" i="9"/>
  <c r="L553" i="9"/>
  <c r="K553" i="9"/>
  <c r="I553" i="9"/>
  <c r="J553" i="9"/>
  <c r="H553" i="9"/>
  <c r="F553" i="9"/>
  <c r="G553" i="9"/>
  <c r="E553" i="9"/>
  <c r="D553" i="9"/>
  <c r="C553" i="9"/>
  <c r="B553" i="9"/>
  <c r="S541" i="9"/>
  <c r="R541" i="9"/>
  <c r="Q541" i="9"/>
  <c r="P541" i="9"/>
  <c r="O541" i="9"/>
  <c r="N541" i="9"/>
  <c r="M541" i="9"/>
  <c r="L541" i="9"/>
  <c r="K541" i="9"/>
  <c r="H541" i="9"/>
  <c r="I541" i="9"/>
  <c r="J541" i="9"/>
  <c r="F541" i="9"/>
  <c r="G541" i="9"/>
  <c r="E541" i="9"/>
  <c r="D541" i="9"/>
  <c r="C541" i="9"/>
  <c r="B541" i="9"/>
  <c r="S529" i="9"/>
  <c r="R529" i="9"/>
  <c r="Q529" i="9"/>
  <c r="P529" i="9"/>
  <c r="O529" i="9"/>
  <c r="N529" i="9"/>
  <c r="M529" i="9"/>
  <c r="L529" i="9"/>
  <c r="K529" i="9"/>
  <c r="H529" i="9"/>
  <c r="I529" i="9"/>
  <c r="J529" i="9"/>
  <c r="F529" i="9"/>
  <c r="G529" i="9"/>
  <c r="E529" i="9"/>
  <c r="C529" i="9"/>
  <c r="D529" i="9"/>
  <c r="B529" i="9"/>
  <c r="S517" i="9"/>
  <c r="R517" i="9"/>
  <c r="Q517" i="9"/>
  <c r="P517" i="9"/>
  <c r="O517" i="9"/>
  <c r="N517" i="9"/>
  <c r="M517" i="9"/>
  <c r="L517" i="9"/>
  <c r="K517" i="9"/>
  <c r="H517" i="9"/>
  <c r="I517" i="9"/>
  <c r="J517" i="9"/>
  <c r="F517" i="9"/>
  <c r="G517" i="9"/>
  <c r="E517" i="9"/>
  <c r="C517" i="9"/>
  <c r="B517" i="9"/>
  <c r="D517" i="9"/>
  <c r="S505" i="9"/>
  <c r="R505" i="9"/>
  <c r="P505" i="9"/>
  <c r="Q505" i="9"/>
  <c r="O505" i="9"/>
  <c r="N505" i="9"/>
  <c r="M505" i="9"/>
  <c r="L505" i="9"/>
  <c r="K505" i="9"/>
  <c r="H505" i="9"/>
  <c r="I505" i="9"/>
  <c r="J505" i="9"/>
  <c r="F505" i="9"/>
  <c r="G505" i="9"/>
  <c r="E505" i="9"/>
  <c r="C505" i="9"/>
  <c r="B505" i="9"/>
  <c r="D505" i="9"/>
  <c r="S900" i="9"/>
  <c r="R900" i="9"/>
  <c r="Q900" i="9"/>
  <c r="P900" i="9"/>
  <c r="O900" i="9"/>
  <c r="N900" i="9"/>
  <c r="M900" i="9"/>
  <c r="L900" i="9"/>
  <c r="K900" i="9"/>
  <c r="J900" i="9"/>
  <c r="I900" i="9"/>
  <c r="G900" i="9"/>
  <c r="H900" i="9"/>
  <c r="E900" i="9"/>
  <c r="F900" i="9"/>
  <c r="C900" i="9"/>
  <c r="D900" i="9"/>
  <c r="B900" i="9"/>
  <c r="S888" i="9"/>
  <c r="R888" i="9"/>
  <c r="Q888" i="9"/>
  <c r="P888" i="9"/>
  <c r="O888" i="9"/>
  <c r="N888" i="9"/>
  <c r="M888" i="9"/>
  <c r="L888" i="9"/>
  <c r="K888" i="9"/>
  <c r="J888" i="9"/>
  <c r="I888" i="9"/>
  <c r="G888" i="9"/>
  <c r="H888" i="9"/>
  <c r="E888" i="9"/>
  <c r="F888" i="9"/>
  <c r="C888" i="9"/>
  <c r="D888" i="9"/>
  <c r="B888" i="9"/>
  <c r="S876" i="9"/>
  <c r="R876" i="9"/>
  <c r="Q876" i="9"/>
  <c r="P876" i="9"/>
  <c r="O876" i="9"/>
  <c r="N876" i="9"/>
  <c r="M876" i="9"/>
  <c r="L876" i="9"/>
  <c r="K876" i="9"/>
  <c r="J876" i="9"/>
  <c r="I876" i="9"/>
  <c r="G876" i="9"/>
  <c r="H876" i="9"/>
  <c r="E876" i="9"/>
  <c r="F876" i="9"/>
  <c r="C876" i="9"/>
  <c r="D876" i="9"/>
  <c r="B876" i="9"/>
  <c r="S864" i="9"/>
  <c r="R864" i="9"/>
  <c r="Q864" i="9"/>
  <c r="P864" i="9"/>
  <c r="O864" i="9"/>
  <c r="N864" i="9"/>
  <c r="M864" i="9"/>
  <c r="L864" i="9"/>
  <c r="K864" i="9"/>
  <c r="J864" i="9"/>
  <c r="I864" i="9"/>
  <c r="G864" i="9"/>
  <c r="H864" i="9"/>
  <c r="E864" i="9"/>
  <c r="F864" i="9"/>
  <c r="C864" i="9"/>
  <c r="D864" i="9"/>
  <c r="B864" i="9"/>
  <c r="S852" i="9"/>
  <c r="R852" i="9"/>
  <c r="Q852" i="9"/>
  <c r="P852" i="9"/>
  <c r="O852" i="9"/>
  <c r="N852" i="9"/>
  <c r="M852" i="9"/>
  <c r="L852" i="9"/>
  <c r="K852" i="9"/>
  <c r="J852" i="9"/>
  <c r="I852" i="9"/>
  <c r="G852" i="9"/>
  <c r="H852" i="9"/>
  <c r="E852" i="9"/>
  <c r="F852" i="9"/>
  <c r="C852" i="9"/>
  <c r="D852" i="9"/>
  <c r="B852" i="9"/>
  <c r="S840" i="9"/>
  <c r="R840" i="9"/>
  <c r="Q840" i="9"/>
  <c r="P840" i="9"/>
  <c r="O840" i="9"/>
  <c r="N840" i="9"/>
  <c r="M840" i="9"/>
  <c r="L840" i="9"/>
  <c r="K840" i="9"/>
  <c r="J840" i="9"/>
  <c r="I840" i="9"/>
  <c r="G840" i="9"/>
  <c r="H840" i="9"/>
  <c r="E840" i="9"/>
  <c r="F840" i="9"/>
  <c r="C840" i="9"/>
  <c r="D840" i="9"/>
  <c r="B840" i="9"/>
  <c r="S828" i="9"/>
  <c r="R828" i="9"/>
  <c r="Q828" i="9"/>
  <c r="P828" i="9"/>
  <c r="O828" i="9"/>
  <c r="N828" i="9"/>
  <c r="M828" i="9"/>
  <c r="L828" i="9"/>
  <c r="K828" i="9"/>
  <c r="J828" i="9"/>
  <c r="I828" i="9"/>
  <c r="G828" i="9"/>
  <c r="H828" i="9"/>
  <c r="E828" i="9"/>
  <c r="F828" i="9"/>
  <c r="C828" i="9"/>
  <c r="D828" i="9"/>
  <c r="B828" i="9"/>
  <c r="S816" i="9"/>
  <c r="R816" i="9"/>
  <c r="Q816" i="9"/>
  <c r="P816" i="9"/>
  <c r="O816" i="9"/>
  <c r="N816" i="9"/>
  <c r="M816" i="9"/>
  <c r="L816" i="9"/>
  <c r="K816" i="9"/>
  <c r="J816" i="9"/>
  <c r="I816" i="9"/>
  <c r="G816" i="9"/>
  <c r="H816" i="9"/>
  <c r="E816" i="9"/>
  <c r="F816" i="9"/>
  <c r="C816" i="9"/>
  <c r="D816" i="9"/>
  <c r="B816" i="9"/>
  <c r="S804" i="9"/>
  <c r="R804" i="9"/>
  <c r="Q804" i="9"/>
  <c r="P804" i="9"/>
  <c r="O804" i="9"/>
  <c r="N804" i="9"/>
  <c r="M804" i="9"/>
  <c r="L804" i="9"/>
  <c r="K804" i="9"/>
  <c r="J804" i="9"/>
  <c r="I804" i="9"/>
  <c r="G804" i="9"/>
  <c r="H804" i="9"/>
  <c r="E804" i="9"/>
  <c r="F804" i="9"/>
  <c r="C804" i="9"/>
  <c r="D804" i="9"/>
  <c r="B804" i="9"/>
  <c r="S792" i="9"/>
  <c r="R792" i="9"/>
  <c r="Q792" i="9"/>
  <c r="P792" i="9"/>
  <c r="O792" i="9"/>
  <c r="N792" i="9"/>
  <c r="M792" i="9"/>
  <c r="L792" i="9"/>
  <c r="K792" i="9"/>
  <c r="J792" i="9"/>
  <c r="I792" i="9"/>
  <c r="G792" i="9"/>
  <c r="H792" i="9"/>
  <c r="E792" i="9"/>
  <c r="F792" i="9"/>
  <c r="C792" i="9"/>
  <c r="D792" i="9"/>
  <c r="B792" i="9"/>
  <c r="S780" i="9"/>
  <c r="R780" i="9"/>
  <c r="Q780" i="9"/>
  <c r="P780" i="9"/>
  <c r="O780" i="9"/>
  <c r="N780" i="9"/>
  <c r="M780" i="9"/>
  <c r="L780" i="9"/>
  <c r="K780" i="9"/>
  <c r="J780" i="9"/>
  <c r="I780" i="9"/>
  <c r="G780" i="9"/>
  <c r="H780" i="9"/>
  <c r="E780" i="9"/>
  <c r="F780" i="9"/>
  <c r="C780" i="9"/>
  <c r="D780" i="9"/>
  <c r="B780" i="9"/>
  <c r="S768" i="9"/>
  <c r="R768" i="9"/>
  <c r="Q768" i="9"/>
  <c r="P768" i="9"/>
  <c r="O768" i="9"/>
  <c r="N768" i="9"/>
  <c r="M768" i="9"/>
  <c r="L768" i="9"/>
  <c r="K768" i="9"/>
  <c r="J768" i="9"/>
  <c r="I768" i="9"/>
  <c r="G768" i="9"/>
  <c r="H768" i="9"/>
  <c r="E768" i="9"/>
  <c r="F768" i="9"/>
  <c r="C768" i="9"/>
  <c r="D768" i="9"/>
  <c r="B768" i="9"/>
  <c r="S756" i="9"/>
  <c r="R756" i="9"/>
  <c r="Q756" i="9"/>
  <c r="P756" i="9"/>
  <c r="O756" i="9"/>
  <c r="N756" i="9"/>
  <c r="M756" i="9"/>
  <c r="L756" i="9"/>
  <c r="K756" i="9"/>
  <c r="J756" i="9"/>
  <c r="I756" i="9"/>
  <c r="G756" i="9"/>
  <c r="H756" i="9"/>
  <c r="E756" i="9"/>
  <c r="F756" i="9"/>
  <c r="C756" i="9"/>
  <c r="D756" i="9"/>
  <c r="B756" i="9"/>
  <c r="S744" i="9"/>
  <c r="R744" i="9"/>
  <c r="Q744" i="9"/>
  <c r="P744" i="9"/>
  <c r="O744" i="9"/>
  <c r="N744" i="9"/>
  <c r="M744" i="9"/>
  <c r="L744" i="9"/>
  <c r="K744" i="9"/>
  <c r="J744" i="9"/>
  <c r="I744" i="9"/>
  <c r="G744" i="9"/>
  <c r="H744" i="9"/>
  <c r="E744" i="9"/>
  <c r="F744" i="9"/>
  <c r="C744" i="9"/>
  <c r="D744" i="9"/>
  <c r="B744" i="9"/>
  <c r="S732" i="9"/>
  <c r="R732" i="9"/>
  <c r="Q732" i="9"/>
  <c r="P732" i="9"/>
  <c r="O732" i="9"/>
  <c r="N732" i="9"/>
  <c r="M732" i="9"/>
  <c r="L732" i="9"/>
  <c r="K732" i="9"/>
  <c r="J732" i="9"/>
  <c r="I732" i="9"/>
  <c r="G732" i="9"/>
  <c r="H732" i="9"/>
  <c r="E732" i="9"/>
  <c r="F732" i="9"/>
  <c r="C732" i="9"/>
  <c r="D732" i="9"/>
  <c r="B732" i="9"/>
  <c r="S720" i="9"/>
  <c r="R720" i="9"/>
  <c r="Q720" i="9"/>
  <c r="P720" i="9"/>
  <c r="O720" i="9"/>
  <c r="N720" i="9"/>
  <c r="M720" i="9"/>
  <c r="L720" i="9"/>
  <c r="K720" i="9"/>
  <c r="J720" i="9"/>
  <c r="I720" i="9"/>
  <c r="G720" i="9"/>
  <c r="H720" i="9"/>
  <c r="E720" i="9"/>
  <c r="F720" i="9"/>
  <c r="C720" i="9"/>
  <c r="D720" i="9"/>
  <c r="B720" i="9"/>
  <c r="S708" i="9"/>
  <c r="R708" i="9"/>
  <c r="Q708" i="9"/>
  <c r="P708" i="9"/>
  <c r="O708" i="9"/>
  <c r="N708" i="9"/>
  <c r="M708" i="9"/>
  <c r="L708" i="9"/>
  <c r="K708" i="9"/>
  <c r="J708" i="9"/>
  <c r="I708" i="9"/>
  <c r="G708" i="9"/>
  <c r="H708" i="9"/>
  <c r="E708" i="9"/>
  <c r="F708" i="9"/>
  <c r="C708" i="9"/>
  <c r="D708" i="9"/>
  <c r="B708" i="9"/>
  <c r="S696" i="9"/>
  <c r="R696" i="9"/>
  <c r="Q696" i="9"/>
  <c r="P696" i="9"/>
  <c r="O696" i="9"/>
  <c r="N696" i="9"/>
  <c r="M696" i="9"/>
  <c r="L696" i="9"/>
  <c r="K696" i="9"/>
  <c r="J696" i="9"/>
  <c r="I696" i="9"/>
  <c r="G696" i="9"/>
  <c r="H696" i="9"/>
  <c r="E696" i="9"/>
  <c r="F696" i="9"/>
  <c r="C696" i="9"/>
  <c r="D696" i="9"/>
  <c r="B696" i="9"/>
  <c r="S684" i="9"/>
  <c r="R684" i="9"/>
  <c r="Q684" i="9"/>
  <c r="P684" i="9"/>
  <c r="O684" i="9"/>
  <c r="N684" i="9"/>
  <c r="M684" i="9"/>
  <c r="L684" i="9"/>
  <c r="K684" i="9"/>
  <c r="J684" i="9"/>
  <c r="I684" i="9"/>
  <c r="G684" i="9"/>
  <c r="H684" i="9"/>
  <c r="E684" i="9"/>
  <c r="F684" i="9"/>
  <c r="C684" i="9"/>
  <c r="D684" i="9"/>
  <c r="B684" i="9"/>
  <c r="S672" i="9"/>
  <c r="R672" i="9"/>
  <c r="Q672" i="9"/>
  <c r="P672" i="9"/>
  <c r="O672" i="9"/>
  <c r="N672" i="9"/>
  <c r="M672" i="9"/>
  <c r="L672" i="9"/>
  <c r="K672" i="9"/>
  <c r="J672" i="9"/>
  <c r="I672" i="9"/>
  <c r="G672" i="9"/>
  <c r="H672" i="9"/>
  <c r="E672" i="9"/>
  <c r="F672" i="9"/>
  <c r="C672" i="9"/>
  <c r="D672" i="9"/>
  <c r="B672" i="9"/>
  <c r="S660" i="9"/>
  <c r="R660" i="9"/>
  <c r="Q660" i="9"/>
  <c r="P660" i="9"/>
  <c r="O660" i="9"/>
  <c r="N660" i="9"/>
  <c r="M660" i="9"/>
  <c r="L660" i="9"/>
  <c r="K660" i="9"/>
  <c r="J660" i="9"/>
  <c r="I660" i="9"/>
  <c r="G660" i="9"/>
  <c r="H660" i="9"/>
  <c r="E660" i="9"/>
  <c r="F660" i="9"/>
  <c r="C660" i="9"/>
  <c r="D660" i="9"/>
  <c r="B660" i="9"/>
  <c r="S648" i="9"/>
  <c r="R648" i="9"/>
  <c r="Q648" i="9"/>
  <c r="P648" i="9"/>
  <c r="O648" i="9"/>
  <c r="N648" i="9"/>
  <c r="M648" i="9"/>
  <c r="L648" i="9"/>
  <c r="K648" i="9"/>
  <c r="J648" i="9"/>
  <c r="I648" i="9"/>
  <c r="G648" i="9"/>
  <c r="H648" i="9"/>
  <c r="F648" i="9"/>
  <c r="E648" i="9"/>
  <c r="C648" i="9"/>
  <c r="D648" i="9"/>
  <c r="B648" i="9"/>
  <c r="S636" i="9"/>
  <c r="R636" i="9"/>
  <c r="Q636" i="9"/>
  <c r="P636" i="9"/>
  <c r="O636" i="9"/>
  <c r="N636" i="9"/>
  <c r="M636" i="9"/>
  <c r="L636" i="9"/>
  <c r="K636" i="9"/>
  <c r="J636" i="9"/>
  <c r="I636" i="9"/>
  <c r="G636" i="9"/>
  <c r="H636" i="9"/>
  <c r="E636" i="9"/>
  <c r="F636" i="9"/>
  <c r="D636" i="9"/>
  <c r="C636" i="9"/>
  <c r="B636" i="9"/>
  <c r="S624" i="9"/>
  <c r="R624" i="9"/>
  <c r="Q624" i="9"/>
  <c r="P624" i="9"/>
  <c r="O624" i="9"/>
  <c r="N624" i="9"/>
  <c r="M624" i="9"/>
  <c r="L624" i="9"/>
  <c r="K624" i="9"/>
  <c r="J624" i="9"/>
  <c r="I624" i="9"/>
  <c r="G624" i="9"/>
  <c r="H624" i="9"/>
  <c r="E624" i="9"/>
  <c r="F624" i="9"/>
  <c r="D624" i="9"/>
  <c r="C624" i="9"/>
  <c r="B624" i="9"/>
  <c r="S612" i="9"/>
  <c r="R612" i="9"/>
  <c r="Q612" i="9"/>
  <c r="P612" i="9"/>
  <c r="O612" i="9"/>
  <c r="N612" i="9"/>
  <c r="M612" i="9"/>
  <c r="L612" i="9"/>
  <c r="K612" i="9"/>
  <c r="J612" i="9"/>
  <c r="I612" i="9"/>
  <c r="G612" i="9"/>
  <c r="H612" i="9"/>
  <c r="E612" i="9"/>
  <c r="F612" i="9"/>
  <c r="D612" i="9"/>
  <c r="C612" i="9"/>
  <c r="B612" i="9"/>
  <c r="S600" i="9"/>
  <c r="R600" i="9"/>
  <c r="Q600" i="9"/>
  <c r="P600" i="9"/>
  <c r="O600" i="9"/>
  <c r="N600" i="9"/>
  <c r="M600" i="9"/>
  <c r="L600" i="9"/>
  <c r="K600" i="9"/>
  <c r="J600" i="9"/>
  <c r="I600" i="9"/>
  <c r="F600" i="9"/>
  <c r="G600" i="9"/>
  <c r="H600" i="9"/>
  <c r="E600" i="9"/>
  <c r="C600" i="9"/>
  <c r="D600" i="9"/>
  <c r="B600" i="9"/>
  <c r="S588" i="9"/>
  <c r="R588" i="9"/>
  <c r="Q588" i="9"/>
  <c r="P588" i="9"/>
  <c r="O588" i="9"/>
  <c r="N588" i="9"/>
  <c r="M588" i="9"/>
  <c r="L588" i="9"/>
  <c r="K588" i="9"/>
  <c r="J588" i="9"/>
  <c r="I588" i="9"/>
  <c r="F588" i="9"/>
  <c r="G588" i="9"/>
  <c r="H588" i="9"/>
  <c r="E588" i="9"/>
  <c r="C588" i="9"/>
  <c r="D588" i="9"/>
  <c r="B588" i="9"/>
  <c r="S576" i="9"/>
  <c r="R576" i="9"/>
  <c r="Q576" i="9"/>
  <c r="P576" i="9"/>
  <c r="O576" i="9"/>
  <c r="N576" i="9"/>
  <c r="M576" i="9"/>
  <c r="L576" i="9"/>
  <c r="K576" i="9"/>
  <c r="J576" i="9"/>
  <c r="I576" i="9"/>
  <c r="F576" i="9"/>
  <c r="G576" i="9"/>
  <c r="H576" i="9"/>
  <c r="E576" i="9"/>
  <c r="C576" i="9"/>
  <c r="D576" i="9"/>
  <c r="B576" i="9"/>
  <c r="S564" i="9"/>
  <c r="R564" i="9"/>
  <c r="Q564" i="9"/>
  <c r="P564" i="9"/>
  <c r="O564" i="9"/>
  <c r="N564" i="9"/>
  <c r="M564" i="9"/>
  <c r="L564" i="9"/>
  <c r="K564" i="9"/>
  <c r="J564" i="9"/>
  <c r="I564" i="9"/>
  <c r="F564" i="9"/>
  <c r="G564" i="9"/>
  <c r="H564" i="9"/>
  <c r="E564" i="9"/>
  <c r="D564" i="9"/>
  <c r="C564" i="9"/>
  <c r="B564" i="9"/>
  <c r="S552" i="9"/>
  <c r="R552" i="9"/>
  <c r="Q552" i="9"/>
  <c r="P552" i="9"/>
  <c r="O552" i="9"/>
  <c r="N552" i="9"/>
  <c r="M552" i="9"/>
  <c r="L552" i="9"/>
  <c r="K552" i="9"/>
  <c r="J552" i="9"/>
  <c r="I552" i="9"/>
  <c r="H552" i="9"/>
  <c r="F552" i="9"/>
  <c r="G552" i="9"/>
  <c r="E552" i="9"/>
  <c r="D552" i="9"/>
  <c r="C552" i="9"/>
  <c r="B552" i="9"/>
  <c r="S540" i="9"/>
  <c r="R540" i="9"/>
  <c r="Q540" i="9"/>
  <c r="P540" i="9"/>
  <c r="O540" i="9"/>
  <c r="N540" i="9"/>
  <c r="M540" i="9"/>
  <c r="L540" i="9"/>
  <c r="K540" i="9"/>
  <c r="J540" i="9"/>
  <c r="H540" i="9"/>
  <c r="I540" i="9"/>
  <c r="F540" i="9"/>
  <c r="G540" i="9"/>
  <c r="E540" i="9"/>
  <c r="D540" i="9"/>
  <c r="C540" i="9"/>
  <c r="B540" i="9"/>
  <c r="S528" i="9"/>
  <c r="R528" i="9"/>
  <c r="Q528" i="9"/>
  <c r="P528" i="9"/>
  <c r="O528" i="9"/>
  <c r="N528" i="9"/>
  <c r="M528" i="9"/>
  <c r="L528" i="9"/>
  <c r="K528" i="9"/>
  <c r="J528" i="9"/>
  <c r="H528" i="9"/>
  <c r="I528" i="9"/>
  <c r="F528" i="9"/>
  <c r="G528" i="9"/>
  <c r="E528" i="9"/>
  <c r="C528" i="9"/>
  <c r="D528" i="9"/>
  <c r="B528" i="9"/>
  <c r="S516" i="9"/>
  <c r="R516" i="9"/>
  <c r="Q516" i="9"/>
  <c r="P516" i="9"/>
  <c r="O516" i="9"/>
  <c r="N516" i="9"/>
  <c r="M516" i="9"/>
  <c r="L516" i="9"/>
  <c r="K516" i="9"/>
  <c r="J516" i="9"/>
  <c r="H516" i="9"/>
  <c r="I516" i="9"/>
  <c r="F516" i="9"/>
  <c r="G516" i="9"/>
  <c r="E516" i="9"/>
  <c r="C516" i="9"/>
  <c r="B516" i="9"/>
  <c r="D516" i="9"/>
  <c r="S504" i="9"/>
  <c r="R504" i="9"/>
  <c r="Q504" i="9"/>
  <c r="P504" i="9"/>
  <c r="O504" i="9"/>
  <c r="N504" i="9"/>
  <c r="M504" i="9"/>
  <c r="L504" i="9"/>
  <c r="K504" i="9"/>
  <c r="J504" i="9"/>
  <c r="H504" i="9"/>
  <c r="I504" i="9"/>
  <c r="F504" i="9"/>
  <c r="G504" i="9"/>
  <c r="E504" i="9"/>
  <c r="C504" i="9"/>
  <c r="B504" i="9"/>
  <c r="D504" i="9"/>
  <c r="S899" i="9"/>
  <c r="R899" i="9"/>
  <c r="Q899" i="9"/>
  <c r="P899" i="9"/>
  <c r="O899" i="9"/>
  <c r="M899" i="9"/>
  <c r="N899" i="9"/>
  <c r="L899" i="9"/>
  <c r="K899" i="9"/>
  <c r="J899" i="9"/>
  <c r="I899" i="9"/>
  <c r="G899" i="9"/>
  <c r="H899" i="9"/>
  <c r="E899" i="9"/>
  <c r="F899" i="9"/>
  <c r="C899" i="9"/>
  <c r="D899" i="9"/>
  <c r="B899" i="9"/>
  <c r="S887" i="9"/>
  <c r="R887" i="9"/>
  <c r="Q887" i="9"/>
  <c r="P887" i="9"/>
  <c r="O887" i="9"/>
  <c r="N887" i="9"/>
  <c r="M887" i="9"/>
  <c r="L887" i="9"/>
  <c r="K887" i="9"/>
  <c r="J887" i="9"/>
  <c r="I887" i="9"/>
  <c r="G887" i="9"/>
  <c r="H887" i="9"/>
  <c r="E887" i="9"/>
  <c r="F887" i="9"/>
  <c r="C887" i="9"/>
  <c r="D887" i="9"/>
  <c r="B887" i="9"/>
  <c r="S875" i="9"/>
  <c r="R875" i="9"/>
  <c r="Q875" i="9"/>
  <c r="P875" i="9"/>
  <c r="O875" i="9"/>
  <c r="N875" i="9"/>
  <c r="M875" i="9"/>
  <c r="L875" i="9"/>
  <c r="K875" i="9"/>
  <c r="J875" i="9"/>
  <c r="I875" i="9"/>
  <c r="G875" i="9"/>
  <c r="H875" i="9"/>
  <c r="E875" i="9"/>
  <c r="F875" i="9"/>
  <c r="C875" i="9"/>
  <c r="D875" i="9"/>
  <c r="B875" i="9"/>
  <c r="S863" i="9"/>
  <c r="R863" i="9"/>
  <c r="Q863" i="9"/>
  <c r="P863" i="9"/>
  <c r="O863" i="9"/>
  <c r="N863" i="9"/>
  <c r="M863" i="9"/>
  <c r="L863" i="9"/>
  <c r="K863" i="9"/>
  <c r="J863" i="9"/>
  <c r="I863" i="9"/>
  <c r="G863" i="9"/>
  <c r="H863" i="9"/>
  <c r="E863" i="9"/>
  <c r="F863" i="9"/>
  <c r="C863" i="9"/>
  <c r="D863" i="9"/>
  <c r="B863" i="9"/>
  <c r="S851" i="9"/>
  <c r="R851" i="9"/>
  <c r="Q851" i="9"/>
  <c r="P851" i="9"/>
  <c r="O851" i="9"/>
  <c r="N851" i="9"/>
  <c r="M851" i="9"/>
  <c r="L851" i="9"/>
  <c r="K851" i="9"/>
  <c r="J851" i="9"/>
  <c r="I851" i="9"/>
  <c r="G851" i="9"/>
  <c r="H851" i="9"/>
  <c r="E851" i="9"/>
  <c r="F851" i="9"/>
  <c r="C851" i="9"/>
  <c r="D851" i="9"/>
  <c r="B851" i="9"/>
  <c r="S839" i="9"/>
  <c r="R839" i="9"/>
  <c r="Q839" i="9"/>
  <c r="P839" i="9"/>
  <c r="O839" i="9"/>
  <c r="N839" i="9"/>
  <c r="M839" i="9"/>
  <c r="L839" i="9"/>
  <c r="K839" i="9"/>
  <c r="J839" i="9"/>
  <c r="I839" i="9"/>
  <c r="G839" i="9"/>
  <c r="H839" i="9"/>
  <c r="E839" i="9"/>
  <c r="F839" i="9"/>
  <c r="C839" i="9"/>
  <c r="D839" i="9"/>
  <c r="B839" i="9"/>
  <c r="S827" i="9"/>
  <c r="R827" i="9"/>
  <c r="Q827" i="9"/>
  <c r="P827" i="9"/>
  <c r="O827" i="9"/>
  <c r="N827" i="9"/>
  <c r="M827" i="9"/>
  <c r="L827" i="9"/>
  <c r="K827" i="9"/>
  <c r="J827" i="9"/>
  <c r="I827" i="9"/>
  <c r="G827" i="9"/>
  <c r="H827" i="9"/>
  <c r="E827" i="9"/>
  <c r="F827" i="9"/>
  <c r="C827" i="9"/>
  <c r="D827" i="9"/>
  <c r="B827" i="9"/>
  <c r="S815" i="9"/>
  <c r="R815" i="9"/>
  <c r="Q815" i="9"/>
  <c r="P815" i="9"/>
  <c r="O815" i="9"/>
  <c r="N815" i="9"/>
  <c r="M815" i="9"/>
  <c r="L815" i="9"/>
  <c r="K815" i="9"/>
  <c r="J815" i="9"/>
  <c r="I815" i="9"/>
  <c r="G815" i="9"/>
  <c r="H815" i="9"/>
  <c r="E815" i="9"/>
  <c r="F815" i="9"/>
  <c r="C815" i="9"/>
  <c r="D815" i="9"/>
  <c r="B815" i="9"/>
  <c r="S803" i="9"/>
  <c r="R803" i="9"/>
  <c r="Q803" i="9"/>
  <c r="P803" i="9"/>
  <c r="O803" i="9"/>
  <c r="M803" i="9"/>
  <c r="L803" i="9"/>
  <c r="N803" i="9"/>
  <c r="K803" i="9"/>
  <c r="J803" i="9"/>
  <c r="I803" i="9"/>
  <c r="G803" i="9"/>
  <c r="H803" i="9"/>
  <c r="E803" i="9"/>
  <c r="F803" i="9"/>
  <c r="C803" i="9"/>
  <c r="D803" i="9"/>
  <c r="B803" i="9"/>
  <c r="S791" i="9"/>
  <c r="R791" i="9"/>
  <c r="Q791" i="9"/>
  <c r="P791" i="9"/>
  <c r="O791" i="9"/>
  <c r="M791" i="9"/>
  <c r="N791" i="9"/>
  <c r="L791" i="9"/>
  <c r="K791" i="9"/>
  <c r="J791" i="9"/>
  <c r="I791" i="9"/>
  <c r="G791" i="9"/>
  <c r="H791" i="9"/>
  <c r="E791" i="9"/>
  <c r="F791" i="9"/>
  <c r="C791" i="9"/>
  <c r="D791" i="9"/>
  <c r="B791" i="9"/>
  <c r="S779" i="9"/>
  <c r="R779" i="9"/>
  <c r="Q779" i="9"/>
  <c r="P779" i="9"/>
  <c r="O779" i="9"/>
  <c r="M779" i="9"/>
  <c r="N779" i="9"/>
  <c r="L779" i="9"/>
  <c r="K779" i="9"/>
  <c r="J779" i="9"/>
  <c r="I779" i="9"/>
  <c r="G779" i="9"/>
  <c r="H779" i="9"/>
  <c r="E779" i="9"/>
  <c r="F779" i="9"/>
  <c r="C779" i="9"/>
  <c r="D779" i="9"/>
  <c r="B779" i="9"/>
  <c r="S767" i="9"/>
  <c r="R767" i="9"/>
  <c r="Q767" i="9"/>
  <c r="P767" i="9"/>
  <c r="O767" i="9"/>
  <c r="M767" i="9"/>
  <c r="N767" i="9"/>
  <c r="L767" i="9"/>
  <c r="K767" i="9"/>
  <c r="J767" i="9"/>
  <c r="I767" i="9"/>
  <c r="G767" i="9"/>
  <c r="H767" i="9"/>
  <c r="E767" i="9"/>
  <c r="F767" i="9"/>
  <c r="C767" i="9"/>
  <c r="D767" i="9"/>
  <c r="B767" i="9"/>
  <c r="S755" i="9"/>
  <c r="R755" i="9"/>
  <c r="Q755" i="9"/>
  <c r="P755" i="9"/>
  <c r="O755" i="9"/>
  <c r="M755" i="9"/>
  <c r="N755" i="9"/>
  <c r="L755" i="9"/>
  <c r="K755" i="9"/>
  <c r="J755" i="9"/>
  <c r="I755" i="9"/>
  <c r="G755" i="9"/>
  <c r="H755" i="9"/>
  <c r="E755" i="9"/>
  <c r="F755" i="9"/>
  <c r="C755" i="9"/>
  <c r="D755" i="9"/>
  <c r="B755" i="9"/>
  <c r="S743" i="9"/>
  <c r="R743" i="9"/>
  <c r="Q743" i="9"/>
  <c r="P743" i="9"/>
  <c r="O743" i="9"/>
  <c r="N743" i="9"/>
  <c r="M743" i="9"/>
  <c r="L743" i="9"/>
  <c r="K743" i="9"/>
  <c r="J743" i="9"/>
  <c r="I743" i="9"/>
  <c r="G743" i="9"/>
  <c r="H743" i="9"/>
  <c r="E743" i="9"/>
  <c r="F743" i="9"/>
  <c r="C743" i="9"/>
  <c r="D743" i="9"/>
  <c r="B743" i="9"/>
  <c r="S731" i="9"/>
  <c r="R731" i="9"/>
  <c r="Q731" i="9"/>
  <c r="P731" i="9"/>
  <c r="O731" i="9"/>
  <c r="N731" i="9"/>
  <c r="M731" i="9"/>
  <c r="L731" i="9"/>
  <c r="K731" i="9"/>
  <c r="J731" i="9"/>
  <c r="I731" i="9"/>
  <c r="G731" i="9"/>
  <c r="H731" i="9"/>
  <c r="E731" i="9"/>
  <c r="F731" i="9"/>
  <c r="C731" i="9"/>
  <c r="D731" i="9"/>
  <c r="B731" i="9"/>
  <c r="S719" i="9"/>
  <c r="R719" i="9"/>
  <c r="Q719" i="9"/>
  <c r="P719" i="9"/>
  <c r="O719" i="9"/>
  <c r="N719" i="9"/>
  <c r="M719" i="9"/>
  <c r="L719" i="9"/>
  <c r="K719" i="9"/>
  <c r="J719" i="9"/>
  <c r="I719" i="9"/>
  <c r="G719" i="9"/>
  <c r="H719" i="9"/>
  <c r="E719" i="9"/>
  <c r="F719" i="9"/>
  <c r="C719" i="9"/>
  <c r="D719" i="9"/>
  <c r="B719" i="9"/>
  <c r="S707" i="9"/>
  <c r="R707" i="9"/>
  <c r="Q707" i="9"/>
  <c r="P707" i="9"/>
  <c r="O707" i="9"/>
  <c r="N707" i="9"/>
  <c r="M707" i="9"/>
  <c r="L707" i="9"/>
  <c r="K707" i="9"/>
  <c r="J707" i="9"/>
  <c r="I707" i="9"/>
  <c r="G707" i="9"/>
  <c r="H707" i="9"/>
  <c r="E707" i="9"/>
  <c r="F707" i="9"/>
  <c r="C707" i="9"/>
  <c r="D707" i="9"/>
  <c r="B707" i="9"/>
  <c r="S695" i="9"/>
  <c r="R695" i="9"/>
  <c r="Q695" i="9"/>
  <c r="P695" i="9"/>
  <c r="O695" i="9"/>
  <c r="N695" i="9"/>
  <c r="M695" i="9"/>
  <c r="L695" i="9"/>
  <c r="K695" i="9"/>
  <c r="J695" i="9"/>
  <c r="I695" i="9"/>
  <c r="G695" i="9"/>
  <c r="H695" i="9"/>
  <c r="E695" i="9"/>
  <c r="F695" i="9"/>
  <c r="C695" i="9"/>
  <c r="D695" i="9"/>
  <c r="B695" i="9"/>
  <c r="S683" i="9"/>
  <c r="R683" i="9"/>
  <c r="Q683" i="9"/>
  <c r="P683" i="9"/>
  <c r="O683" i="9"/>
  <c r="N683" i="9"/>
  <c r="M683" i="9"/>
  <c r="L683" i="9"/>
  <c r="K683" i="9"/>
  <c r="J683" i="9"/>
  <c r="I683" i="9"/>
  <c r="G683" i="9"/>
  <c r="H683" i="9"/>
  <c r="E683" i="9"/>
  <c r="F683" i="9"/>
  <c r="C683" i="9"/>
  <c r="D683" i="9"/>
  <c r="B683" i="9"/>
  <c r="S671" i="9"/>
  <c r="R671" i="9"/>
  <c r="Q671" i="9"/>
  <c r="P671" i="9"/>
  <c r="O671" i="9"/>
  <c r="N671" i="9"/>
  <c r="M671" i="9"/>
  <c r="L671" i="9"/>
  <c r="K671" i="9"/>
  <c r="J671" i="9"/>
  <c r="I671" i="9"/>
  <c r="G671" i="9"/>
  <c r="H671" i="9"/>
  <c r="E671" i="9"/>
  <c r="F671" i="9"/>
  <c r="C671" i="9"/>
  <c r="D671" i="9"/>
  <c r="B671" i="9"/>
  <c r="S659" i="9"/>
  <c r="R659" i="9"/>
  <c r="Q659" i="9"/>
  <c r="P659" i="9"/>
  <c r="O659" i="9"/>
  <c r="M659" i="9"/>
  <c r="L659" i="9"/>
  <c r="N659" i="9"/>
  <c r="K659" i="9"/>
  <c r="J659" i="9"/>
  <c r="I659" i="9"/>
  <c r="G659" i="9"/>
  <c r="H659" i="9"/>
  <c r="E659" i="9"/>
  <c r="F659" i="9"/>
  <c r="C659" i="9"/>
  <c r="D659" i="9"/>
  <c r="B659" i="9"/>
  <c r="S647" i="9"/>
  <c r="R647" i="9"/>
  <c r="Q647" i="9"/>
  <c r="P647" i="9"/>
  <c r="O647" i="9"/>
  <c r="M647" i="9"/>
  <c r="N647" i="9"/>
  <c r="L647" i="9"/>
  <c r="K647" i="9"/>
  <c r="J647" i="9"/>
  <c r="I647" i="9"/>
  <c r="G647" i="9"/>
  <c r="H647" i="9"/>
  <c r="F647" i="9"/>
  <c r="E647" i="9"/>
  <c r="C647" i="9"/>
  <c r="D647" i="9"/>
  <c r="B647" i="9"/>
  <c r="S635" i="9"/>
  <c r="R635" i="9"/>
  <c r="Q635" i="9"/>
  <c r="P635" i="9"/>
  <c r="O635" i="9"/>
  <c r="M635" i="9"/>
  <c r="N635" i="9"/>
  <c r="L635" i="9"/>
  <c r="K635" i="9"/>
  <c r="J635" i="9"/>
  <c r="I635" i="9"/>
  <c r="G635" i="9"/>
  <c r="H635" i="9"/>
  <c r="E635" i="9"/>
  <c r="F635" i="9"/>
  <c r="C635" i="9"/>
  <c r="D635" i="9"/>
  <c r="B635" i="9"/>
  <c r="S623" i="9"/>
  <c r="R623" i="9"/>
  <c r="Q623" i="9"/>
  <c r="P623" i="9"/>
  <c r="O623" i="9"/>
  <c r="M623" i="9"/>
  <c r="N623" i="9"/>
  <c r="L623" i="9"/>
  <c r="K623" i="9"/>
  <c r="J623" i="9"/>
  <c r="I623" i="9"/>
  <c r="G623" i="9"/>
  <c r="H623" i="9"/>
  <c r="E623" i="9"/>
  <c r="F623" i="9"/>
  <c r="D623" i="9"/>
  <c r="C623" i="9"/>
  <c r="B623" i="9"/>
  <c r="S611" i="9"/>
  <c r="R611" i="9"/>
  <c r="Q611" i="9"/>
  <c r="P611" i="9"/>
  <c r="O611" i="9"/>
  <c r="M611" i="9"/>
  <c r="N611" i="9"/>
  <c r="L611" i="9"/>
  <c r="K611" i="9"/>
  <c r="J611" i="9"/>
  <c r="I611" i="9"/>
  <c r="F611" i="9"/>
  <c r="G611" i="9"/>
  <c r="H611" i="9"/>
  <c r="E611" i="9"/>
  <c r="D611" i="9"/>
  <c r="C611" i="9"/>
  <c r="B611" i="9"/>
  <c r="S599" i="9"/>
  <c r="R599" i="9"/>
  <c r="Q599" i="9"/>
  <c r="P599" i="9"/>
  <c r="O599" i="9"/>
  <c r="N599" i="9"/>
  <c r="M599" i="9"/>
  <c r="L599" i="9"/>
  <c r="K599" i="9"/>
  <c r="J599" i="9"/>
  <c r="I599" i="9"/>
  <c r="F599" i="9"/>
  <c r="G599" i="9"/>
  <c r="H599" i="9"/>
  <c r="E599" i="9"/>
  <c r="C599" i="9"/>
  <c r="D599" i="9"/>
  <c r="B599" i="9"/>
  <c r="S587" i="9"/>
  <c r="R587" i="9"/>
  <c r="Q587" i="9"/>
  <c r="P587" i="9"/>
  <c r="O587" i="9"/>
  <c r="N587" i="9"/>
  <c r="M587" i="9"/>
  <c r="L587" i="9"/>
  <c r="K587" i="9"/>
  <c r="J587" i="9"/>
  <c r="I587" i="9"/>
  <c r="F587" i="9"/>
  <c r="G587" i="9"/>
  <c r="H587" i="9"/>
  <c r="E587" i="9"/>
  <c r="C587" i="9"/>
  <c r="D587" i="9"/>
  <c r="B587" i="9"/>
  <c r="S575" i="9"/>
  <c r="R575" i="9"/>
  <c r="Q575" i="9"/>
  <c r="P575" i="9"/>
  <c r="O575" i="9"/>
  <c r="N575" i="9"/>
  <c r="M575" i="9"/>
  <c r="L575" i="9"/>
  <c r="K575" i="9"/>
  <c r="J575" i="9"/>
  <c r="I575" i="9"/>
  <c r="F575" i="9"/>
  <c r="G575" i="9"/>
  <c r="H575" i="9"/>
  <c r="E575" i="9"/>
  <c r="C575" i="9"/>
  <c r="D575" i="9"/>
  <c r="B575" i="9"/>
  <c r="S563" i="9"/>
  <c r="R563" i="9"/>
  <c r="Q563" i="9"/>
  <c r="P563" i="9"/>
  <c r="O563" i="9"/>
  <c r="N563" i="9"/>
  <c r="M563" i="9"/>
  <c r="L563" i="9"/>
  <c r="K563" i="9"/>
  <c r="J563" i="9"/>
  <c r="I563" i="9"/>
  <c r="F563" i="9"/>
  <c r="G563" i="9"/>
  <c r="H563" i="9"/>
  <c r="E563" i="9"/>
  <c r="C563" i="9"/>
  <c r="B563" i="9"/>
  <c r="D563" i="9"/>
  <c r="S551" i="9"/>
  <c r="R551" i="9"/>
  <c r="Q551" i="9"/>
  <c r="P551" i="9"/>
  <c r="O551" i="9"/>
  <c r="N551" i="9"/>
  <c r="M551" i="9"/>
  <c r="L551" i="9"/>
  <c r="K551" i="9"/>
  <c r="J551" i="9"/>
  <c r="I551" i="9"/>
  <c r="F551" i="9"/>
  <c r="G551" i="9"/>
  <c r="E551" i="9"/>
  <c r="H551" i="9"/>
  <c r="D551" i="9"/>
  <c r="C551" i="9"/>
  <c r="B551" i="9"/>
  <c r="S539" i="9"/>
  <c r="R539" i="9"/>
  <c r="Q539" i="9"/>
  <c r="P539" i="9"/>
  <c r="O539" i="9"/>
  <c r="N539" i="9"/>
  <c r="M539" i="9"/>
  <c r="L539" i="9"/>
  <c r="K539" i="9"/>
  <c r="J539" i="9"/>
  <c r="I539" i="9"/>
  <c r="F539" i="9"/>
  <c r="H539" i="9"/>
  <c r="G539" i="9"/>
  <c r="E539" i="9"/>
  <c r="D539" i="9"/>
  <c r="C539" i="9"/>
  <c r="B539" i="9"/>
  <c r="S527" i="9"/>
  <c r="R527" i="9"/>
  <c r="Q527" i="9"/>
  <c r="P527" i="9"/>
  <c r="O527" i="9"/>
  <c r="N527" i="9"/>
  <c r="M527" i="9"/>
  <c r="L527" i="9"/>
  <c r="K527" i="9"/>
  <c r="J527" i="9"/>
  <c r="I527" i="9"/>
  <c r="H527" i="9"/>
  <c r="F527" i="9"/>
  <c r="G527" i="9"/>
  <c r="E527" i="9"/>
  <c r="C527" i="9"/>
  <c r="D527" i="9"/>
  <c r="B527" i="9"/>
  <c r="S515" i="9"/>
  <c r="R515" i="9"/>
  <c r="Q515" i="9"/>
  <c r="P515" i="9"/>
  <c r="O515" i="9"/>
  <c r="M515" i="9"/>
  <c r="N515" i="9"/>
  <c r="L515" i="9"/>
  <c r="K515" i="9"/>
  <c r="J515" i="9"/>
  <c r="I515" i="9"/>
  <c r="H515" i="9"/>
  <c r="F515" i="9"/>
  <c r="G515" i="9"/>
  <c r="E515" i="9"/>
  <c r="C515" i="9"/>
  <c r="D515" i="9"/>
  <c r="B515" i="9"/>
  <c r="S503" i="9"/>
  <c r="R503" i="9"/>
  <c r="Q503" i="9"/>
  <c r="P503" i="9"/>
  <c r="O503" i="9"/>
  <c r="M503" i="9"/>
  <c r="N503" i="9"/>
  <c r="L503" i="9"/>
  <c r="K503" i="9"/>
  <c r="J503" i="9"/>
  <c r="I503" i="9"/>
  <c r="H503" i="9"/>
  <c r="F503" i="9"/>
  <c r="G503" i="9"/>
  <c r="E503" i="9"/>
  <c r="C503" i="9"/>
  <c r="D503" i="9"/>
  <c r="B503" i="9"/>
  <c r="S898" i="9"/>
  <c r="R898" i="9"/>
  <c r="Q898" i="9"/>
  <c r="P898" i="9"/>
  <c r="O898" i="9"/>
  <c r="N898" i="9"/>
  <c r="M898" i="9"/>
  <c r="L898" i="9"/>
  <c r="K898" i="9"/>
  <c r="J898" i="9"/>
  <c r="I898" i="9"/>
  <c r="G898" i="9"/>
  <c r="H898" i="9"/>
  <c r="F898" i="9"/>
  <c r="E898" i="9"/>
  <c r="C898" i="9"/>
  <c r="D898" i="9"/>
  <c r="B898" i="9"/>
  <c r="S886" i="9"/>
  <c r="R886" i="9"/>
  <c r="Q886" i="9"/>
  <c r="P886" i="9"/>
  <c r="O886" i="9"/>
  <c r="N886" i="9"/>
  <c r="M886" i="9"/>
  <c r="L886" i="9"/>
  <c r="K886" i="9"/>
  <c r="J886" i="9"/>
  <c r="I886" i="9"/>
  <c r="G886" i="9"/>
  <c r="H886" i="9"/>
  <c r="F886" i="9"/>
  <c r="E886" i="9"/>
  <c r="C886" i="9"/>
  <c r="D886" i="9"/>
  <c r="B886" i="9"/>
  <c r="S874" i="9"/>
  <c r="R874" i="9"/>
  <c r="Q874" i="9"/>
  <c r="P874" i="9"/>
  <c r="O874" i="9"/>
  <c r="N874" i="9"/>
  <c r="M874" i="9"/>
  <c r="L874" i="9"/>
  <c r="K874" i="9"/>
  <c r="J874" i="9"/>
  <c r="I874" i="9"/>
  <c r="G874" i="9"/>
  <c r="H874" i="9"/>
  <c r="F874" i="9"/>
  <c r="E874" i="9"/>
  <c r="C874" i="9"/>
  <c r="D874" i="9"/>
  <c r="B874" i="9"/>
  <c r="S862" i="9"/>
  <c r="R862" i="9"/>
  <c r="Q862" i="9"/>
  <c r="P862" i="9"/>
  <c r="O862" i="9"/>
  <c r="N862" i="9"/>
  <c r="M862" i="9"/>
  <c r="L862" i="9"/>
  <c r="K862" i="9"/>
  <c r="J862" i="9"/>
  <c r="I862" i="9"/>
  <c r="G862" i="9"/>
  <c r="H862" i="9"/>
  <c r="F862" i="9"/>
  <c r="C862" i="9"/>
  <c r="D862" i="9"/>
  <c r="B862" i="9"/>
  <c r="E862" i="9"/>
  <c r="S850" i="9"/>
  <c r="R850" i="9"/>
  <c r="Q850" i="9"/>
  <c r="P850" i="9"/>
  <c r="O850" i="9"/>
  <c r="N850" i="9"/>
  <c r="M850" i="9"/>
  <c r="L850" i="9"/>
  <c r="K850" i="9"/>
  <c r="J850" i="9"/>
  <c r="G850" i="9"/>
  <c r="H850" i="9"/>
  <c r="F850" i="9"/>
  <c r="I850" i="9"/>
  <c r="C850" i="9"/>
  <c r="D850" i="9"/>
  <c r="E850" i="9"/>
  <c r="B850" i="9"/>
  <c r="S838" i="9"/>
  <c r="R838" i="9"/>
  <c r="Q838" i="9"/>
  <c r="P838" i="9"/>
  <c r="O838" i="9"/>
  <c r="N838" i="9"/>
  <c r="M838" i="9"/>
  <c r="L838" i="9"/>
  <c r="K838" i="9"/>
  <c r="J838" i="9"/>
  <c r="G838" i="9"/>
  <c r="H838" i="9"/>
  <c r="I838" i="9"/>
  <c r="F838" i="9"/>
  <c r="C838" i="9"/>
  <c r="D838" i="9"/>
  <c r="E838" i="9"/>
  <c r="B838" i="9"/>
  <c r="S826" i="9"/>
  <c r="R826" i="9"/>
  <c r="Q826" i="9"/>
  <c r="P826" i="9"/>
  <c r="O826" i="9"/>
  <c r="N826" i="9"/>
  <c r="M826" i="9"/>
  <c r="L826" i="9"/>
  <c r="K826" i="9"/>
  <c r="J826" i="9"/>
  <c r="G826" i="9"/>
  <c r="H826" i="9"/>
  <c r="I826" i="9"/>
  <c r="F826" i="9"/>
  <c r="C826" i="9"/>
  <c r="D826" i="9"/>
  <c r="E826" i="9"/>
  <c r="B826" i="9"/>
  <c r="S814" i="9"/>
  <c r="R814" i="9"/>
  <c r="Q814" i="9"/>
  <c r="P814" i="9"/>
  <c r="O814" i="9"/>
  <c r="N814" i="9"/>
  <c r="M814" i="9"/>
  <c r="L814" i="9"/>
  <c r="K814" i="9"/>
  <c r="J814" i="9"/>
  <c r="G814" i="9"/>
  <c r="H814" i="9"/>
  <c r="I814" i="9"/>
  <c r="F814" i="9"/>
  <c r="C814" i="9"/>
  <c r="D814" i="9"/>
  <c r="E814" i="9"/>
  <c r="B814" i="9"/>
  <c r="S802" i="9"/>
  <c r="R802" i="9"/>
  <c r="Q802" i="9"/>
  <c r="P802" i="9"/>
  <c r="O802" i="9"/>
  <c r="N802" i="9"/>
  <c r="M802" i="9"/>
  <c r="L802" i="9"/>
  <c r="K802" i="9"/>
  <c r="J802" i="9"/>
  <c r="G802" i="9"/>
  <c r="H802" i="9"/>
  <c r="I802" i="9"/>
  <c r="F802" i="9"/>
  <c r="C802" i="9"/>
  <c r="D802" i="9"/>
  <c r="E802" i="9"/>
  <c r="B802" i="9"/>
  <c r="S790" i="9"/>
  <c r="R790" i="9"/>
  <c r="Q790" i="9"/>
  <c r="P790" i="9"/>
  <c r="O790" i="9"/>
  <c r="N790" i="9"/>
  <c r="M790" i="9"/>
  <c r="L790" i="9"/>
  <c r="K790" i="9"/>
  <c r="J790" i="9"/>
  <c r="G790" i="9"/>
  <c r="I790" i="9"/>
  <c r="H790" i="9"/>
  <c r="F790" i="9"/>
  <c r="C790" i="9"/>
  <c r="D790" i="9"/>
  <c r="E790" i="9"/>
  <c r="B790" i="9"/>
  <c r="S778" i="9"/>
  <c r="R778" i="9"/>
  <c r="Q778" i="9"/>
  <c r="P778" i="9"/>
  <c r="O778" i="9"/>
  <c r="N778" i="9"/>
  <c r="M778" i="9"/>
  <c r="L778" i="9"/>
  <c r="K778" i="9"/>
  <c r="J778" i="9"/>
  <c r="I778" i="9"/>
  <c r="G778" i="9"/>
  <c r="H778" i="9"/>
  <c r="F778" i="9"/>
  <c r="C778" i="9"/>
  <c r="D778" i="9"/>
  <c r="E778" i="9"/>
  <c r="B778" i="9"/>
  <c r="S766" i="9"/>
  <c r="R766" i="9"/>
  <c r="Q766" i="9"/>
  <c r="P766" i="9"/>
  <c r="O766" i="9"/>
  <c r="N766" i="9"/>
  <c r="M766" i="9"/>
  <c r="L766" i="9"/>
  <c r="K766" i="9"/>
  <c r="J766" i="9"/>
  <c r="I766" i="9"/>
  <c r="G766" i="9"/>
  <c r="H766" i="9"/>
  <c r="F766" i="9"/>
  <c r="C766" i="9"/>
  <c r="E766" i="9"/>
  <c r="D766" i="9"/>
  <c r="B766" i="9"/>
  <c r="S754" i="9"/>
  <c r="R754" i="9"/>
  <c r="Q754" i="9"/>
  <c r="P754" i="9"/>
  <c r="O754" i="9"/>
  <c r="N754" i="9"/>
  <c r="M754" i="9"/>
  <c r="L754" i="9"/>
  <c r="K754" i="9"/>
  <c r="J754" i="9"/>
  <c r="I754" i="9"/>
  <c r="G754" i="9"/>
  <c r="H754" i="9"/>
  <c r="F754" i="9"/>
  <c r="E754" i="9"/>
  <c r="C754" i="9"/>
  <c r="D754" i="9"/>
  <c r="B754" i="9"/>
  <c r="S742" i="9"/>
  <c r="R742" i="9"/>
  <c r="Q742" i="9"/>
  <c r="P742" i="9"/>
  <c r="O742" i="9"/>
  <c r="N742" i="9"/>
  <c r="M742" i="9"/>
  <c r="L742" i="9"/>
  <c r="K742" i="9"/>
  <c r="J742" i="9"/>
  <c r="I742" i="9"/>
  <c r="G742" i="9"/>
  <c r="H742" i="9"/>
  <c r="F742" i="9"/>
  <c r="E742" i="9"/>
  <c r="C742" i="9"/>
  <c r="D742" i="9"/>
  <c r="B742" i="9"/>
  <c r="S730" i="9"/>
  <c r="R730" i="9"/>
  <c r="Q730" i="9"/>
  <c r="P730" i="9"/>
  <c r="O730" i="9"/>
  <c r="N730" i="9"/>
  <c r="M730" i="9"/>
  <c r="L730" i="9"/>
  <c r="K730" i="9"/>
  <c r="J730" i="9"/>
  <c r="I730" i="9"/>
  <c r="G730" i="9"/>
  <c r="H730" i="9"/>
  <c r="F730" i="9"/>
  <c r="E730" i="9"/>
  <c r="C730" i="9"/>
  <c r="D730" i="9"/>
  <c r="B730" i="9"/>
  <c r="S718" i="9"/>
  <c r="R718" i="9"/>
  <c r="Q718" i="9"/>
  <c r="P718" i="9"/>
  <c r="O718" i="9"/>
  <c r="N718" i="9"/>
  <c r="M718" i="9"/>
  <c r="L718" i="9"/>
  <c r="K718" i="9"/>
  <c r="J718" i="9"/>
  <c r="I718" i="9"/>
  <c r="G718" i="9"/>
  <c r="H718" i="9"/>
  <c r="F718" i="9"/>
  <c r="C718" i="9"/>
  <c r="D718" i="9"/>
  <c r="B718" i="9"/>
  <c r="E718" i="9"/>
  <c r="S706" i="9"/>
  <c r="R706" i="9"/>
  <c r="Q706" i="9"/>
  <c r="P706" i="9"/>
  <c r="O706" i="9"/>
  <c r="N706" i="9"/>
  <c r="M706" i="9"/>
  <c r="L706" i="9"/>
  <c r="K706" i="9"/>
  <c r="J706" i="9"/>
  <c r="F706" i="9"/>
  <c r="G706" i="9"/>
  <c r="H706" i="9"/>
  <c r="I706" i="9"/>
  <c r="D706" i="9"/>
  <c r="C706" i="9"/>
  <c r="E706" i="9"/>
  <c r="B706" i="9"/>
  <c r="S694" i="9"/>
  <c r="R694" i="9"/>
  <c r="Q694" i="9"/>
  <c r="P694" i="9"/>
  <c r="O694" i="9"/>
  <c r="N694" i="9"/>
  <c r="M694" i="9"/>
  <c r="L694" i="9"/>
  <c r="K694" i="9"/>
  <c r="J694" i="9"/>
  <c r="F694" i="9"/>
  <c r="G694" i="9"/>
  <c r="H694" i="9"/>
  <c r="I694" i="9"/>
  <c r="D694" i="9"/>
  <c r="C694" i="9"/>
  <c r="E694" i="9"/>
  <c r="B694" i="9"/>
  <c r="S682" i="9"/>
  <c r="R682" i="9"/>
  <c r="Q682" i="9"/>
  <c r="P682" i="9"/>
  <c r="O682" i="9"/>
  <c r="N682" i="9"/>
  <c r="M682" i="9"/>
  <c r="L682" i="9"/>
  <c r="K682" i="9"/>
  <c r="J682" i="9"/>
  <c r="F682" i="9"/>
  <c r="G682" i="9"/>
  <c r="H682" i="9"/>
  <c r="I682" i="9"/>
  <c r="D682" i="9"/>
  <c r="C682" i="9"/>
  <c r="E682" i="9"/>
  <c r="B682" i="9"/>
  <c r="S670" i="9"/>
  <c r="R670" i="9"/>
  <c r="Q670" i="9"/>
  <c r="P670" i="9"/>
  <c r="O670" i="9"/>
  <c r="N670" i="9"/>
  <c r="M670" i="9"/>
  <c r="L670" i="9"/>
  <c r="K670" i="9"/>
  <c r="J670" i="9"/>
  <c r="F670" i="9"/>
  <c r="G670" i="9"/>
  <c r="H670" i="9"/>
  <c r="I670" i="9"/>
  <c r="D670" i="9"/>
  <c r="C670" i="9"/>
  <c r="E670" i="9"/>
  <c r="B670" i="9"/>
  <c r="S658" i="9"/>
  <c r="R658" i="9"/>
  <c r="Q658" i="9"/>
  <c r="P658" i="9"/>
  <c r="O658" i="9"/>
  <c r="N658" i="9"/>
  <c r="M658" i="9"/>
  <c r="L658" i="9"/>
  <c r="K658" i="9"/>
  <c r="J658" i="9"/>
  <c r="F658" i="9"/>
  <c r="G658" i="9"/>
  <c r="H658" i="9"/>
  <c r="I658" i="9"/>
  <c r="D658" i="9"/>
  <c r="C658" i="9"/>
  <c r="E658" i="9"/>
  <c r="B658" i="9"/>
  <c r="S646" i="9"/>
  <c r="R646" i="9"/>
  <c r="Q646" i="9"/>
  <c r="P646" i="9"/>
  <c r="O646" i="9"/>
  <c r="N646" i="9"/>
  <c r="M646" i="9"/>
  <c r="L646" i="9"/>
  <c r="K646" i="9"/>
  <c r="J646" i="9"/>
  <c r="F646" i="9"/>
  <c r="G646" i="9"/>
  <c r="I646" i="9"/>
  <c r="H646" i="9"/>
  <c r="D646" i="9"/>
  <c r="C646" i="9"/>
  <c r="E646" i="9"/>
  <c r="B646" i="9"/>
  <c r="S634" i="9"/>
  <c r="R634" i="9"/>
  <c r="Q634" i="9"/>
  <c r="P634" i="9"/>
  <c r="O634" i="9"/>
  <c r="N634" i="9"/>
  <c r="M634" i="9"/>
  <c r="L634" i="9"/>
  <c r="K634" i="9"/>
  <c r="J634" i="9"/>
  <c r="F634" i="9"/>
  <c r="I634" i="9"/>
  <c r="G634" i="9"/>
  <c r="H634" i="9"/>
  <c r="D634" i="9"/>
  <c r="C634" i="9"/>
  <c r="E634" i="9"/>
  <c r="B634" i="9"/>
  <c r="S622" i="9"/>
  <c r="R622" i="9"/>
  <c r="Q622" i="9"/>
  <c r="P622" i="9"/>
  <c r="O622" i="9"/>
  <c r="N622" i="9"/>
  <c r="M622" i="9"/>
  <c r="L622" i="9"/>
  <c r="K622" i="9"/>
  <c r="J622" i="9"/>
  <c r="I622" i="9"/>
  <c r="F622" i="9"/>
  <c r="G622" i="9"/>
  <c r="H622" i="9"/>
  <c r="D622" i="9"/>
  <c r="C622" i="9"/>
  <c r="E622" i="9"/>
  <c r="B622" i="9"/>
  <c r="S610" i="9"/>
  <c r="R610" i="9"/>
  <c r="Q610" i="9"/>
  <c r="P610" i="9"/>
  <c r="O610" i="9"/>
  <c r="N610" i="9"/>
  <c r="M610" i="9"/>
  <c r="L610" i="9"/>
  <c r="K610" i="9"/>
  <c r="J610" i="9"/>
  <c r="I610" i="9"/>
  <c r="F610" i="9"/>
  <c r="G610" i="9"/>
  <c r="H610" i="9"/>
  <c r="D610" i="9"/>
  <c r="E610" i="9"/>
  <c r="C610" i="9"/>
  <c r="B610" i="9"/>
  <c r="S598" i="9"/>
  <c r="R598" i="9"/>
  <c r="Q598" i="9"/>
  <c r="P598" i="9"/>
  <c r="O598" i="9"/>
  <c r="N598" i="9"/>
  <c r="M598" i="9"/>
  <c r="L598" i="9"/>
  <c r="K598" i="9"/>
  <c r="J598" i="9"/>
  <c r="I598" i="9"/>
  <c r="F598" i="9"/>
  <c r="G598" i="9"/>
  <c r="H598" i="9"/>
  <c r="D598" i="9"/>
  <c r="E598" i="9"/>
  <c r="C598" i="9"/>
  <c r="B598" i="9"/>
  <c r="S586" i="9"/>
  <c r="R586" i="9"/>
  <c r="Q586" i="9"/>
  <c r="P586" i="9"/>
  <c r="O586" i="9"/>
  <c r="N586" i="9"/>
  <c r="M586" i="9"/>
  <c r="L586" i="9"/>
  <c r="K586" i="9"/>
  <c r="J586" i="9"/>
  <c r="I586" i="9"/>
  <c r="F586" i="9"/>
  <c r="G586" i="9"/>
  <c r="H586" i="9"/>
  <c r="D586" i="9"/>
  <c r="E586" i="9"/>
  <c r="C586" i="9"/>
  <c r="B586" i="9"/>
  <c r="S574" i="9"/>
  <c r="R574" i="9"/>
  <c r="Q574" i="9"/>
  <c r="P574" i="9"/>
  <c r="O574" i="9"/>
  <c r="N574" i="9"/>
  <c r="M574" i="9"/>
  <c r="L574" i="9"/>
  <c r="K574" i="9"/>
  <c r="J574" i="9"/>
  <c r="H574" i="9"/>
  <c r="I574" i="9"/>
  <c r="F574" i="9"/>
  <c r="G574" i="9"/>
  <c r="D574" i="9"/>
  <c r="C574" i="9"/>
  <c r="B574" i="9"/>
  <c r="E574" i="9"/>
  <c r="S562" i="9"/>
  <c r="R562" i="9"/>
  <c r="Q562" i="9"/>
  <c r="P562" i="9"/>
  <c r="O562" i="9"/>
  <c r="N562" i="9"/>
  <c r="M562" i="9"/>
  <c r="L562" i="9"/>
  <c r="K562" i="9"/>
  <c r="J562" i="9"/>
  <c r="H562" i="9"/>
  <c r="I562" i="9"/>
  <c r="F562" i="9"/>
  <c r="G562" i="9"/>
  <c r="D562" i="9"/>
  <c r="C562" i="9"/>
  <c r="E562" i="9"/>
  <c r="B562" i="9"/>
  <c r="S550" i="9"/>
  <c r="R550" i="9"/>
  <c r="Q550" i="9"/>
  <c r="P550" i="9"/>
  <c r="O550" i="9"/>
  <c r="N550" i="9"/>
  <c r="M550" i="9"/>
  <c r="L550" i="9"/>
  <c r="K550" i="9"/>
  <c r="J550" i="9"/>
  <c r="H550" i="9"/>
  <c r="I550" i="9"/>
  <c r="F550" i="9"/>
  <c r="G550" i="9"/>
  <c r="D550" i="9"/>
  <c r="C550" i="9"/>
  <c r="E550" i="9"/>
  <c r="B550" i="9"/>
  <c r="S538" i="9"/>
  <c r="R538" i="9"/>
  <c r="Q538" i="9"/>
  <c r="P538" i="9"/>
  <c r="O538" i="9"/>
  <c r="N538" i="9"/>
  <c r="M538" i="9"/>
  <c r="L538" i="9"/>
  <c r="K538" i="9"/>
  <c r="J538" i="9"/>
  <c r="H538" i="9"/>
  <c r="I538" i="9"/>
  <c r="F538" i="9"/>
  <c r="G538" i="9"/>
  <c r="D538" i="9"/>
  <c r="C538" i="9"/>
  <c r="E538" i="9"/>
  <c r="B538" i="9"/>
  <c r="S526" i="9"/>
  <c r="R526" i="9"/>
  <c r="Q526" i="9"/>
  <c r="P526" i="9"/>
  <c r="O526" i="9"/>
  <c r="N526" i="9"/>
  <c r="M526" i="9"/>
  <c r="L526" i="9"/>
  <c r="K526" i="9"/>
  <c r="J526" i="9"/>
  <c r="H526" i="9"/>
  <c r="I526" i="9"/>
  <c r="F526" i="9"/>
  <c r="G526" i="9"/>
  <c r="D526" i="9"/>
  <c r="C526" i="9"/>
  <c r="E526" i="9"/>
  <c r="B526" i="9"/>
  <c r="S514" i="9"/>
  <c r="R514" i="9"/>
  <c r="Q514" i="9"/>
  <c r="P514" i="9"/>
  <c r="O514" i="9"/>
  <c r="N514" i="9"/>
  <c r="M514" i="9"/>
  <c r="L514" i="9"/>
  <c r="K514" i="9"/>
  <c r="J514" i="9"/>
  <c r="H514" i="9"/>
  <c r="I514" i="9"/>
  <c r="F514" i="9"/>
  <c r="G514" i="9"/>
  <c r="D514" i="9"/>
  <c r="C514" i="9"/>
  <c r="E514" i="9"/>
  <c r="B514" i="9"/>
  <c r="S502" i="9"/>
  <c r="R502" i="9"/>
  <c r="Q502" i="9"/>
  <c r="P502" i="9"/>
  <c r="O502" i="9"/>
  <c r="N502" i="9"/>
  <c r="M502" i="9"/>
  <c r="L502" i="9"/>
  <c r="K502" i="9"/>
  <c r="J502" i="9"/>
  <c r="H502" i="9"/>
  <c r="I502" i="9"/>
  <c r="F502" i="9"/>
  <c r="G502" i="9"/>
  <c r="D502" i="9"/>
  <c r="C502" i="9"/>
  <c r="E502" i="9"/>
  <c r="B502" i="9"/>
  <c r="S897" i="9"/>
  <c r="R897" i="9"/>
  <c r="Q897" i="9"/>
  <c r="P897" i="9"/>
  <c r="O897" i="9"/>
  <c r="N897" i="9"/>
  <c r="M897" i="9"/>
  <c r="L897" i="9"/>
  <c r="K897" i="9"/>
  <c r="J897" i="9"/>
  <c r="I897" i="9"/>
  <c r="G897" i="9"/>
  <c r="H897" i="9"/>
  <c r="E897" i="9"/>
  <c r="C897" i="9"/>
  <c r="D897" i="9"/>
  <c r="F897" i="9"/>
  <c r="B897" i="9"/>
  <c r="S885" i="9"/>
  <c r="R885" i="9"/>
  <c r="Q885" i="9"/>
  <c r="P885" i="9"/>
  <c r="O885" i="9"/>
  <c r="N885" i="9"/>
  <c r="M885" i="9"/>
  <c r="K885" i="9"/>
  <c r="L885" i="9"/>
  <c r="J885" i="9"/>
  <c r="I885" i="9"/>
  <c r="G885" i="9"/>
  <c r="H885" i="9"/>
  <c r="E885" i="9"/>
  <c r="C885" i="9"/>
  <c r="D885" i="9"/>
  <c r="F885" i="9"/>
  <c r="B885" i="9"/>
  <c r="S873" i="9"/>
  <c r="R873" i="9"/>
  <c r="Q873" i="9"/>
  <c r="P873" i="9"/>
  <c r="O873" i="9"/>
  <c r="N873" i="9"/>
  <c r="M873" i="9"/>
  <c r="K873" i="9"/>
  <c r="L873" i="9"/>
  <c r="J873" i="9"/>
  <c r="I873" i="9"/>
  <c r="G873" i="9"/>
  <c r="H873" i="9"/>
  <c r="E873" i="9"/>
  <c r="C873" i="9"/>
  <c r="D873" i="9"/>
  <c r="F873" i="9"/>
  <c r="B873" i="9"/>
  <c r="S861" i="9"/>
  <c r="R861" i="9"/>
  <c r="Q861" i="9"/>
  <c r="P861" i="9"/>
  <c r="O861" i="9"/>
  <c r="N861" i="9"/>
  <c r="M861" i="9"/>
  <c r="K861" i="9"/>
  <c r="L861" i="9"/>
  <c r="J861" i="9"/>
  <c r="I861" i="9"/>
  <c r="G861" i="9"/>
  <c r="H861" i="9"/>
  <c r="E861" i="9"/>
  <c r="C861" i="9"/>
  <c r="D861" i="9"/>
  <c r="F861" i="9"/>
  <c r="B861" i="9"/>
  <c r="S849" i="9"/>
  <c r="R849" i="9"/>
  <c r="Q849" i="9"/>
  <c r="P849" i="9"/>
  <c r="O849" i="9"/>
  <c r="N849" i="9"/>
  <c r="M849" i="9"/>
  <c r="K849" i="9"/>
  <c r="L849" i="9"/>
  <c r="J849" i="9"/>
  <c r="I849" i="9"/>
  <c r="G849" i="9"/>
  <c r="H849" i="9"/>
  <c r="E849" i="9"/>
  <c r="C849" i="9"/>
  <c r="D849" i="9"/>
  <c r="F849" i="9"/>
  <c r="B849" i="9"/>
  <c r="S837" i="9"/>
  <c r="R837" i="9"/>
  <c r="Q837" i="9"/>
  <c r="P837" i="9"/>
  <c r="O837" i="9"/>
  <c r="N837" i="9"/>
  <c r="M837" i="9"/>
  <c r="L837" i="9"/>
  <c r="K837" i="9"/>
  <c r="J837" i="9"/>
  <c r="I837" i="9"/>
  <c r="G837" i="9"/>
  <c r="H837" i="9"/>
  <c r="E837" i="9"/>
  <c r="C837" i="9"/>
  <c r="D837" i="9"/>
  <c r="F837" i="9"/>
  <c r="B837" i="9"/>
  <c r="S825" i="9"/>
  <c r="R825" i="9"/>
  <c r="Q825" i="9"/>
  <c r="P825" i="9"/>
  <c r="O825" i="9"/>
  <c r="N825" i="9"/>
  <c r="M825" i="9"/>
  <c r="L825" i="9"/>
  <c r="K825" i="9"/>
  <c r="J825" i="9"/>
  <c r="I825" i="9"/>
  <c r="G825" i="9"/>
  <c r="H825" i="9"/>
  <c r="E825" i="9"/>
  <c r="C825" i="9"/>
  <c r="D825" i="9"/>
  <c r="F825" i="9"/>
  <c r="B825" i="9"/>
  <c r="S813" i="9"/>
  <c r="R813" i="9"/>
  <c r="Q813" i="9"/>
  <c r="P813" i="9"/>
  <c r="O813" i="9"/>
  <c r="N813" i="9"/>
  <c r="M813" i="9"/>
  <c r="L813" i="9"/>
  <c r="K813" i="9"/>
  <c r="J813" i="9"/>
  <c r="I813" i="9"/>
  <c r="G813" i="9"/>
  <c r="H813" i="9"/>
  <c r="E813" i="9"/>
  <c r="C813" i="9"/>
  <c r="D813" i="9"/>
  <c r="F813" i="9"/>
  <c r="B813" i="9"/>
  <c r="S801" i="9"/>
  <c r="R801" i="9"/>
  <c r="Q801" i="9"/>
  <c r="P801" i="9"/>
  <c r="O801" i="9"/>
  <c r="N801" i="9"/>
  <c r="M801" i="9"/>
  <c r="L801" i="9"/>
  <c r="K801" i="9"/>
  <c r="J801" i="9"/>
  <c r="I801" i="9"/>
  <c r="G801" i="9"/>
  <c r="H801" i="9"/>
  <c r="E801" i="9"/>
  <c r="C801" i="9"/>
  <c r="D801" i="9"/>
  <c r="F801" i="9"/>
  <c r="B801" i="9"/>
  <c r="S789" i="9"/>
  <c r="R789" i="9"/>
  <c r="Q789" i="9"/>
  <c r="P789" i="9"/>
  <c r="O789" i="9"/>
  <c r="N789" i="9"/>
  <c r="M789" i="9"/>
  <c r="L789" i="9"/>
  <c r="K789" i="9"/>
  <c r="J789" i="9"/>
  <c r="I789" i="9"/>
  <c r="G789" i="9"/>
  <c r="H789" i="9"/>
  <c r="E789" i="9"/>
  <c r="C789" i="9"/>
  <c r="F789" i="9"/>
  <c r="D789" i="9"/>
  <c r="B789" i="9"/>
  <c r="S777" i="9"/>
  <c r="R777" i="9"/>
  <c r="Q777" i="9"/>
  <c r="P777" i="9"/>
  <c r="O777" i="9"/>
  <c r="N777" i="9"/>
  <c r="M777" i="9"/>
  <c r="L777" i="9"/>
  <c r="K777" i="9"/>
  <c r="J777" i="9"/>
  <c r="I777" i="9"/>
  <c r="G777" i="9"/>
  <c r="H777" i="9"/>
  <c r="E777" i="9"/>
  <c r="F777" i="9"/>
  <c r="C777" i="9"/>
  <c r="D777" i="9"/>
  <c r="B777" i="9"/>
  <c r="S765" i="9"/>
  <c r="R765" i="9"/>
  <c r="Q765" i="9"/>
  <c r="P765" i="9"/>
  <c r="O765" i="9"/>
  <c r="N765" i="9"/>
  <c r="M765" i="9"/>
  <c r="L765" i="9"/>
  <c r="K765" i="9"/>
  <c r="J765" i="9"/>
  <c r="I765" i="9"/>
  <c r="G765" i="9"/>
  <c r="H765" i="9"/>
  <c r="E765" i="9"/>
  <c r="F765" i="9"/>
  <c r="C765" i="9"/>
  <c r="D765" i="9"/>
  <c r="B765" i="9"/>
  <c r="S753" i="9"/>
  <c r="R753" i="9"/>
  <c r="Q753" i="9"/>
  <c r="P753" i="9"/>
  <c r="O753" i="9"/>
  <c r="N753" i="9"/>
  <c r="M753" i="9"/>
  <c r="L753" i="9"/>
  <c r="K753" i="9"/>
  <c r="J753" i="9"/>
  <c r="I753" i="9"/>
  <c r="G753" i="9"/>
  <c r="H753" i="9"/>
  <c r="E753" i="9"/>
  <c r="C753" i="9"/>
  <c r="D753" i="9"/>
  <c r="F753" i="9"/>
  <c r="B753" i="9"/>
  <c r="S741" i="9"/>
  <c r="R741" i="9"/>
  <c r="Q741" i="9"/>
  <c r="P741" i="9"/>
  <c r="O741" i="9"/>
  <c r="N741" i="9"/>
  <c r="M741" i="9"/>
  <c r="K741" i="9"/>
  <c r="L741" i="9"/>
  <c r="J741" i="9"/>
  <c r="I741" i="9"/>
  <c r="G741" i="9"/>
  <c r="H741" i="9"/>
  <c r="E741" i="9"/>
  <c r="C741" i="9"/>
  <c r="D741" i="9"/>
  <c r="F741" i="9"/>
  <c r="B741" i="9"/>
  <c r="S729" i="9"/>
  <c r="R729" i="9"/>
  <c r="Q729" i="9"/>
  <c r="P729" i="9"/>
  <c r="O729" i="9"/>
  <c r="N729" i="9"/>
  <c r="M729" i="9"/>
  <c r="K729" i="9"/>
  <c r="L729" i="9"/>
  <c r="J729" i="9"/>
  <c r="I729" i="9"/>
  <c r="G729" i="9"/>
  <c r="H729" i="9"/>
  <c r="E729" i="9"/>
  <c r="C729" i="9"/>
  <c r="D729" i="9"/>
  <c r="F729" i="9"/>
  <c r="B729" i="9"/>
  <c r="S717" i="9"/>
  <c r="R717" i="9"/>
  <c r="Q717" i="9"/>
  <c r="P717" i="9"/>
  <c r="O717" i="9"/>
  <c r="N717" i="9"/>
  <c r="M717" i="9"/>
  <c r="K717" i="9"/>
  <c r="L717" i="9"/>
  <c r="J717" i="9"/>
  <c r="I717" i="9"/>
  <c r="G717" i="9"/>
  <c r="H717" i="9"/>
  <c r="E717" i="9"/>
  <c r="C717" i="9"/>
  <c r="D717" i="9"/>
  <c r="F717" i="9"/>
  <c r="B717" i="9"/>
  <c r="S705" i="9"/>
  <c r="R705" i="9"/>
  <c r="Q705" i="9"/>
  <c r="P705" i="9"/>
  <c r="O705" i="9"/>
  <c r="N705" i="9"/>
  <c r="M705" i="9"/>
  <c r="K705" i="9"/>
  <c r="L705" i="9"/>
  <c r="J705" i="9"/>
  <c r="I705" i="9"/>
  <c r="G705" i="9"/>
  <c r="H705" i="9"/>
  <c r="F705" i="9"/>
  <c r="E705" i="9"/>
  <c r="C705" i="9"/>
  <c r="D705" i="9"/>
  <c r="B705" i="9"/>
  <c r="S693" i="9"/>
  <c r="R693" i="9"/>
  <c r="Q693" i="9"/>
  <c r="P693" i="9"/>
  <c r="O693" i="9"/>
  <c r="N693" i="9"/>
  <c r="M693" i="9"/>
  <c r="L693" i="9"/>
  <c r="K693" i="9"/>
  <c r="J693" i="9"/>
  <c r="I693" i="9"/>
  <c r="G693" i="9"/>
  <c r="H693" i="9"/>
  <c r="F693" i="9"/>
  <c r="E693" i="9"/>
  <c r="C693" i="9"/>
  <c r="D693" i="9"/>
  <c r="B693" i="9"/>
  <c r="S681" i="9"/>
  <c r="R681" i="9"/>
  <c r="Q681" i="9"/>
  <c r="P681" i="9"/>
  <c r="O681" i="9"/>
  <c r="N681" i="9"/>
  <c r="M681" i="9"/>
  <c r="L681" i="9"/>
  <c r="K681" i="9"/>
  <c r="J681" i="9"/>
  <c r="I681" i="9"/>
  <c r="G681" i="9"/>
  <c r="H681" i="9"/>
  <c r="F681" i="9"/>
  <c r="E681" i="9"/>
  <c r="C681" i="9"/>
  <c r="D681" i="9"/>
  <c r="B681" i="9"/>
  <c r="S669" i="9"/>
  <c r="R669" i="9"/>
  <c r="Q669" i="9"/>
  <c r="P669" i="9"/>
  <c r="O669" i="9"/>
  <c r="N669" i="9"/>
  <c r="M669" i="9"/>
  <c r="L669" i="9"/>
  <c r="K669" i="9"/>
  <c r="J669" i="9"/>
  <c r="I669" i="9"/>
  <c r="G669" i="9"/>
  <c r="H669" i="9"/>
  <c r="F669" i="9"/>
  <c r="E669" i="9"/>
  <c r="C669" i="9"/>
  <c r="D669" i="9"/>
  <c r="B669" i="9"/>
  <c r="S657" i="9"/>
  <c r="R657" i="9"/>
  <c r="Q657" i="9"/>
  <c r="P657" i="9"/>
  <c r="O657" i="9"/>
  <c r="N657" i="9"/>
  <c r="M657" i="9"/>
  <c r="L657" i="9"/>
  <c r="K657" i="9"/>
  <c r="J657" i="9"/>
  <c r="I657" i="9"/>
  <c r="G657" i="9"/>
  <c r="H657" i="9"/>
  <c r="F657" i="9"/>
  <c r="E657" i="9"/>
  <c r="C657" i="9"/>
  <c r="B657" i="9"/>
  <c r="D657" i="9"/>
  <c r="S645" i="9"/>
  <c r="R645" i="9"/>
  <c r="Q645" i="9"/>
  <c r="P645" i="9"/>
  <c r="O645" i="9"/>
  <c r="N645" i="9"/>
  <c r="M645" i="9"/>
  <c r="L645" i="9"/>
  <c r="K645" i="9"/>
  <c r="J645" i="9"/>
  <c r="I645" i="9"/>
  <c r="G645" i="9"/>
  <c r="H645" i="9"/>
  <c r="E645" i="9"/>
  <c r="C645" i="9"/>
  <c r="F645" i="9"/>
  <c r="B645" i="9"/>
  <c r="D645" i="9"/>
  <c r="S633" i="9"/>
  <c r="R633" i="9"/>
  <c r="Q633" i="9"/>
  <c r="P633" i="9"/>
  <c r="O633" i="9"/>
  <c r="N633" i="9"/>
  <c r="M633" i="9"/>
  <c r="L633" i="9"/>
  <c r="K633" i="9"/>
  <c r="J633" i="9"/>
  <c r="I633" i="9"/>
  <c r="G633" i="9"/>
  <c r="H633" i="9"/>
  <c r="F633" i="9"/>
  <c r="E633" i="9"/>
  <c r="C633" i="9"/>
  <c r="B633" i="9"/>
  <c r="D633" i="9"/>
  <c r="S621" i="9"/>
  <c r="R621" i="9"/>
  <c r="Q621" i="9"/>
  <c r="P621" i="9"/>
  <c r="O621" i="9"/>
  <c r="N621" i="9"/>
  <c r="M621" i="9"/>
  <c r="L621" i="9"/>
  <c r="K621" i="9"/>
  <c r="J621" i="9"/>
  <c r="I621" i="9"/>
  <c r="G621" i="9"/>
  <c r="H621" i="9"/>
  <c r="F621" i="9"/>
  <c r="E621" i="9"/>
  <c r="D621" i="9"/>
  <c r="C621" i="9"/>
  <c r="B621" i="9"/>
  <c r="S609" i="9"/>
  <c r="R609" i="9"/>
  <c r="Q609" i="9"/>
  <c r="P609" i="9"/>
  <c r="O609" i="9"/>
  <c r="N609" i="9"/>
  <c r="M609" i="9"/>
  <c r="L609" i="9"/>
  <c r="K609" i="9"/>
  <c r="J609" i="9"/>
  <c r="I609" i="9"/>
  <c r="F609" i="9"/>
  <c r="G609" i="9"/>
  <c r="H609" i="9"/>
  <c r="E609" i="9"/>
  <c r="C609" i="9"/>
  <c r="D609" i="9"/>
  <c r="B609" i="9"/>
  <c r="S597" i="9"/>
  <c r="R597" i="9"/>
  <c r="Q597" i="9"/>
  <c r="P597" i="9"/>
  <c r="O597" i="9"/>
  <c r="N597" i="9"/>
  <c r="M597" i="9"/>
  <c r="K597" i="9"/>
  <c r="L597" i="9"/>
  <c r="J597" i="9"/>
  <c r="I597" i="9"/>
  <c r="F597" i="9"/>
  <c r="G597" i="9"/>
  <c r="H597" i="9"/>
  <c r="E597" i="9"/>
  <c r="C597" i="9"/>
  <c r="D597" i="9"/>
  <c r="B597" i="9"/>
  <c r="S585" i="9"/>
  <c r="R585" i="9"/>
  <c r="Q585" i="9"/>
  <c r="P585" i="9"/>
  <c r="O585" i="9"/>
  <c r="N585" i="9"/>
  <c r="M585" i="9"/>
  <c r="K585" i="9"/>
  <c r="L585" i="9"/>
  <c r="J585" i="9"/>
  <c r="I585" i="9"/>
  <c r="F585" i="9"/>
  <c r="G585" i="9"/>
  <c r="H585" i="9"/>
  <c r="E585" i="9"/>
  <c r="C585" i="9"/>
  <c r="B585" i="9"/>
  <c r="D585" i="9"/>
  <c r="S573" i="9"/>
  <c r="R573" i="9"/>
  <c r="Q573" i="9"/>
  <c r="P573" i="9"/>
  <c r="O573" i="9"/>
  <c r="N573" i="9"/>
  <c r="M573" i="9"/>
  <c r="K573" i="9"/>
  <c r="L573" i="9"/>
  <c r="J573" i="9"/>
  <c r="I573" i="9"/>
  <c r="F573" i="9"/>
  <c r="G573" i="9"/>
  <c r="H573" i="9"/>
  <c r="E573" i="9"/>
  <c r="C573" i="9"/>
  <c r="B573" i="9"/>
  <c r="D573" i="9"/>
  <c r="S561" i="9"/>
  <c r="R561" i="9"/>
  <c r="Q561" i="9"/>
  <c r="P561" i="9"/>
  <c r="O561" i="9"/>
  <c r="N561" i="9"/>
  <c r="M561" i="9"/>
  <c r="K561" i="9"/>
  <c r="L561" i="9"/>
  <c r="J561" i="9"/>
  <c r="I561" i="9"/>
  <c r="F561" i="9"/>
  <c r="G561" i="9"/>
  <c r="H561" i="9"/>
  <c r="E561" i="9"/>
  <c r="C561" i="9"/>
  <c r="B561" i="9"/>
  <c r="D561" i="9"/>
  <c r="S549" i="9"/>
  <c r="R549" i="9"/>
  <c r="Q549" i="9"/>
  <c r="P549" i="9"/>
  <c r="O549" i="9"/>
  <c r="N549" i="9"/>
  <c r="M549" i="9"/>
  <c r="L549" i="9"/>
  <c r="K549" i="9"/>
  <c r="J549" i="9"/>
  <c r="I549" i="9"/>
  <c r="F549" i="9"/>
  <c r="G549" i="9"/>
  <c r="H549" i="9"/>
  <c r="E549" i="9"/>
  <c r="D549" i="9"/>
  <c r="C549" i="9"/>
  <c r="B549" i="9"/>
  <c r="S537" i="9"/>
  <c r="R537" i="9"/>
  <c r="Q537" i="9"/>
  <c r="P537" i="9"/>
  <c r="O537" i="9"/>
  <c r="N537" i="9"/>
  <c r="M537" i="9"/>
  <c r="L537" i="9"/>
  <c r="K537" i="9"/>
  <c r="J537" i="9"/>
  <c r="H537" i="9"/>
  <c r="I537" i="9"/>
  <c r="F537" i="9"/>
  <c r="G537" i="9"/>
  <c r="E537" i="9"/>
  <c r="C537" i="9"/>
  <c r="D537" i="9"/>
  <c r="B537" i="9"/>
  <c r="S525" i="9"/>
  <c r="R525" i="9"/>
  <c r="Q525" i="9"/>
  <c r="P525" i="9"/>
  <c r="O525" i="9"/>
  <c r="N525" i="9"/>
  <c r="M525" i="9"/>
  <c r="L525" i="9"/>
  <c r="K525" i="9"/>
  <c r="J525" i="9"/>
  <c r="H525" i="9"/>
  <c r="I525" i="9"/>
  <c r="F525" i="9"/>
  <c r="G525" i="9"/>
  <c r="E525" i="9"/>
  <c r="C525" i="9"/>
  <c r="D525" i="9"/>
  <c r="B525" i="9"/>
  <c r="S513" i="9"/>
  <c r="R513" i="9"/>
  <c r="Q513" i="9"/>
  <c r="P513" i="9"/>
  <c r="O513" i="9"/>
  <c r="N513" i="9"/>
  <c r="M513" i="9"/>
  <c r="L513" i="9"/>
  <c r="K513" i="9"/>
  <c r="J513" i="9"/>
  <c r="H513" i="9"/>
  <c r="I513" i="9"/>
  <c r="F513" i="9"/>
  <c r="G513" i="9"/>
  <c r="E513" i="9"/>
  <c r="C513" i="9"/>
  <c r="B513" i="9"/>
  <c r="D513" i="9"/>
  <c r="S896" i="9"/>
  <c r="R896" i="9"/>
  <c r="Q896" i="9"/>
  <c r="P896" i="9"/>
  <c r="O896" i="9"/>
  <c r="N896" i="9"/>
  <c r="M896" i="9"/>
  <c r="L896" i="9"/>
  <c r="K896" i="9"/>
  <c r="J896" i="9"/>
  <c r="I896" i="9"/>
  <c r="G896" i="9"/>
  <c r="H896" i="9"/>
  <c r="E896" i="9"/>
  <c r="F896" i="9"/>
  <c r="C896" i="9"/>
  <c r="D896" i="9"/>
  <c r="B896" i="9"/>
  <c r="S884" i="9"/>
  <c r="R884" i="9"/>
  <c r="Q884" i="9"/>
  <c r="P884" i="9"/>
  <c r="O884" i="9"/>
  <c r="N884" i="9"/>
  <c r="M884" i="9"/>
  <c r="L884" i="9"/>
  <c r="K884" i="9"/>
  <c r="J884" i="9"/>
  <c r="I884" i="9"/>
  <c r="G884" i="9"/>
  <c r="H884" i="9"/>
  <c r="E884" i="9"/>
  <c r="F884" i="9"/>
  <c r="C884" i="9"/>
  <c r="D884" i="9"/>
  <c r="B884" i="9"/>
  <c r="S872" i="9"/>
  <c r="R872" i="9"/>
  <c r="Q872" i="9"/>
  <c r="P872" i="9"/>
  <c r="O872" i="9"/>
  <c r="N872" i="9"/>
  <c r="M872" i="9"/>
  <c r="L872" i="9"/>
  <c r="K872" i="9"/>
  <c r="J872" i="9"/>
  <c r="I872" i="9"/>
  <c r="G872" i="9"/>
  <c r="H872" i="9"/>
  <c r="E872" i="9"/>
  <c r="F872" i="9"/>
  <c r="C872" i="9"/>
  <c r="D872" i="9"/>
  <c r="B872" i="9"/>
  <c r="S860" i="9"/>
  <c r="R860" i="9"/>
  <c r="Q860" i="9"/>
  <c r="P860" i="9"/>
  <c r="O860" i="9"/>
  <c r="N860" i="9"/>
  <c r="M860" i="9"/>
  <c r="L860" i="9"/>
  <c r="K860" i="9"/>
  <c r="J860" i="9"/>
  <c r="I860" i="9"/>
  <c r="G860" i="9"/>
  <c r="H860" i="9"/>
  <c r="E860" i="9"/>
  <c r="F860" i="9"/>
  <c r="C860" i="9"/>
  <c r="D860" i="9"/>
  <c r="B860" i="9"/>
  <c r="S848" i="9"/>
  <c r="R848" i="9"/>
  <c r="Q848" i="9"/>
  <c r="P848" i="9"/>
  <c r="O848" i="9"/>
  <c r="N848" i="9"/>
  <c r="M848" i="9"/>
  <c r="L848" i="9"/>
  <c r="K848" i="9"/>
  <c r="J848" i="9"/>
  <c r="I848" i="9"/>
  <c r="G848" i="9"/>
  <c r="H848" i="9"/>
  <c r="E848" i="9"/>
  <c r="F848" i="9"/>
  <c r="C848" i="9"/>
  <c r="D848" i="9"/>
  <c r="B848" i="9"/>
  <c r="S836" i="9"/>
  <c r="R836" i="9"/>
  <c r="Q836" i="9"/>
  <c r="P836" i="9"/>
  <c r="O836" i="9"/>
  <c r="N836" i="9"/>
  <c r="M836" i="9"/>
  <c r="L836" i="9"/>
  <c r="K836" i="9"/>
  <c r="J836" i="9"/>
  <c r="I836" i="9"/>
  <c r="G836" i="9"/>
  <c r="H836" i="9"/>
  <c r="E836" i="9"/>
  <c r="F836" i="9"/>
  <c r="C836" i="9"/>
  <c r="D836" i="9"/>
  <c r="B836" i="9"/>
  <c r="S824" i="9"/>
  <c r="R824" i="9"/>
  <c r="Q824" i="9"/>
  <c r="P824" i="9"/>
  <c r="O824" i="9"/>
  <c r="N824" i="9"/>
  <c r="M824" i="9"/>
  <c r="L824" i="9"/>
  <c r="K824" i="9"/>
  <c r="J824" i="9"/>
  <c r="I824" i="9"/>
  <c r="G824" i="9"/>
  <c r="H824" i="9"/>
  <c r="E824" i="9"/>
  <c r="F824" i="9"/>
  <c r="C824" i="9"/>
  <c r="D824" i="9"/>
  <c r="B824" i="9"/>
  <c r="S812" i="9"/>
  <c r="R812" i="9"/>
  <c r="Q812" i="9"/>
  <c r="P812" i="9"/>
  <c r="O812" i="9"/>
  <c r="N812" i="9"/>
  <c r="M812" i="9"/>
  <c r="L812" i="9"/>
  <c r="K812" i="9"/>
  <c r="J812" i="9"/>
  <c r="I812" i="9"/>
  <c r="G812" i="9"/>
  <c r="H812" i="9"/>
  <c r="E812" i="9"/>
  <c r="F812" i="9"/>
  <c r="C812" i="9"/>
  <c r="D812" i="9"/>
  <c r="B812" i="9"/>
  <c r="S800" i="9"/>
  <c r="R800" i="9"/>
  <c r="Q800" i="9"/>
  <c r="P800" i="9"/>
  <c r="O800" i="9"/>
  <c r="N800" i="9"/>
  <c r="M800" i="9"/>
  <c r="L800" i="9"/>
  <c r="K800" i="9"/>
  <c r="J800" i="9"/>
  <c r="I800" i="9"/>
  <c r="G800" i="9"/>
  <c r="H800" i="9"/>
  <c r="E800" i="9"/>
  <c r="F800" i="9"/>
  <c r="C800" i="9"/>
  <c r="D800" i="9"/>
  <c r="B800" i="9"/>
  <c r="S788" i="9"/>
  <c r="R788" i="9"/>
  <c r="Q788" i="9"/>
  <c r="P788" i="9"/>
  <c r="O788" i="9"/>
  <c r="N788" i="9"/>
  <c r="M788" i="9"/>
  <c r="L788" i="9"/>
  <c r="K788" i="9"/>
  <c r="J788" i="9"/>
  <c r="I788" i="9"/>
  <c r="G788" i="9"/>
  <c r="H788" i="9"/>
  <c r="E788" i="9"/>
  <c r="F788" i="9"/>
  <c r="C788" i="9"/>
  <c r="D788" i="9"/>
  <c r="B788" i="9"/>
  <c r="S776" i="9"/>
  <c r="R776" i="9"/>
  <c r="Q776" i="9"/>
  <c r="P776" i="9"/>
  <c r="O776" i="9"/>
  <c r="N776" i="9"/>
  <c r="M776" i="9"/>
  <c r="L776" i="9"/>
  <c r="K776" i="9"/>
  <c r="J776" i="9"/>
  <c r="I776" i="9"/>
  <c r="G776" i="9"/>
  <c r="H776" i="9"/>
  <c r="E776" i="9"/>
  <c r="F776" i="9"/>
  <c r="C776" i="9"/>
  <c r="D776" i="9"/>
  <c r="B776" i="9"/>
  <c r="S764" i="9"/>
  <c r="R764" i="9"/>
  <c r="Q764" i="9"/>
  <c r="P764" i="9"/>
  <c r="O764" i="9"/>
  <c r="N764" i="9"/>
  <c r="M764" i="9"/>
  <c r="L764" i="9"/>
  <c r="K764" i="9"/>
  <c r="J764" i="9"/>
  <c r="I764" i="9"/>
  <c r="G764" i="9"/>
  <c r="H764" i="9"/>
  <c r="E764" i="9"/>
  <c r="F764" i="9"/>
  <c r="C764" i="9"/>
  <c r="D764" i="9"/>
  <c r="B764" i="9"/>
  <c r="S752" i="9"/>
  <c r="R752" i="9"/>
  <c r="Q752" i="9"/>
  <c r="P752" i="9"/>
  <c r="O752" i="9"/>
  <c r="N752" i="9"/>
  <c r="M752" i="9"/>
  <c r="L752" i="9"/>
  <c r="K752" i="9"/>
  <c r="J752" i="9"/>
  <c r="I752" i="9"/>
  <c r="G752" i="9"/>
  <c r="H752" i="9"/>
  <c r="E752" i="9"/>
  <c r="F752" i="9"/>
  <c r="C752" i="9"/>
  <c r="D752" i="9"/>
  <c r="B752" i="9"/>
  <c r="S740" i="9"/>
  <c r="R740" i="9"/>
  <c r="Q740" i="9"/>
  <c r="P740" i="9"/>
  <c r="O740" i="9"/>
  <c r="N740" i="9"/>
  <c r="M740" i="9"/>
  <c r="L740" i="9"/>
  <c r="K740" i="9"/>
  <c r="J740" i="9"/>
  <c r="I740" i="9"/>
  <c r="G740" i="9"/>
  <c r="H740" i="9"/>
  <c r="E740" i="9"/>
  <c r="F740" i="9"/>
  <c r="C740" i="9"/>
  <c r="D740" i="9"/>
  <c r="B740" i="9"/>
  <c r="S728" i="9"/>
  <c r="R728" i="9"/>
  <c r="Q728" i="9"/>
  <c r="P728" i="9"/>
  <c r="O728" i="9"/>
  <c r="N728" i="9"/>
  <c r="M728" i="9"/>
  <c r="L728" i="9"/>
  <c r="K728" i="9"/>
  <c r="J728" i="9"/>
  <c r="I728" i="9"/>
  <c r="G728" i="9"/>
  <c r="H728" i="9"/>
  <c r="E728" i="9"/>
  <c r="F728" i="9"/>
  <c r="C728" i="9"/>
  <c r="D728" i="9"/>
  <c r="B728" i="9"/>
  <c r="S716" i="9"/>
  <c r="R716" i="9"/>
  <c r="Q716" i="9"/>
  <c r="P716" i="9"/>
  <c r="O716" i="9"/>
  <c r="N716" i="9"/>
  <c r="M716" i="9"/>
  <c r="L716" i="9"/>
  <c r="K716" i="9"/>
  <c r="J716" i="9"/>
  <c r="I716" i="9"/>
  <c r="G716" i="9"/>
  <c r="H716" i="9"/>
  <c r="E716" i="9"/>
  <c r="F716" i="9"/>
  <c r="C716" i="9"/>
  <c r="D716" i="9"/>
  <c r="B716" i="9"/>
  <c r="S704" i="9"/>
  <c r="R704" i="9"/>
  <c r="Q704" i="9"/>
  <c r="P704" i="9"/>
  <c r="O704" i="9"/>
  <c r="N704" i="9"/>
  <c r="M704" i="9"/>
  <c r="L704" i="9"/>
  <c r="K704" i="9"/>
  <c r="J704" i="9"/>
  <c r="I704" i="9"/>
  <c r="G704" i="9"/>
  <c r="H704" i="9"/>
  <c r="F704" i="9"/>
  <c r="E704" i="9"/>
  <c r="C704" i="9"/>
  <c r="D704" i="9"/>
  <c r="B704" i="9"/>
  <c r="S692" i="9"/>
  <c r="R692" i="9"/>
  <c r="Q692" i="9"/>
  <c r="P692" i="9"/>
  <c r="O692" i="9"/>
  <c r="N692" i="9"/>
  <c r="M692" i="9"/>
  <c r="L692" i="9"/>
  <c r="K692" i="9"/>
  <c r="J692" i="9"/>
  <c r="I692" i="9"/>
  <c r="G692" i="9"/>
  <c r="H692" i="9"/>
  <c r="F692" i="9"/>
  <c r="E692" i="9"/>
  <c r="C692" i="9"/>
  <c r="D692" i="9"/>
  <c r="B692" i="9"/>
  <c r="S680" i="9"/>
  <c r="R680" i="9"/>
  <c r="Q680" i="9"/>
  <c r="P680" i="9"/>
  <c r="O680" i="9"/>
  <c r="N680" i="9"/>
  <c r="M680" i="9"/>
  <c r="L680" i="9"/>
  <c r="K680" i="9"/>
  <c r="J680" i="9"/>
  <c r="I680" i="9"/>
  <c r="G680" i="9"/>
  <c r="H680" i="9"/>
  <c r="F680" i="9"/>
  <c r="E680" i="9"/>
  <c r="C680" i="9"/>
  <c r="D680" i="9"/>
  <c r="B680" i="9"/>
  <c r="S668" i="9"/>
  <c r="R668" i="9"/>
  <c r="Q668" i="9"/>
  <c r="P668" i="9"/>
  <c r="O668" i="9"/>
  <c r="N668" i="9"/>
  <c r="M668" i="9"/>
  <c r="L668" i="9"/>
  <c r="K668" i="9"/>
  <c r="J668" i="9"/>
  <c r="I668" i="9"/>
  <c r="G668" i="9"/>
  <c r="H668" i="9"/>
  <c r="F668" i="9"/>
  <c r="E668" i="9"/>
  <c r="C668" i="9"/>
  <c r="D668" i="9"/>
  <c r="B668" i="9"/>
  <c r="S656" i="9"/>
  <c r="R656" i="9"/>
  <c r="Q656" i="9"/>
  <c r="P656" i="9"/>
  <c r="O656" i="9"/>
  <c r="N656" i="9"/>
  <c r="M656" i="9"/>
  <c r="L656" i="9"/>
  <c r="K656" i="9"/>
  <c r="J656" i="9"/>
  <c r="I656" i="9"/>
  <c r="G656" i="9"/>
  <c r="H656" i="9"/>
  <c r="F656" i="9"/>
  <c r="E656" i="9"/>
  <c r="C656" i="9"/>
  <c r="D656" i="9"/>
  <c r="B656" i="9"/>
  <c r="S644" i="9"/>
  <c r="R644" i="9"/>
  <c r="Q644" i="9"/>
  <c r="P644" i="9"/>
  <c r="O644" i="9"/>
  <c r="N644" i="9"/>
  <c r="M644" i="9"/>
  <c r="L644" i="9"/>
  <c r="K644" i="9"/>
  <c r="J644" i="9"/>
  <c r="I644" i="9"/>
  <c r="G644" i="9"/>
  <c r="H644" i="9"/>
  <c r="E644" i="9"/>
  <c r="F644" i="9"/>
  <c r="C644" i="9"/>
  <c r="D644" i="9"/>
  <c r="B644" i="9"/>
  <c r="S632" i="9"/>
  <c r="R632" i="9"/>
  <c r="Q632" i="9"/>
  <c r="P632" i="9"/>
  <c r="O632" i="9"/>
  <c r="N632" i="9"/>
  <c r="M632" i="9"/>
  <c r="L632" i="9"/>
  <c r="K632" i="9"/>
  <c r="J632" i="9"/>
  <c r="I632" i="9"/>
  <c r="G632" i="9"/>
  <c r="H632" i="9"/>
  <c r="F632" i="9"/>
  <c r="E632" i="9"/>
  <c r="C632" i="9"/>
  <c r="D632" i="9"/>
  <c r="B632" i="9"/>
  <c r="S620" i="9"/>
  <c r="R620" i="9"/>
  <c r="Q620" i="9"/>
  <c r="P620" i="9"/>
  <c r="O620" i="9"/>
  <c r="N620" i="9"/>
  <c r="M620" i="9"/>
  <c r="L620" i="9"/>
  <c r="K620" i="9"/>
  <c r="J620" i="9"/>
  <c r="I620" i="9"/>
  <c r="G620" i="9"/>
  <c r="H620" i="9"/>
  <c r="F620" i="9"/>
  <c r="E620" i="9"/>
  <c r="C620" i="9"/>
  <c r="D620" i="9"/>
  <c r="B620" i="9"/>
  <c r="S608" i="9"/>
  <c r="R608" i="9"/>
  <c r="Q608" i="9"/>
  <c r="P608" i="9"/>
  <c r="O608" i="9"/>
  <c r="N608" i="9"/>
  <c r="M608" i="9"/>
  <c r="L608" i="9"/>
  <c r="K608" i="9"/>
  <c r="J608" i="9"/>
  <c r="I608" i="9"/>
  <c r="F608" i="9"/>
  <c r="G608" i="9"/>
  <c r="H608" i="9"/>
  <c r="E608" i="9"/>
  <c r="C608" i="9"/>
  <c r="D608" i="9"/>
  <c r="B608" i="9"/>
  <c r="S596" i="9"/>
  <c r="R596" i="9"/>
  <c r="Q596" i="9"/>
  <c r="P596" i="9"/>
  <c r="O596" i="9"/>
  <c r="N596" i="9"/>
  <c r="M596" i="9"/>
  <c r="L596" i="9"/>
  <c r="K596" i="9"/>
  <c r="J596" i="9"/>
  <c r="I596" i="9"/>
  <c r="F596" i="9"/>
  <c r="G596" i="9"/>
  <c r="H596" i="9"/>
  <c r="E596" i="9"/>
  <c r="C596" i="9"/>
  <c r="D596" i="9"/>
  <c r="B596" i="9"/>
  <c r="S584" i="9"/>
  <c r="R584" i="9"/>
  <c r="Q584" i="9"/>
  <c r="P584" i="9"/>
  <c r="O584" i="9"/>
  <c r="N584" i="9"/>
  <c r="M584" i="9"/>
  <c r="L584" i="9"/>
  <c r="K584" i="9"/>
  <c r="J584" i="9"/>
  <c r="I584" i="9"/>
  <c r="F584" i="9"/>
  <c r="G584" i="9"/>
  <c r="H584" i="9"/>
  <c r="E584" i="9"/>
  <c r="C584" i="9"/>
  <c r="D584" i="9"/>
  <c r="B584" i="9"/>
  <c r="S572" i="9"/>
  <c r="R572" i="9"/>
  <c r="Q572" i="9"/>
  <c r="P572" i="9"/>
  <c r="O572" i="9"/>
  <c r="N572" i="9"/>
  <c r="M572" i="9"/>
  <c r="L572" i="9"/>
  <c r="K572" i="9"/>
  <c r="J572" i="9"/>
  <c r="I572" i="9"/>
  <c r="F572" i="9"/>
  <c r="G572" i="9"/>
  <c r="H572" i="9"/>
  <c r="E572" i="9"/>
  <c r="C572" i="9"/>
  <c r="D572" i="9"/>
  <c r="B572" i="9"/>
  <c r="S560" i="9"/>
  <c r="R560" i="9"/>
  <c r="Q560" i="9"/>
  <c r="P560" i="9"/>
  <c r="O560" i="9"/>
  <c r="N560" i="9"/>
  <c r="M560" i="9"/>
  <c r="L560" i="9"/>
  <c r="K560" i="9"/>
  <c r="J560" i="9"/>
  <c r="I560" i="9"/>
  <c r="F560" i="9"/>
  <c r="G560" i="9"/>
  <c r="H560" i="9"/>
  <c r="E560" i="9"/>
  <c r="C560" i="9"/>
  <c r="D560" i="9"/>
  <c r="B560" i="9"/>
  <c r="S548" i="9"/>
  <c r="R548" i="9"/>
  <c r="Q548" i="9"/>
  <c r="P548" i="9"/>
  <c r="O548" i="9"/>
  <c r="N548" i="9"/>
  <c r="M548" i="9"/>
  <c r="L548" i="9"/>
  <c r="K548" i="9"/>
  <c r="J548" i="9"/>
  <c r="H548" i="9"/>
  <c r="I548" i="9"/>
  <c r="F548" i="9"/>
  <c r="G548" i="9"/>
  <c r="E548" i="9"/>
  <c r="C548" i="9"/>
  <c r="B548" i="9"/>
  <c r="D548" i="9"/>
  <c r="S536" i="9"/>
  <c r="R536" i="9"/>
  <c r="Q536" i="9"/>
  <c r="P536" i="9"/>
  <c r="O536" i="9"/>
  <c r="N536" i="9"/>
  <c r="M536" i="9"/>
  <c r="L536" i="9"/>
  <c r="K536" i="9"/>
  <c r="J536" i="9"/>
  <c r="H536" i="9"/>
  <c r="I536" i="9"/>
  <c r="F536" i="9"/>
  <c r="G536" i="9"/>
  <c r="E536" i="9"/>
  <c r="C536" i="9"/>
  <c r="D536" i="9"/>
  <c r="B536" i="9"/>
  <c r="S524" i="9"/>
  <c r="R524" i="9"/>
  <c r="Q524" i="9"/>
  <c r="P524" i="9"/>
  <c r="O524" i="9"/>
  <c r="N524" i="9"/>
  <c r="M524" i="9"/>
  <c r="L524" i="9"/>
  <c r="K524" i="9"/>
  <c r="J524" i="9"/>
  <c r="H524" i="9"/>
  <c r="I524" i="9"/>
  <c r="F524" i="9"/>
  <c r="G524" i="9"/>
  <c r="E524" i="9"/>
  <c r="C524" i="9"/>
  <c r="D524" i="9"/>
  <c r="B524" i="9"/>
  <c r="S512" i="9"/>
  <c r="R512" i="9"/>
  <c r="Q512" i="9"/>
  <c r="P512" i="9"/>
  <c r="O512" i="9"/>
  <c r="N512" i="9"/>
  <c r="M512" i="9"/>
  <c r="L512" i="9"/>
  <c r="K512" i="9"/>
  <c r="J512" i="9"/>
  <c r="H512" i="9"/>
  <c r="I512" i="9"/>
  <c r="F512" i="9"/>
  <c r="G512" i="9"/>
  <c r="E512" i="9"/>
  <c r="C512" i="9"/>
  <c r="D512" i="9"/>
  <c r="B512" i="9"/>
  <c r="AK107" i="5"/>
  <c r="AK851" i="5"/>
  <c r="AK427" i="5"/>
  <c r="AK746" i="5"/>
  <c r="AK332" i="5"/>
  <c r="AK730" i="5"/>
  <c r="AK593" i="5"/>
  <c r="AK696" i="5"/>
  <c r="AK168" i="5"/>
  <c r="AK393" i="5"/>
  <c r="AK591" i="5"/>
  <c r="AK389" i="5"/>
  <c r="AK498" i="5"/>
  <c r="AK490" i="5"/>
  <c r="AK424" i="5"/>
  <c r="AK561" i="5"/>
  <c r="AK512" i="5"/>
  <c r="AK114" i="5"/>
  <c r="AK70" i="5"/>
  <c r="AK100" i="5"/>
  <c r="AK198" i="5"/>
  <c r="AK672" i="5"/>
  <c r="AK536" i="5"/>
  <c r="AK140" i="5"/>
  <c r="AK509" i="5"/>
  <c r="AK429" i="5"/>
  <c r="AK564" i="5"/>
  <c r="AK169" i="5"/>
  <c r="AK155" i="5"/>
  <c r="AK759" i="5"/>
  <c r="AK465" i="5"/>
  <c r="AK655" i="5"/>
  <c r="AK423" i="5"/>
  <c r="AK212" i="5"/>
  <c r="AK225" i="5"/>
  <c r="AK859" i="5"/>
  <c r="AK882" i="5"/>
  <c r="AK33" i="5"/>
  <c r="AK662" i="5"/>
  <c r="AK751" i="5"/>
  <c r="AK161" i="5"/>
  <c r="AK196" i="5"/>
  <c r="AK636" i="5"/>
  <c r="AK126" i="5"/>
  <c r="AK303" i="5"/>
  <c r="AK781" i="5"/>
  <c r="AK786" i="5"/>
  <c r="AK714" i="5"/>
  <c r="AK386" i="5"/>
  <c r="AK841" i="5"/>
  <c r="AK92" i="5"/>
  <c r="AK863" i="5"/>
  <c r="AK134" i="5"/>
  <c r="AK499" i="5"/>
  <c r="AK853" i="5"/>
  <c r="AK88" i="5"/>
  <c r="AK270" i="5"/>
  <c r="AK839" i="5"/>
  <c r="AK747" i="5"/>
  <c r="AK306" i="5"/>
  <c r="AK334" i="5"/>
  <c r="AK365" i="5"/>
  <c r="AK48" i="5"/>
  <c r="AK58" i="5"/>
  <c r="AK74" i="5"/>
  <c r="AK283" i="5"/>
  <c r="AK342" i="5"/>
  <c r="AK691" i="5"/>
  <c r="AK725" i="5"/>
  <c r="AK398" i="5"/>
  <c r="AK665" i="5"/>
  <c r="AK57" i="5"/>
  <c r="AK376" i="5"/>
  <c r="AK201" i="5"/>
  <c r="AK643" i="5"/>
  <c r="AK416" i="5"/>
  <c r="AK815" i="5"/>
  <c r="AK728" i="5"/>
  <c r="AK61" i="5"/>
  <c r="AK597" i="5"/>
  <c r="AK513" i="5"/>
  <c r="AK874" i="5"/>
  <c r="AK69" i="5"/>
  <c r="AK688" i="5"/>
  <c r="AK233" i="5"/>
  <c r="AK726" i="5"/>
  <c r="AK285" i="5"/>
  <c r="AK844" i="5"/>
  <c r="AK718" i="5"/>
  <c r="AK813" i="5"/>
  <c r="AK525" i="5"/>
  <c r="AK702" i="5"/>
  <c r="AK900" i="5"/>
  <c r="AK31" i="5"/>
  <c r="AK219" i="5"/>
  <c r="AK892" i="5"/>
  <c r="AK869" i="5"/>
  <c r="AK572" i="5"/>
  <c r="AK194" i="5"/>
  <c r="AK413" i="5"/>
  <c r="AK871" i="5"/>
  <c r="AK629" i="5"/>
  <c r="AK835" i="5"/>
  <c r="AK579" i="5"/>
  <c r="AK787" i="5"/>
  <c r="AK560" i="5"/>
  <c r="AK738" i="5"/>
  <c r="AK93" i="5"/>
  <c r="AK466" i="5"/>
  <c r="AK524" i="5"/>
  <c r="AK745" i="5"/>
  <c r="AK472" i="5"/>
  <c r="AK529" i="5"/>
  <c r="AK262" i="5"/>
  <c r="AK644" i="5"/>
  <c r="AK346" i="5"/>
  <c r="AK90" i="5"/>
  <c r="AK202" i="5"/>
  <c r="AK133" i="5"/>
  <c r="AK414" i="5"/>
  <c r="AK317" i="5"/>
  <c r="AK742" i="5"/>
  <c r="AK801" i="5"/>
  <c r="AK331" i="5"/>
  <c r="AK729" i="5"/>
  <c r="AK366" i="5"/>
  <c r="AK319" i="5"/>
  <c r="AK208" i="5"/>
  <c r="AK193" i="5"/>
  <c r="AK371" i="5"/>
  <c r="AK179" i="5"/>
  <c r="AK772" i="5"/>
  <c r="AK846" i="5"/>
  <c r="AK895" i="5"/>
  <c r="AK309" i="5"/>
  <c r="AK67" i="5"/>
  <c r="AK348" i="5"/>
  <c r="AK356" i="5"/>
  <c r="AK520" i="5"/>
  <c r="AK436" i="5"/>
  <c r="AK197" i="5"/>
  <c r="AK534" i="5"/>
  <c r="AK545" i="5"/>
  <c r="AK152" i="5"/>
  <c r="AK847" i="5"/>
  <c r="AK18" i="5"/>
  <c r="AK381" i="5"/>
  <c r="AK213" i="5"/>
  <c r="AK549" i="5"/>
  <c r="AK59" i="5"/>
  <c r="AK338" i="5"/>
  <c r="AK84" i="5"/>
  <c r="AK508" i="5"/>
  <c r="AK375" i="5"/>
  <c r="AK870" i="5"/>
  <c r="AK288" i="5"/>
  <c r="AK184" i="5"/>
  <c r="AK568" i="5"/>
  <c r="AK401" i="5"/>
  <c r="AK523" i="5"/>
  <c r="AK476" i="5"/>
  <c r="AK607" i="5"/>
  <c r="AK452" i="5"/>
  <c r="AK374" i="5"/>
  <c r="AK308" i="5"/>
  <c r="AK329" i="5"/>
  <c r="AK848" i="5"/>
  <c r="AK506" i="5"/>
  <c r="AK768" i="5"/>
  <c r="AK16" i="5"/>
  <c r="AK521" i="5"/>
  <c r="AK448" i="5"/>
  <c r="AK824" i="5"/>
  <c r="AK131" i="5"/>
  <c r="AK682" i="5"/>
  <c r="AK885" i="5"/>
  <c r="AK327" i="5"/>
  <c r="AK105" i="5"/>
  <c r="AK685" i="5"/>
  <c r="AK658" i="5"/>
  <c r="AK250" i="5"/>
  <c r="AK163" i="5"/>
  <c r="AK652" i="5"/>
  <c r="AK248" i="5"/>
  <c r="AK814" i="5"/>
  <c r="AK616" i="5"/>
  <c r="AK474" i="5"/>
  <c r="AK458" i="5"/>
  <c r="AK583" i="5"/>
  <c r="AK861" i="5"/>
  <c r="AK145" i="5"/>
  <c r="AK171" i="5"/>
  <c r="AK497" i="5"/>
  <c r="AK127" i="5"/>
  <c r="AK82" i="5"/>
  <c r="AK769" i="5"/>
  <c r="AK312" i="5"/>
  <c r="AK55" i="5"/>
  <c r="AK350" i="5"/>
  <c r="AK837" i="5"/>
  <c r="AK106" i="5"/>
  <c r="AK230" i="5"/>
  <c r="AK143" i="5"/>
  <c r="AK224" i="5"/>
  <c r="AK876" i="5"/>
  <c r="AK864" i="5"/>
  <c r="AK646" i="5"/>
  <c r="AK709" i="5"/>
  <c r="AK542" i="5"/>
  <c r="AK192" i="5"/>
  <c r="AK257" i="5"/>
  <c r="AK640" i="5"/>
  <c r="AK49" i="5"/>
  <c r="AK819" i="5"/>
  <c r="AK347" i="5"/>
  <c r="AK294" i="5"/>
  <c r="AK776" i="5"/>
  <c r="AK715" i="5"/>
  <c r="AK78" i="5"/>
  <c r="AK651" i="5"/>
  <c r="AK492" i="5"/>
  <c r="AK373" i="5"/>
  <c r="AK360" i="5"/>
  <c r="AK326" i="5"/>
  <c r="AK903" i="5"/>
  <c r="AK528" i="5"/>
  <c r="AK138" i="5"/>
  <c r="AK750" i="5"/>
  <c r="AK631" i="5"/>
  <c r="AK23" i="5"/>
  <c r="AK77" i="5"/>
  <c r="AK368" i="5"/>
  <c r="AK180" i="5"/>
  <c r="AK526" i="5"/>
  <c r="AK778" i="5"/>
  <c r="AK553" i="5"/>
  <c r="AK410" i="5"/>
  <c r="AK221" i="5"/>
  <c r="AK26" i="5"/>
  <c r="AK891" i="5"/>
  <c r="AK379" i="5"/>
  <c r="AK101" i="5"/>
  <c r="AK154" i="5"/>
  <c r="AK609" i="5"/>
  <c r="AK873" i="5"/>
  <c r="AK51" i="5"/>
  <c r="AK132" i="5"/>
  <c r="AK267" i="5"/>
  <c r="AK642" i="5"/>
  <c r="AK269" i="5"/>
  <c r="AK249" i="5"/>
  <c r="AK811" i="5"/>
  <c r="AK141" i="5"/>
  <c r="AK253" i="5"/>
  <c r="AK653" i="5"/>
  <c r="AK727" i="5"/>
  <c r="AK477" i="5"/>
  <c r="AK357" i="5"/>
  <c r="AK818" i="5"/>
  <c r="AK384" i="5"/>
  <c r="AK402" i="5"/>
  <c r="AK412" i="5"/>
  <c r="AK843" i="5"/>
  <c r="AK433" i="5"/>
  <c r="AK156" i="5"/>
  <c r="AK190" i="5"/>
  <c r="AK228" i="5"/>
  <c r="AK724" i="5"/>
  <c r="AK449" i="5"/>
  <c r="AK403" i="5"/>
  <c r="AK324" i="5"/>
  <c r="AK435" i="5"/>
  <c r="AK544" i="5"/>
  <c r="AK736" i="5"/>
  <c r="AK188" i="5"/>
  <c r="AK73" i="5"/>
  <c r="AK295" i="5"/>
  <c r="AK404" i="5"/>
  <c r="AK286" i="5"/>
  <c r="AK205" i="5"/>
  <c r="AK845" i="5"/>
  <c r="AK522" i="5"/>
  <c r="AK87" i="5"/>
  <c r="AK236" i="5"/>
  <c r="AK454" i="5"/>
  <c r="AK901" i="5"/>
  <c r="AK647" i="5"/>
  <c r="AK817" i="5"/>
  <c r="AK849" i="5"/>
  <c r="AK388" i="5"/>
  <c r="AK422" i="5"/>
  <c r="AK235" i="5"/>
  <c r="AK431" i="5"/>
  <c r="AK806" i="5"/>
  <c r="AK743" i="5"/>
  <c r="AK486" i="5"/>
  <c r="AK471" i="5"/>
  <c r="AK770" i="5"/>
  <c r="AK353" i="5"/>
  <c r="AK434" i="5"/>
  <c r="AK372" i="5"/>
  <c r="AK187" i="5"/>
  <c r="AK237" i="5"/>
  <c r="AK256" i="5"/>
  <c r="AK554" i="5"/>
  <c r="AK495" i="5"/>
  <c r="AK316" i="5"/>
  <c r="AK284" i="5"/>
  <c r="AK531" i="5"/>
  <c r="AK779" i="5"/>
  <c r="AK756" i="5"/>
  <c r="AK148" i="5"/>
  <c r="AK304" i="5"/>
  <c r="AK38" i="5"/>
  <c r="AK689" i="5"/>
  <c r="AK590" i="5"/>
  <c r="AK444" i="5"/>
  <c r="AK628" i="5"/>
  <c r="AK808" i="5"/>
  <c r="AK364" i="5"/>
  <c r="AK737" i="5"/>
  <c r="AK314" i="5"/>
  <c r="AK280" i="5"/>
  <c r="AK335" i="5"/>
  <c r="AK223" i="5"/>
  <c r="AK150" i="5"/>
  <c r="AK232" i="5"/>
  <c r="AK830" i="5"/>
  <c r="AK165" i="5"/>
  <c r="AK183" i="5"/>
  <c r="AK367" i="5"/>
  <c r="AK32" i="5"/>
  <c r="AK606" i="5"/>
  <c r="AK147" i="5"/>
  <c r="AK103" i="5"/>
  <c r="AK884" i="5"/>
  <c r="AK305" i="5"/>
  <c r="AK748" i="5"/>
  <c r="AK128" i="5"/>
  <c r="AK108" i="5"/>
  <c r="AK41" i="5"/>
  <c r="AK617" i="5"/>
  <c r="AK826" i="5"/>
  <c r="AK722" i="5"/>
  <c r="AK511" i="5"/>
  <c r="AK392" i="5"/>
  <c r="AK287" i="5"/>
  <c r="AK627" i="5"/>
  <c r="AK339" i="5"/>
  <c r="AK56" i="5"/>
  <c r="AK24" i="5"/>
  <c r="AK111" i="5"/>
  <c r="AK408" i="5"/>
  <c r="AK622" i="5"/>
  <c r="AK186" i="5"/>
  <c r="AK226" i="5"/>
  <c r="AK258" i="5"/>
  <c r="AK555" i="5"/>
  <c r="AK879" i="5"/>
  <c r="AK911" i="5"/>
  <c r="AK322" i="5"/>
  <c r="AK551" i="5"/>
  <c r="AK581" i="5"/>
  <c r="AK610" i="5"/>
  <c r="AK245" i="5"/>
  <c r="AK430" i="5"/>
  <c r="AK548" i="5"/>
  <c r="AK507" i="5"/>
  <c r="AK91" i="5"/>
  <c r="AK687" i="5"/>
  <c r="AK897" i="5"/>
  <c r="AK704" i="5"/>
  <c r="AK570" i="5"/>
  <c r="AK612" i="5"/>
  <c r="AK125" i="5"/>
  <c r="AK279" i="5"/>
  <c r="AK877" i="5"/>
  <c r="AK832" i="5"/>
  <c r="AK735" i="5"/>
  <c r="AK784" i="5"/>
  <c r="AK121" i="5"/>
  <c r="AK333" i="5"/>
  <c r="AK240" i="5"/>
  <c r="AK425" i="5"/>
  <c r="AK447" i="5"/>
  <c r="AK399" i="5"/>
  <c r="AK178" i="5"/>
  <c r="AK825" i="5"/>
  <c r="AK842" i="5"/>
  <c r="AK887" i="5"/>
  <c r="AK798" i="5"/>
  <c r="AK535" i="5"/>
  <c r="AK261" i="5"/>
  <c r="AK320" i="5"/>
  <c r="AK355" i="5"/>
  <c r="AK734" i="5"/>
  <c r="AK17" i="5"/>
  <c r="AK254" i="5"/>
  <c r="AK34" i="5"/>
  <c r="AK239" i="5"/>
  <c r="AK383" i="5"/>
  <c r="AK833" i="5"/>
  <c r="AK719" i="5"/>
  <c r="AK862" i="5"/>
  <c r="AK821" i="5"/>
  <c r="AK222" i="5"/>
  <c r="AK246" i="5"/>
  <c r="AK601" i="5"/>
  <c r="AK204" i="5"/>
  <c r="AK613" i="5"/>
  <c r="AK732" i="5"/>
  <c r="AK60" i="5"/>
  <c r="AK695" i="5"/>
  <c r="AK510" i="5"/>
  <c r="AK42" i="5"/>
  <c r="AK648" i="5"/>
  <c r="AK181" i="5"/>
  <c r="AK883" i="5"/>
  <c r="AK566" i="5"/>
  <c r="AK807" i="5"/>
  <c r="AK500" i="5"/>
  <c r="AK200" i="5"/>
  <c r="AK419" i="5"/>
  <c r="AK323" i="5"/>
  <c r="AK623" i="5"/>
  <c r="AK263" i="5"/>
  <c r="AK514" i="5"/>
  <c r="AK456" i="5"/>
  <c r="AK139" i="5"/>
  <c r="AK440" i="5"/>
  <c r="AK624" i="5"/>
  <c r="AK800" i="5"/>
  <c r="AK603" i="5"/>
  <c r="AK706" i="5"/>
  <c r="AK886" i="5"/>
  <c r="AK19" i="5"/>
  <c r="AK301" i="5"/>
  <c r="AK533" i="5"/>
  <c r="AK166" i="5"/>
  <c r="AK810" i="5"/>
  <c r="AK321" i="5"/>
  <c r="AK668" i="5"/>
  <c r="AK391" i="5"/>
  <c r="AK663" i="5"/>
  <c r="AK896" i="5"/>
  <c r="AK888" i="5"/>
  <c r="AK805" i="5"/>
  <c r="AK370" i="5"/>
  <c r="AK446" i="5"/>
  <c r="AK794" i="5"/>
  <c r="AK562" i="5"/>
  <c r="AK577" i="5"/>
  <c r="AK820" i="5"/>
  <c r="AK22" i="5"/>
  <c r="AK676" i="5"/>
  <c r="AK274" i="5"/>
  <c r="AK473" i="5"/>
  <c r="AK475" i="5"/>
  <c r="AK489" i="5"/>
  <c r="AK162" i="5"/>
  <c r="AK875" i="5"/>
  <c r="AK754" i="5"/>
  <c r="AK694" i="5"/>
  <c r="AK574" i="5"/>
  <c r="AK799" i="5"/>
  <c r="AK763" i="5"/>
  <c r="AK260" i="5"/>
  <c r="AK600" i="5"/>
  <c r="AK231" i="5"/>
  <c r="AK273" i="5"/>
  <c r="AK268" i="5"/>
  <c r="AK66" i="5"/>
  <c r="AK707" i="5"/>
  <c r="AK674" i="5"/>
  <c r="AK445" i="5"/>
  <c r="AK720" i="5"/>
  <c r="AK479" i="5"/>
  <c r="AK135" i="5"/>
  <c r="AK625" i="5"/>
  <c r="AK588" i="5"/>
  <c r="AK532" i="5"/>
  <c r="AK599" i="5"/>
  <c r="AK29" i="5"/>
  <c r="AK552" i="5"/>
  <c r="AK441" i="5"/>
  <c r="AK530" i="5"/>
  <c r="AK681" i="5"/>
  <c r="AK299" i="5"/>
  <c r="AK313" i="5"/>
  <c r="AK777" i="5"/>
  <c r="AK191" i="5"/>
  <c r="AK638" i="5"/>
  <c r="AK272" i="5"/>
  <c r="AK318" i="5"/>
  <c r="AK417" i="5"/>
  <c r="AK330" i="5"/>
  <c r="AK576" i="5"/>
  <c r="AK118" i="5"/>
  <c r="AK496" i="5"/>
  <c r="AK30" i="5"/>
  <c r="AK910" i="5"/>
  <c r="AK563" i="5"/>
  <c r="AK378" i="5"/>
  <c r="AK172" i="5"/>
  <c r="AK480" i="5"/>
  <c r="AK160" i="5"/>
  <c r="AK518" i="5"/>
  <c r="AK757" i="5"/>
  <c r="AK242" i="5"/>
  <c r="AK505" i="5"/>
  <c r="AK670" i="5"/>
  <c r="AK909" i="5"/>
  <c r="AK259" i="5"/>
  <c r="AK657" i="5"/>
  <c r="AK789" i="5"/>
  <c r="AK893" i="5"/>
  <c r="AK406" i="5"/>
  <c r="AK804" i="5"/>
  <c r="AK199" i="5"/>
  <c r="AK170" i="5"/>
  <c r="AK216" i="5"/>
  <c r="AK21" i="5"/>
  <c r="AK872" i="5"/>
  <c r="AK538" i="5"/>
  <c r="AK661" i="5"/>
  <c r="AK775" i="5"/>
  <c r="AK838" i="5"/>
  <c r="AK387" i="5"/>
  <c r="AK300" i="5"/>
  <c r="AK234" i="5"/>
  <c r="AK578" i="5"/>
  <c r="AK697" i="5"/>
  <c r="AK311" i="5"/>
  <c r="AK337" i="5"/>
  <c r="AK537" i="5"/>
  <c r="AK878" i="5"/>
  <c r="AK905" i="5"/>
  <c r="AK220" i="5"/>
  <c r="AK351" i="5"/>
  <c r="AK571" i="5"/>
  <c r="AK177" i="5"/>
  <c r="AK37" i="5"/>
  <c r="AK614" i="5"/>
  <c r="AK585" i="5"/>
  <c r="AK209" i="5"/>
  <c r="AK110" i="5"/>
  <c r="AK451" i="5"/>
  <c r="AK229" i="5"/>
  <c r="AK149" i="5"/>
  <c r="AK15" i="5"/>
  <c r="AK673" i="5"/>
  <c r="AK243" i="5"/>
  <c r="AK44" i="5"/>
  <c r="AK174" i="5"/>
  <c r="AK395" i="5"/>
  <c r="AK238" i="5"/>
  <c r="AK543" i="5"/>
  <c r="AK731" i="5"/>
  <c r="AK501" i="5"/>
  <c r="AK52" i="5"/>
  <c r="AK705" i="5"/>
  <c r="AK325" i="5"/>
  <c r="AK834" i="5"/>
  <c r="AK122" i="5"/>
  <c r="AK438" i="5"/>
  <c r="AK899" i="5"/>
  <c r="AK592" i="5"/>
  <c r="AK760" i="5"/>
  <c r="AK823" i="5"/>
  <c r="AK457" i="5"/>
  <c r="AK251" i="5"/>
  <c r="AK343" i="5"/>
  <c r="AK146" i="5"/>
  <c r="AK247" i="5"/>
  <c r="AK76" i="5"/>
  <c r="AK113" i="5"/>
  <c r="AK669" i="5"/>
  <c r="AK856" i="5"/>
  <c r="AK880" i="5"/>
  <c r="AK119" i="5"/>
  <c r="AK175" i="5"/>
  <c r="AK659" i="5"/>
  <c r="AK206" i="5"/>
  <c r="AK516" i="5"/>
  <c r="AK215" i="5"/>
  <c r="AK677" i="5"/>
  <c r="AK481" i="5"/>
  <c r="AK686" i="5"/>
  <c r="AK620" i="5"/>
  <c r="AK546" i="5"/>
  <c r="AK519" i="5"/>
  <c r="AK796" i="5"/>
  <c r="AK25" i="5"/>
  <c r="AK86" i="5"/>
  <c r="AK485" i="5"/>
  <c r="AK307" i="5"/>
  <c r="AK252" i="5"/>
  <c r="AK567" i="5"/>
  <c r="AK62" i="5"/>
  <c r="AK840" i="5"/>
  <c r="AK761" i="5"/>
  <c r="AK43" i="5"/>
  <c r="AK426" i="5"/>
  <c r="AK641" i="5"/>
  <c r="AK550" i="5"/>
  <c r="AK27" i="5"/>
  <c r="AK586" i="5"/>
  <c r="AK377" i="5"/>
  <c r="AK556" i="5"/>
  <c r="AK850" i="5"/>
  <c r="AK749" i="5"/>
  <c r="AK753" i="5"/>
  <c r="AK483" i="5"/>
  <c r="AK767" i="5"/>
  <c r="AK645" i="5"/>
  <c r="AK173" i="5"/>
  <c r="AK302" i="5"/>
  <c r="AK297" i="5"/>
  <c r="AK517" i="5"/>
  <c r="AK394" i="5"/>
  <c r="AK855" i="5"/>
  <c r="AK741" i="5"/>
  <c r="AK104" i="5"/>
  <c r="AK790" i="5"/>
  <c r="AK598" i="5"/>
  <c r="AK195" i="5"/>
  <c r="AK144" i="5"/>
  <c r="AK405" i="5"/>
  <c r="AK573" i="5"/>
  <c r="AK890" i="5"/>
  <c r="AK95" i="5"/>
  <c r="AK908" i="5"/>
  <c r="AK124" i="5"/>
  <c r="AK420" i="5"/>
  <c r="AK649" i="5"/>
  <c r="AK349" i="5"/>
  <c r="AK47" i="5"/>
  <c r="AK81" i="5"/>
  <c r="AK344" i="5"/>
  <c r="AK650" i="5"/>
  <c r="AK281" i="5"/>
  <c r="AK214" i="5"/>
  <c r="AK130" i="5"/>
  <c r="AK559" i="5"/>
  <c r="AK711" i="5"/>
  <c r="AK802" i="5"/>
  <c r="AK626" i="5"/>
  <c r="AK341" i="5"/>
  <c r="AK227" i="5"/>
  <c r="AK744" i="5"/>
  <c r="AK634" i="5"/>
  <c r="AK633" i="5"/>
  <c r="AK699" i="5"/>
  <c r="AK345" i="5"/>
  <c r="AK275" i="5"/>
  <c r="AK708" i="5"/>
  <c r="AK182" i="5"/>
  <c r="AK615" i="5"/>
  <c r="AK63" i="5"/>
  <c r="AK36" i="5"/>
  <c r="AK157" i="5"/>
  <c r="AK565" i="5"/>
  <c r="AK494" i="5"/>
  <c r="AK608" i="5"/>
  <c r="AK164" i="5"/>
  <c r="AK470" i="5"/>
  <c r="AK762" i="5"/>
  <c r="AK411" i="5"/>
  <c r="AK469" i="5"/>
  <c r="AK785" i="5"/>
  <c r="AK831" i="5"/>
  <c r="AK703" i="5"/>
  <c r="AK151" i="5"/>
  <c r="AK450" i="5"/>
  <c r="AK684" i="5"/>
  <c r="AK478" i="5"/>
  <c r="AK358" i="5"/>
  <c r="AK755" i="5"/>
  <c r="AK421" i="5"/>
  <c r="AK46" i="5"/>
  <c r="AK717" i="5"/>
  <c r="AK582" i="5"/>
  <c r="AK176" i="5"/>
  <c r="AK539" i="5"/>
  <c r="AK428" i="5"/>
  <c r="AK793" i="5"/>
  <c r="AK829" i="5"/>
  <c r="AK278" i="5"/>
  <c r="AK361" i="5"/>
  <c r="AK621" i="5"/>
  <c r="AK461" i="5"/>
  <c r="AK468" i="5"/>
  <c r="AK217" i="5"/>
  <c r="AK432" i="5"/>
  <c r="AK866" i="5"/>
  <c r="AK291" i="5"/>
  <c r="AK363" i="5"/>
  <c r="AK758" i="5"/>
  <c r="AK460" i="5"/>
  <c r="AK211" i="5"/>
  <c r="AK692" i="5"/>
  <c r="AK765" i="5"/>
  <c r="AK557" i="5"/>
  <c r="AK255" i="5"/>
  <c r="AK210" i="5"/>
  <c r="AK64" i="5"/>
  <c r="AK515" i="5"/>
  <c r="AK328" i="5"/>
  <c r="AK558" i="5"/>
  <c r="AK575" i="5"/>
  <c r="AK713" i="5"/>
  <c r="AK463" i="5"/>
  <c r="AK80" i="5"/>
  <c r="AK96" i="5"/>
  <c r="AK504" i="5"/>
  <c r="AK65" i="5"/>
  <c r="AK354" i="5"/>
  <c r="AK293" i="5"/>
  <c r="AK580" i="5"/>
  <c r="AK97" i="5"/>
  <c r="AK185" i="5"/>
  <c r="AK698" i="5"/>
  <c r="AK596" i="5"/>
  <c r="AK693" i="5"/>
  <c r="AK382" i="5"/>
  <c r="AK359" i="5"/>
  <c r="AK680" i="5"/>
  <c r="AK315" i="5"/>
  <c r="AK292" i="5"/>
  <c r="AK868" i="5"/>
  <c r="AK836" i="5"/>
  <c r="AK860" i="5"/>
  <c r="AK783" i="5"/>
  <c r="AK241" i="5"/>
  <c r="AK14" i="5"/>
  <c r="AK79" i="5"/>
  <c r="AK136" i="5"/>
  <c r="AK618" i="5"/>
  <c r="AK857" i="5"/>
  <c r="AK109" i="5"/>
  <c r="AK491" i="5"/>
  <c r="AK803" i="5"/>
  <c r="AK50" i="5"/>
  <c r="AK710" i="5"/>
  <c r="AK407" i="5"/>
  <c r="AK362" i="5"/>
  <c r="AK752" i="5"/>
  <c r="AK902" i="5"/>
  <c r="AK409" i="5"/>
  <c r="AK94" i="5"/>
  <c r="AK296" i="5"/>
  <c r="AK541" i="5"/>
  <c r="AK678" i="5"/>
  <c r="AK289" i="5"/>
  <c r="AK396" i="5"/>
  <c r="AK53" i="5"/>
  <c r="AK679" i="5"/>
  <c r="AK791" i="5"/>
  <c r="AK619" i="5"/>
  <c r="AK493" i="5"/>
  <c r="AK400" i="5"/>
  <c r="AK584" i="5"/>
  <c r="AK159" i="5"/>
  <c r="AK35" i="5"/>
  <c r="AK142" i="5"/>
  <c r="AK635" i="5"/>
  <c r="AK298" i="5"/>
  <c r="AK675" i="5"/>
  <c r="AK310" i="5"/>
  <c r="AK464" i="5"/>
  <c r="AK418" i="5"/>
  <c r="AK854" i="5"/>
  <c r="AK602" i="5"/>
  <c r="AK390" i="5"/>
  <c r="AK482" i="5"/>
  <c r="AK72" i="5"/>
  <c r="AK716" i="5"/>
  <c r="AK503" i="5"/>
  <c r="AK439" i="5"/>
  <c r="AK630" i="5"/>
  <c r="AK712" i="5"/>
  <c r="AK733" i="5"/>
  <c r="AK637" i="5"/>
  <c r="AK112" i="5"/>
  <c r="AK611" i="5"/>
  <c r="AK116" i="5"/>
  <c r="AK867" i="5"/>
  <c r="AK455" i="5"/>
  <c r="AK502" i="5"/>
  <c r="AK13" i="5"/>
  <c r="AK203" i="5"/>
  <c r="AK158" i="5"/>
  <c r="AK415" i="5"/>
  <c r="AK865" i="5"/>
  <c r="AK75" i="5"/>
  <c r="AK40" i="5"/>
  <c r="AK54" i="5"/>
  <c r="AK822" i="5"/>
  <c r="AK120" i="5"/>
  <c r="AK282" i="5"/>
  <c r="AK780" i="5"/>
  <c r="AK604" i="5"/>
  <c r="AK828" i="5"/>
  <c r="AK683" i="5"/>
  <c r="AK98" i="5"/>
  <c r="AK129" i="5"/>
  <c r="AK773" i="5"/>
  <c r="AK907" i="5"/>
  <c r="AK89" i="5"/>
  <c r="AK771" i="5"/>
  <c r="AK904" i="5"/>
  <c r="AK889" i="5"/>
  <c r="AK453" i="5"/>
  <c r="AK547" i="5"/>
  <c r="AK336" i="5"/>
  <c r="AK664" i="5"/>
  <c r="AK774" i="5"/>
  <c r="AK264" i="5"/>
  <c r="AK881" i="5"/>
  <c r="AK656" i="5"/>
  <c r="AK153" i="5"/>
  <c r="AK700" i="5"/>
  <c r="AK117" i="5"/>
  <c r="AK605" i="5"/>
  <c r="AK852" i="5"/>
  <c r="AK340" i="5"/>
  <c r="AK671" i="5"/>
  <c r="AK660" i="5"/>
  <c r="AK639" i="5"/>
  <c r="AK397" i="5"/>
  <c r="AK666" i="5"/>
  <c r="AK437" i="5"/>
  <c r="AK487" i="5"/>
  <c r="AK740" i="5"/>
  <c r="AK20" i="5"/>
  <c r="AK266" i="5"/>
  <c r="AK276" i="5"/>
  <c r="AK782" i="5"/>
  <c r="AK906" i="5"/>
  <c r="AK443" i="5"/>
  <c r="AK812" i="5"/>
  <c r="AK467" i="5"/>
  <c r="AK123" i="5"/>
  <c r="AK484" i="5"/>
  <c r="AK85" i="5"/>
  <c r="AK462" i="5"/>
  <c r="AK792" i="5"/>
  <c r="AK290" i="5"/>
  <c r="AK912" i="5"/>
  <c r="AK654" i="5"/>
  <c r="AK690" i="5"/>
  <c r="AK244" i="5"/>
  <c r="AK858" i="5"/>
  <c r="AK667" i="5"/>
  <c r="AK788" i="5"/>
  <c r="AK277" i="5"/>
  <c r="AK595" i="5"/>
  <c r="AK71" i="5"/>
  <c r="AK189" i="5"/>
  <c r="AK45" i="5"/>
  <c r="AK207" i="5"/>
  <c r="AK385" i="5"/>
  <c r="AK488" i="5"/>
  <c r="AK816" i="5"/>
  <c r="AK369" i="5"/>
  <c r="AK721" i="5"/>
  <c r="AK795" i="5"/>
  <c r="AK701" i="5"/>
  <c r="AK380" i="5"/>
  <c r="AK39" i="5"/>
  <c r="AK739" i="5"/>
  <c r="AK632" i="5"/>
  <c r="AK594" i="5"/>
  <c r="AK569" i="5"/>
  <c r="AK898" i="5"/>
  <c r="AK99" i="5"/>
  <c r="AK68" i="5"/>
  <c r="AK137" i="5"/>
  <c r="AK83" i="5"/>
  <c r="AK797" i="5"/>
  <c r="AK115" i="5"/>
  <c r="AK527" i="5"/>
  <c r="AK589" i="5"/>
  <c r="AK827" i="5"/>
  <c r="AK28" i="5"/>
  <c r="AK587" i="5"/>
  <c r="AK271" i="5"/>
  <c r="AK766" i="5"/>
  <c r="AK459" i="5"/>
  <c r="AK764" i="5"/>
  <c r="AK540" i="5"/>
  <c r="AK265" i="5"/>
  <c r="AK218" i="5"/>
  <c r="AK167" i="5"/>
  <c r="AK442" i="5"/>
  <c r="AK723" i="5"/>
  <c r="AK894" i="5"/>
  <c r="AK809" i="5"/>
  <c r="AK102" i="5"/>
  <c r="AK352" i="5"/>
  <c r="A3" i="9" l="1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2" i="9"/>
  <c r="S451" i="9" l="1"/>
  <c r="R451" i="9"/>
  <c r="Q451" i="9"/>
  <c r="P451" i="9"/>
  <c r="O451" i="9"/>
  <c r="N451" i="9"/>
  <c r="M451" i="9"/>
  <c r="L451" i="9"/>
  <c r="K451" i="9"/>
  <c r="J451" i="9"/>
  <c r="H451" i="9"/>
  <c r="I451" i="9"/>
  <c r="F451" i="9"/>
  <c r="G451" i="9"/>
  <c r="E451" i="9"/>
  <c r="B451" i="9"/>
  <c r="D451" i="9"/>
  <c r="C451" i="9"/>
  <c r="S494" i="9"/>
  <c r="R494" i="9"/>
  <c r="Q494" i="9"/>
  <c r="P494" i="9"/>
  <c r="O494" i="9"/>
  <c r="N494" i="9"/>
  <c r="M494" i="9"/>
  <c r="L494" i="9"/>
  <c r="K494" i="9"/>
  <c r="J494" i="9"/>
  <c r="H494" i="9"/>
  <c r="I494" i="9"/>
  <c r="F494" i="9"/>
  <c r="G494" i="9"/>
  <c r="E494" i="9"/>
  <c r="D494" i="9"/>
  <c r="C494" i="9"/>
  <c r="B494" i="9"/>
  <c r="S482" i="9"/>
  <c r="R482" i="9"/>
  <c r="Q482" i="9"/>
  <c r="P482" i="9"/>
  <c r="O482" i="9"/>
  <c r="N482" i="9"/>
  <c r="M482" i="9"/>
  <c r="L482" i="9"/>
  <c r="K482" i="9"/>
  <c r="J482" i="9"/>
  <c r="H482" i="9"/>
  <c r="I482" i="9"/>
  <c r="F482" i="9"/>
  <c r="G482" i="9"/>
  <c r="E482" i="9"/>
  <c r="D482" i="9"/>
  <c r="C482" i="9"/>
  <c r="B482" i="9"/>
  <c r="S470" i="9"/>
  <c r="R470" i="9"/>
  <c r="Q470" i="9"/>
  <c r="P470" i="9"/>
  <c r="O470" i="9"/>
  <c r="N470" i="9"/>
  <c r="M470" i="9"/>
  <c r="L470" i="9"/>
  <c r="K470" i="9"/>
  <c r="J470" i="9"/>
  <c r="H470" i="9"/>
  <c r="I470" i="9"/>
  <c r="F470" i="9"/>
  <c r="G470" i="9"/>
  <c r="D470" i="9"/>
  <c r="E470" i="9"/>
  <c r="C470" i="9"/>
  <c r="B470" i="9"/>
  <c r="S458" i="9"/>
  <c r="R458" i="9"/>
  <c r="Q458" i="9"/>
  <c r="P458" i="9"/>
  <c r="O458" i="9"/>
  <c r="N458" i="9"/>
  <c r="M458" i="9"/>
  <c r="L458" i="9"/>
  <c r="K458" i="9"/>
  <c r="J458" i="9"/>
  <c r="H458" i="9"/>
  <c r="I458" i="9"/>
  <c r="F458" i="9"/>
  <c r="G458" i="9"/>
  <c r="D458" i="9"/>
  <c r="E458" i="9"/>
  <c r="C458" i="9"/>
  <c r="B458" i="9"/>
  <c r="S446" i="9"/>
  <c r="R446" i="9"/>
  <c r="Q446" i="9"/>
  <c r="P446" i="9"/>
  <c r="O446" i="9"/>
  <c r="N446" i="9"/>
  <c r="M446" i="9"/>
  <c r="L446" i="9"/>
  <c r="K446" i="9"/>
  <c r="J446" i="9"/>
  <c r="H446" i="9"/>
  <c r="I446" i="9"/>
  <c r="F446" i="9"/>
  <c r="G446" i="9"/>
  <c r="D446" i="9"/>
  <c r="E446" i="9"/>
  <c r="C446" i="9"/>
  <c r="B446" i="9"/>
  <c r="S434" i="9"/>
  <c r="R434" i="9"/>
  <c r="Q434" i="9"/>
  <c r="P434" i="9"/>
  <c r="O434" i="9"/>
  <c r="N434" i="9"/>
  <c r="M434" i="9"/>
  <c r="L434" i="9"/>
  <c r="K434" i="9"/>
  <c r="J434" i="9"/>
  <c r="H434" i="9"/>
  <c r="I434" i="9"/>
  <c r="F434" i="9"/>
  <c r="G434" i="9"/>
  <c r="D434" i="9"/>
  <c r="E434" i="9"/>
  <c r="C434" i="9"/>
  <c r="B434" i="9"/>
  <c r="S422" i="9"/>
  <c r="R422" i="9"/>
  <c r="Q422" i="9"/>
  <c r="P422" i="9"/>
  <c r="O422" i="9"/>
  <c r="N422" i="9"/>
  <c r="M422" i="9"/>
  <c r="L422" i="9"/>
  <c r="K422" i="9"/>
  <c r="J422" i="9"/>
  <c r="I422" i="9"/>
  <c r="H422" i="9"/>
  <c r="F422" i="9"/>
  <c r="G422" i="9"/>
  <c r="D422" i="9"/>
  <c r="E422" i="9"/>
  <c r="C422" i="9"/>
  <c r="B422" i="9"/>
  <c r="S410" i="9"/>
  <c r="R410" i="9"/>
  <c r="Q410" i="9"/>
  <c r="P410" i="9"/>
  <c r="O410" i="9"/>
  <c r="N410" i="9"/>
  <c r="M410" i="9"/>
  <c r="L410" i="9"/>
  <c r="K410" i="9"/>
  <c r="J410" i="9"/>
  <c r="I410" i="9"/>
  <c r="H410" i="9"/>
  <c r="F410" i="9"/>
  <c r="G410" i="9"/>
  <c r="D410" i="9"/>
  <c r="E410" i="9"/>
  <c r="C410" i="9"/>
  <c r="B410" i="9"/>
  <c r="S398" i="9"/>
  <c r="R398" i="9"/>
  <c r="Q398" i="9"/>
  <c r="P398" i="9"/>
  <c r="O398" i="9"/>
  <c r="N398" i="9"/>
  <c r="M398" i="9"/>
  <c r="L398" i="9"/>
  <c r="K398" i="9"/>
  <c r="J398" i="9"/>
  <c r="H398" i="9"/>
  <c r="I398" i="9"/>
  <c r="F398" i="9"/>
  <c r="G398" i="9"/>
  <c r="D398" i="9"/>
  <c r="E398" i="9"/>
  <c r="C398" i="9"/>
  <c r="B398" i="9"/>
  <c r="S386" i="9"/>
  <c r="R386" i="9"/>
  <c r="Q386" i="9"/>
  <c r="P386" i="9"/>
  <c r="O386" i="9"/>
  <c r="N386" i="9"/>
  <c r="L386" i="9"/>
  <c r="M386" i="9"/>
  <c r="K386" i="9"/>
  <c r="J386" i="9"/>
  <c r="H386" i="9"/>
  <c r="I386" i="9"/>
  <c r="F386" i="9"/>
  <c r="G386" i="9"/>
  <c r="D386" i="9"/>
  <c r="E386" i="9"/>
  <c r="C386" i="9"/>
  <c r="B386" i="9"/>
  <c r="S374" i="9"/>
  <c r="R374" i="9"/>
  <c r="Q374" i="9"/>
  <c r="P374" i="9"/>
  <c r="O374" i="9"/>
  <c r="N374" i="9"/>
  <c r="L374" i="9"/>
  <c r="M374" i="9"/>
  <c r="J374" i="9"/>
  <c r="K374" i="9"/>
  <c r="H374" i="9"/>
  <c r="I374" i="9"/>
  <c r="F374" i="9"/>
  <c r="G374" i="9"/>
  <c r="D374" i="9"/>
  <c r="E374" i="9"/>
  <c r="C374" i="9"/>
  <c r="B374" i="9"/>
  <c r="S362" i="9"/>
  <c r="R362" i="9"/>
  <c r="Q362" i="9"/>
  <c r="P362" i="9"/>
  <c r="O362" i="9"/>
  <c r="N362" i="9"/>
  <c r="L362" i="9"/>
  <c r="M362" i="9"/>
  <c r="K362" i="9"/>
  <c r="J362" i="9"/>
  <c r="H362" i="9"/>
  <c r="I362" i="9"/>
  <c r="F362" i="9"/>
  <c r="G362" i="9"/>
  <c r="D362" i="9"/>
  <c r="E362" i="9"/>
  <c r="C362" i="9"/>
  <c r="B362" i="9"/>
  <c r="S350" i="9"/>
  <c r="R350" i="9"/>
  <c r="Q350" i="9"/>
  <c r="P350" i="9"/>
  <c r="O350" i="9"/>
  <c r="M350" i="9"/>
  <c r="N350" i="9"/>
  <c r="L350" i="9"/>
  <c r="K350" i="9"/>
  <c r="J350" i="9"/>
  <c r="H350" i="9"/>
  <c r="I350" i="9"/>
  <c r="F350" i="9"/>
  <c r="G350" i="9"/>
  <c r="D350" i="9"/>
  <c r="E350" i="9"/>
  <c r="C350" i="9"/>
  <c r="B350" i="9"/>
  <c r="S338" i="9"/>
  <c r="R338" i="9"/>
  <c r="Q338" i="9"/>
  <c r="P338" i="9"/>
  <c r="O338" i="9"/>
  <c r="M338" i="9"/>
  <c r="N338" i="9"/>
  <c r="L338" i="9"/>
  <c r="K338" i="9"/>
  <c r="H338" i="9"/>
  <c r="I338" i="9"/>
  <c r="J338" i="9"/>
  <c r="F338" i="9"/>
  <c r="G338" i="9"/>
  <c r="D338" i="9"/>
  <c r="E338" i="9"/>
  <c r="C338" i="9"/>
  <c r="B338" i="9"/>
  <c r="S326" i="9"/>
  <c r="R326" i="9"/>
  <c r="Q326" i="9"/>
  <c r="P326" i="9"/>
  <c r="O326" i="9"/>
  <c r="M326" i="9"/>
  <c r="N326" i="9"/>
  <c r="L326" i="9"/>
  <c r="K326" i="9"/>
  <c r="J326" i="9"/>
  <c r="H326" i="9"/>
  <c r="I326" i="9"/>
  <c r="F326" i="9"/>
  <c r="G326" i="9"/>
  <c r="D326" i="9"/>
  <c r="E326" i="9"/>
  <c r="C326" i="9"/>
  <c r="B326" i="9"/>
  <c r="S314" i="9"/>
  <c r="R314" i="9"/>
  <c r="Q314" i="9"/>
  <c r="P314" i="9"/>
  <c r="O314" i="9"/>
  <c r="M314" i="9"/>
  <c r="N314" i="9"/>
  <c r="L314" i="9"/>
  <c r="K314" i="9"/>
  <c r="J314" i="9"/>
  <c r="H314" i="9"/>
  <c r="I314" i="9"/>
  <c r="F314" i="9"/>
  <c r="G314" i="9"/>
  <c r="D314" i="9"/>
  <c r="E314" i="9"/>
  <c r="C314" i="9"/>
  <c r="B314" i="9"/>
  <c r="S302" i="9"/>
  <c r="R302" i="9"/>
  <c r="Q302" i="9"/>
  <c r="P302" i="9"/>
  <c r="O302" i="9"/>
  <c r="M302" i="9"/>
  <c r="N302" i="9"/>
  <c r="L302" i="9"/>
  <c r="K302" i="9"/>
  <c r="J302" i="9"/>
  <c r="I302" i="9"/>
  <c r="H302" i="9"/>
  <c r="F302" i="9"/>
  <c r="G302" i="9"/>
  <c r="D302" i="9"/>
  <c r="E302" i="9"/>
  <c r="C302" i="9"/>
  <c r="B302" i="9"/>
  <c r="S290" i="9"/>
  <c r="R290" i="9"/>
  <c r="Q290" i="9"/>
  <c r="P290" i="9"/>
  <c r="O290" i="9"/>
  <c r="M290" i="9"/>
  <c r="N290" i="9"/>
  <c r="L290" i="9"/>
  <c r="K290" i="9"/>
  <c r="J290" i="9"/>
  <c r="I290" i="9"/>
  <c r="H290" i="9"/>
  <c r="F290" i="9"/>
  <c r="G290" i="9"/>
  <c r="D290" i="9"/>
  <c r="E290" i="9"/>
  <c r="C290" i="9"/>
  <c r="B290" i="9"/>
  <c r="S278" i="9"/>
  <c r="R278" i="9"/>
  <c r="Q278" i="9"/>
  <c r="P278" i="9"/>
  <c r="O278" i="9"/>
  <c r="M278" i="9"/>
  <c r="N278" i="9"/>
  <c r="L278" i="9"/>
  <c r="K278" i="9"/>
  <c r="J278" i="9"/>
  <c r="I278" i="9"/>
  <c r="H278" i="9"/>
  <c r="F278" i="9"/>
  <c r="G278" i="9"/>
  <c r="D278" i="9"/>
  <c r="E278" i="9"/>
  <c r="C278" i="9"/>
  <c r="B278" i="9"/>
  <c r="S266" i="9"/>
  <c r="R266" i="9"/>
  <c r="Q266" i="9"/>
  <c r="P266" i="9"/>
  <c r="O266" i="9"/>
  <c r="N266" i="9"/>
  <c r="M266" i="9"/>
  <c r="L266" i="9"/>
  <c r="K266" i="9"/>
  <c r="J266" i="9"/>
  <c r="H266" i="9"/>
  <c r="I266" i="9"/>
  <c r="F266" i="9"/>
  <c r="G266" i="9"/>
  <c r="D266" i="9"/>
  <c r="E266" i="9"/>
  <c r="C266" i="9"/>
  <c r="B266" i="9"/>
  <c r="S254" i="9"/>
  <c r="R254" i="9"/>
  <c r="Q254" i="9"/>
  <c r="P254" i="9"/>
  <c r="O254" i="9"/>
  <c r="M254" i="9"/>
  <c r="N254" i="9"/>
  <c r="L254" i="9"/>
  <c r="K254" i="9"/>
  <c r="J254" i="9"/>
  <c r="H254" i="9"/>
  <c r="I254" i="9"/>
  <c r="F254" i="9"/>
  <c r="G254" i="9"/>
  <c r="D254" i="9"/>
  <c r="E254" i="9"/>
  <c r="C254" i="9"/>
  <c r="B254" i="9"/>
  <c r="S242" i="9"/>
  <c r="R242" i="9"/>
  <c r="Q242" i="9"/>
  <c r="P242" i="9"/>
  <c r="O242" i="9"/>
  <c r="M242" i="9"/>
  <c r="N242" i="9"/>
  <c r="L242" i="9"/>
  <c r="K242" i="9"/>
  <c r="J242" i="9"/>
  <c r="H242" i="9"/>
  <c r="I242" i="9"/>
  <c r="F242" i="9"/>
  <c r="G242" i="9"/>
  <c r="D242" i="9"/>
  <c r="E242" i="9"/>
  <c r="C242" i="9"/>
  <c r="B242" i="9"/>
  <c r="S230" i="9"/>
  <c r="R230" i="9"/>
  <c r="Q230" i="9"/>
  <c r="P230" i="9"/>
  <c r="O230" i="9"/>
  <c r="M230" i="9"/>
  <c r="N230" i="9"/>
  <c r="L230" i="9"/>
  <c r="K230" i="9"/>
  <c r="H230" i="9"/>
  <c r="J230" i="9"/>
  <c r="I230" i="9"/>
  <c r="F230" i="9"/>
  <c r="G230" i="9"/>
  <c r="D230" i="9"/>
  <c r="E230" i="9"/>
  <c r="C230" i="9"/>
  <c r="B230" i="9"/>
  <c r="S218" i="9"/>
  <c r="R218" i="9"/>
  <c r="Q218" i="9"/>
  <c r="P218" i="9"/>
  <c r="O218" i="9"/>
  <c r="M218" i="9"/>
  <c r="N218" i="9"/>
  <c r="L218" i="9"/>
  <c r="K218" i="9"/>
  <c r="J218" i="9"/>
  <c r="H218" i="9"/>
  <c r="I218" i="9"/>
  <c r="F218" i="9"/>
  <c r="G218" i="9"/>
  <c r="D218" i="9"/>
  <c r="E218" i="9"/>
  <c r="C218" i="9"/>
  <c r="B218" i="9"/>
  <c r="S206" i="9"/>
  <c r="R206" i="9"/>
  <c r="Q206" i="9"/>
  <c r="P206" i="9"/>
  <c r="O206" i="9"/>
  <c r="M206" i="9"/>
  <c r="N206" i="9"/>
  <c r="L206" i="9"/>
  <c r="K206" i="9"/>
  <c r="J206" i="9"/>
  <c r="H206" i="9"/>
  <c r="I206" i="9"/>
  <c r="F206" i="9"/>
  <c r="G206" i="9"/>
  <c r="D206" i="9"/>
  <c r="E206" i="9"/>
  <c r="C206" i="9"/>
  <c r="B206" i="9"/>
  <c r="S194" i="9"/>
  <c r="R194" i="9"/>
  <c r="Q194" i="9"/>
  <c r="P194" i="9"/>
  <c r="O194" i="9"/>
  <c r="N194" i="9"/>
  <c r="M194" i="9"/>
  <c r="L194" i="9"/>
  <c r="K194" i="9"/>
  <c r="J194" i="9"/>
  <c r="H194" i="9"/>
  <c r="I194" i="9"/>
  <c r="F194" i="9"/>
  <c r="G194" i="9"/>
  <c r="D194" i="9"/>
  <c r="E194" i="9"/>
  <c r="C194" i="9"/>
  <c r="B194" i="9"/>
  <c r="S182" i="9"/>
  <c r="R182" i="9"/>
  <c r="Q182" i="9"/>
  <c r="O182" i="9"/>
  <c r="P182" i="9"/>
  <c r="N182" i="9"/>
  <c r="M182" i="9"/>
  <c r="L182" i="9"/>
  <c r="K182" i="9"/>
  <c r="J182" i="9"/>
  <c r="H182" i="9"/>
  <c r="I182" i="9"/>
  <c r="F182" i="9"/>
  <c r="G182" i="9"/>
  <c r="D182" i="9"/>
  <c r="E182" i="9"/>
  <c r="C182" i="9"/>
  <c r="B182" i="9"/>
  <c r="S170" i="9"/>
  <c r="R170" i="9"/>
  <c r="Q170" i="9"/>
  <c r="O170" i="9"/>
  <c r="P170" i="9"/>
  <c r="N170" i="9"/>
  <c r="M170" i="9"/>
  <c r="L170" i="9"/>
  <c r="K170" i="9"/>
  <c r="J170" i="9"/>
  <c r="H170" i="9"/>
  <c r="I170" i="9"/>
  <c r="F170" i="9"/>
  <c r="G170" i="9"/>
  <c r="D170" i="9"/>
  <c r="E170" i="9"/>
  <c r="C170" i="9"/>
  <c r="B170" i="9"/>
  <c r="S158" i="9"/>
  <c r="R158" i="9"/>
  <c r="Q158" i="9"/>
  <c r="P158" i="9"/>
  <c r="O158" i="9"/>
  <c r="N158" i="9"/>
  <c r="M158" i="9"/>
  <c r="L158" i="9"/>
  <c r="K158" i="9"/>
  <c r="J158" i="9"/>
  <c r="I158" i="9"/>
  <c r="H158" i="9"/>
  <c r="F158" i="9"/>
  <c r="G158" i="9"/>
  <c r="D158" i="9"/>
  <c r="E158" i="9"/>
  <c r="C158" i="9"/>
  <c r="B158" i="9"/>
  <c r="S146" i="9"/>
  <c r="R146" i="9"/>
  <c r="Q146" i="9"/>
  <c r="P146" i="9"/>
  <c r="O146" i="9"/>
  <c r="N146" i="9"/>
  <c r="M146" i="9"/>
  <c r="L146" i="9"/>
  <c r="K146" i="9"/>
  <c r="J146" i="9"/>
  <c r="I146" i="9"/>
  <c r="H146" i="9"/>
  <c r="F146" i="9"/>
  <c r="G146" i="9"/>
  <c r="D146" i="9"/>
  <c r="E146" i="9"/>
  <c r="C146" i="9"/>
  <c r="B146" i="9"/>
  <c r="S134" i="9"/>
  <c r="R134" i="9"/>
  <c r="Q134" i="9"/>
  <c r="P134" i="9"/>
  <c r="O134" i="9"/>
  <c r="N134" i="9"/>
  <c r="M134" i="9"/>
  <c r="L134" i="9"/>
  <c r="K134" i="9"/>
  <c r="J134" i="9"/>
  <c r="I134" i="9"/>
  <c r="H134" i="9"/>
  <c r="F134" i="9"/>
  <c r="G134" i="9"/>
  <c r="D134" i="9"/>
  <c r="E134" i="9"/>
  <c r="C134" i="9"/>
  <c r="B134" i="9"/>
  <c r="S122" i="9"/>
  <c r="R122" i="9"/>
  <c r="Q122" i="9"/>
  <c r="P122" i="9"/>
  <c r="O122" i="9"/>
  <c r="N122" i="9"/>
  <c r="M122" i="9"/>
  <c r="L122" i="9"/>
  <c r="K122" i="9"/>
  <c r="J122" i="9"/>
  <c r="H122" i="9"/>
  <c r="I122" i="9"/>
  <c r="F122" i="9"/>
  <c r="G122" i="9"/>
  <c r="D122" i="9"/>
  <c r="E122" i="9"/>
  <c r="C122" i="9"/>
  <c r="B122" i="9"/>
  <c r="S110" i="9"/>
  <c r="R110" i="9"/>
  <c r="Q110" i="9"/>
  <c r="P110" i="9"/>
  <c r="O110" i="9"/>
  <c r="N110" i="9"/>
  <c r="M110" i="9"/>
  <c r="L110" i="9"/>
  <c r="K110" i="9"/>
  <c r="J110" i="9"/>
  <c r="H110" i="9"/>
  <c r="I110" i="9"/>
  <c r="F110" i="9"/>
  <c r="G110" i="9"/>
  <c r="D110" i="9"/>
  <c r="E110" i="9"/>
  <c r="C110" i="9"/>
  <c r="B110" i="9"/>
  <c r="S98" i="9"/>
  <c r="R98" i="9"/>
  <c r="Q98" i="9"/>
  <c r="P98" i="9"/>
  <c r="O98" i="9"/>
  <c r="N98" i="9"/>
  <c r="M98" i="9"/>
  <c r="L98" i="9"/>
  <c r="K98" i="9"/>
  <c r="J98" i="9"/>
  <c r="H98" i="9"/>
  <c r="I98" i="9"/>
  <c r="F98" i="9"/>
  <c r="G98" i="9"/>
  <c r="D98" i="9"/>
  <c r="E98" i="9"/>
  <c r="C98" i="9"/>
  <c r="B98" i="9"/>
  <c r="S86" i="9"/>
  <c r="R86" i="9"/>
  <c r="Q86" i="9"/>
  <c r="P86" i="9"/>
  <c r="O86" i="9"/>
  <c r="N86" i="9"/>
  <c r="M86" i="9"/>
  <c r="L86" i="9"/>
  <c r="K86" i="9"/>
  <c r="H86" i="9"/>
  <c r="J86" i="9"/>
  <c r="I86" i="9"/>
  <c r="F86" i="9"/>
  <c r="G86" i="9"/>
  <c r="D86" i="9"/>
  <c r="E86" i="9"/>
  <c r="C86" i="9"/>
  <c r="B86" i="9"/>
  <c r="S74" i="9"/>
  <c r="R74" i="9"/>
  <c r="Q74" i="9"/>
  <c r="P74" i="9"/>
  <c r="O74" i="9"/>
  <c r="N74" i="9"/>
  <c r="M74" i="9"/>
  <c r="L74" i="9"/>
  <c r="K74" i="9"/>
  <c r="J74" i="9"/>
  <c r="H74" i="9"/>
  <c r="I74" i="9"/>
  <c r="F74" i="9"/>
  <c r="G74" i="9"/>
  <c r="D74" i="9"/>
  <c r="E74" i="9"/>
  <c r="C74" i="9"/>
  <c r="B74" i="9"/>
  <c r="S62" i="9"/>
  <c r="R62" i="9"/>
  <c r="Q62" i="9"/>
  <c r="P62" i="9"/>
  <c r="O62" i="9"/>
  <c r="N62" i="9"/>
  <c r="M62" i="9"/>
  <c r="L62" i="9"/>
  <c r="K62" i="9"/>
  <c r="J62" i="9"/>
  <c r="H62" i="9"/>
  <c r="I62" i="9"/>
  <c r="F62" i="9"/>
  <c r="G62" i="9"/>
  <c r="D62" i="9"/>
  <c r="E62" i="9"/>
  <c r="C62" i="9"/>
  <c r="B62" i="9"/>
  <c r="S50" i="9"/>
  <c r="R50" i="9"/>
  <c r="Q50" i="9"/>
  <c r="P50" i="9"/>
  <c r="O50" i="9"/>
  <c r="N50" i="9"/>
  <c r="H50" i="9"/>
  <c r="F50" i="9"/>
  <c r="G50" i="9"/>
  <c r="D50" i="9"/>
  <c r="E50" i="9"/>
  <c r="C50" i="9"/>
  <c r="B50" i="9"/>
  <c r="S38" i="9"/>
  <c r="R38" i="9"/>
  <c r="Q38" i="9"/>
  <c r="O38" i="9"/>
  <c r="P38" i="9"/>
  <c r="N38" i="9"/>
  <c r="H38" i="9"/>
  <c r="F38" i="9"/>
  <c r="G38" i="9"/>
  <c r="D38" i="9"/>
  <c r="E38" i="9"/>
  <c r="C38" i="9"/>
  <c r="B38" i="9"/>
  <c r="S26" i="9"/>
  <c r="R26" i="9"/>
  <c r="Q26" i="9"/>
  <c r="O26" i="9"/>
  <c r="P26" i="9"/>
  <c r="N26" i="9"/>
  <c r="H26" i="9"/>
  <c r="F26" i="9"/>
  <c r="G26" i="9"/>
  <c r="D26" i="9"/>
  <c r="E26" i="9"/>
  <c r="C26" i="9"/>
  <c r="B26" i="9"/>
  <c r="S14" i="9"/>
  <c r="R14" i="9"/>
  <c r="Q14" i="9"/>
  <c r="P14" i="9"/>
  <c r="O14" i="9"/>
  <c r="N14" i="9"/>
  <c r="H14" i="9"/>
  <c r="F14" i="9"/>
  <c r="G14" i="9"/>
  <c r="D14" i="9"/>
  <c r="E14" i="9"/>
  <c r="C14" i="9"/>
  <c r="B14" i="9"/>
  <c r="S481" i="9"/>
  <c r="R481" i="9"/>
  <c r="Q481" i="9"/>
  <c r="P481" i="9"/>
  <c r="O481" i="9"/>
  <c r="N481" i="9"/>
  <c r="M481" i="9"/>
  <c r="L481" i="9"/>
  <c r="K481" i="9"/>
  <c r="H481" i="9"/>
  <c r="J481" i="9"/>
  <c r="I481" i="9"/>
  <c r="F481" i="9"/>
  <c r="G481" i="9"/>
  <c r="E481" i="9"/>
  <c r="D481" i="9"/>
  <c r="C481" i="9"/>
  <c r="B481" i="9"/>
  <c r="S469" i="9"/>
  <c r="R469" i="9"/>
  <c r="Q469" i="9"/>
  <c r="P469" i="9"/>
  <c r="O469" i="9"/>
  <c r="N469" i="9"/>
  <c r="M469" i="9"/>
  <c r="L469" i="9"/>
  <c r="K469" i="9"/>
  <c r="J469" i="9"/>
  <c r="H469" i="9"/>
  <c r="I469" i="9"/>
  <c r="F469" i="9"/>
  <c r="G469" i="9"/>
  <c r="E469" i="9"/>
  <c r="C469" i="9"/>
  <c r="D469" i="9"/>
  <c r="B469" i="9"/>
  <c r="S457" i="9"/>
  <c r="R457" i="9"/>
  <c r="Q457" i="9"/>
  <c r="P457" i="9"/>
  <c r="O457" i="9"/>
  <c r="N457" i="9"/>
  <c r="M457" i="9"/>
  <c r="L457" i="9"/>
  <c r="K457" i="9"/>
  <c r="J457" i="9"/>
  <c r="H457" i="9"/>
  <c r="I457" i="9"/>
  <c r="F457" i="9"/>
  <c r="G457" i="9"/>
  <c r="E457" i="9"/>
  <c r="C457" i="9"/>
  <c r="B457" i="9"/>
  <c r="D457" i="9"/>
  <c r="S445" i="9"/>
  <c r="R445" i="9"/>
  <c r="Q445" i="9"/>
  <c r="P445" i="9"/>
  <c r="O445" i="9"/>
  <c r="N445" i="9"/>
  <c r="M445" i="9"/>
  <c r="L445" i="9"/>
  <c r="K445" i="9"/>
  <c r="I445" i="9"/>
  <c r="H445" i="9"/>
  <c r="J445" i="9"/>
  <c r="F445" i="9"/>
  <c r="G445" i="9"/>
  <c r="E445" i="9"/>
  <c r="D445" i="9"/>
  <c r="C445" i="9"/>
  <c r="B445" i="9"/>
  <c r="S433" i="9"/>
  <c r="R433" i="9"/>
  <c r="Q433" i="9"/>
  <c r="P433" i="9"/>
  <c r="O433" i="9"/>
  <c r="N433" i="9"/>
  <c r="M433" i="9"/>
  <c r="L433" i="9"/>
  <c r="K433" i="9"/>
  <c r="I433" i="9"/>
  <c r="H433" i="9"/>
  <c r="J433" i="9"/>
  <c r="F433" i="9"/>
  <c r="G433" i="9"/>
  <c r="D433" i="9"/>
  <c r="E433" i="9"/>
  <c r="C433" i="9"/>
  <c r="B433" i="9"/>
  <c r="S421" i="9"/>
  <c r="R421" i="9"/>
  <c r="Q421" i="9"/>
  <c r="P421" i="9"/>
  <c r="O421" i="9"/>
  <c r="N421" i="9"/>
  <c r="M421" i="9"/>
  <c r="L421" i="9"/>
  <c r="K421" i="9"/>
  <c r="I421" i="9"/>
  <c r="H421" i="9"/>
  <c r="J421" i="9"/>
  <c r="F421" i="9"/>
  <c r="G421" i="9"/>
  <c r="D421" i="9"/>
  <c r="E421" i="9"/>
  <c r="C421" i="9"/>
  <c r="B421" i="9"/>
  <c r="S409" i="9"/>
  <c r="R409" i="9"/>
  <c r="Q409" i="9"/>
  <c r="P409" i="9"/>
  <c r="O409" i="9"/>
  <c r="N409" i="9"/>
  <c r="M409" i="9"/>
  <c r="L409" i="9"/>
  <c r="K409" i="9"/>
  <c r="I409" i="9"/>
  <c r="H409" i="9"/>
  <c r="J409" i="9"/>
  <c r="F409" i="9"/>
  <c r="G409" i="9"/>
  <c r="D409" i="9"/>
  <c r="E409" i="9"/>
  <c r="C409" i="9"/>
  <c r="B409" i="9"/>
  <c r="S397" i="9"/>
  <c r="R397" i="9"/>
  <c r="Q397" i="9"/>
  <c r="P397" i="9"/>
  <c r="O397" i="9"/>
  <c r="N397" i="9"/>
  <c r="M397" i="9"/>
  <c r="L397" i="9"/>
  <c r="K397" i="9"/>
  <c r="I397" i="9"/>
  <c r="H397" i="9"/>
  <c r="J397" i="9"/>
  <c r="F397" i="9"/>
  <c r="G397" i="9"/>
  <c r="D397" i="9"/>
  <c r="E397" i="9"/>
  <c r="C397" i="9"/>
  <c r="B397" i="9"/>
  <c r="S385" i="9"/>
  <c r="R385" i="9"/>
  <c r="Q385" i="9"/>
  <c r="P385" i="9"/>
  <c r="O385" i="9"/>
  <c r="N385" i="9"/>
  <c r="L385" i="9"/>
  <c r="M385" i="9"/>
  <c r="K385" i="9"/>
  <c r="J385" i="9"/>
  <c r="I385" i="9"/>
  <c r="H385" i="9"/>
  <c r="F385" i="9"/>
  <c r="G385" i="9"/>
  <c r="D385" i="9"/>
  <c r="E385" i="9"/>
  <c r="C385" i="9"/>
  <c r="B385" i="9"/>
  <c r="S373" i="9"/>
  <c r="R373" i="9"/>
  <c r="Q373" i="9"/>
  <c r="P373" i="9"/>
  <c r="O373" i="9"/>
  <c r="N373" i="9"/>
  <c r="L373" i="9"/>
  <c r="M373" i="9"/>
  <c r="K373" i="9"/>
  <c r="J373" i="9"/>
  <c r="I373" i="9"/>
  <c r="H373" i="9"/>
  <c r="F373" i="9"/>
  <c r="G373" i="9"/>
  <c r="D373" i="9"/>
  <c r="E373" i="9"/>
  <c r="C373" i="9"/>
  <c r="B373" i="9"/>
  <c r="S361" i="9"/>
  <c r="R361" i="9"/>
  <c r="P361" i="9"/>
  <c r="Q361" i="9"/>
  <c r="O361" i="9"/>
  <c r="N361" i="9"/>
  <c r="L361" i="9"/>
  <c r="M361" i="9"/>
  <c r="K361" i="9"/>
  <c r="J361" i="9"/>
  <c r="I361" i="9"/>
  <c r="H361" i="9"/>
  <c r="F361" i="9"/>
  <c r="G361" i="9"/>
  <c r="D361" i="9"/>
  <c r="E361" i="9"/>
  <c r="C361" i="9"/>
  <c r="B361" i="9"/>
  <c r="S349" i="9"/>
  <c r="R349" i="9"/>
  <c r="P349" i="9"/>
  <c r="Q349" i="9"/>
  <c r="O349" i="9"/>
  <c r="M349" i="9"/>
  <c r="N349" i="9"/>
  <c r="L349" i="9"/>
  <c r="K349" i="9"/>
  <c r="J349" i="9"/>
  <c r="I349" i="9"/>
  <c r="H349" i="9"/>
  <c r="F349" i="9"/>
  <c r="G349" i="9"/>
  <c r="D349" i="9"/>
  <c r="E349" i="9"/>
  <c r="C349" i="9"/>
  <c r="B349" i="9"/>
  <c r="S337" i="9"/>
  <c r="R337" i="9"/>
  <c r="Q337" i="9"/>
  <c r="P337" i="9"/>
  <c r="O337" i="9"/>
  <c r="M337" i="9"/>
  <c r="N337" i="9"/>
  <c r="L337" i="9"/>
  <c r="K337" i="9"/>
  <c r="J337" i="9"/>
  <c r="I337" i="9"/>
  <c r="H337" i="9"/>
  <c r="F337" i="9"/>
  <c r="G337" i="9"/>
  <c r="D337" i="9"/>
  <c r="E337" i="9"/>
  <c r="C337" i="9"/>
  <c r="B337" i="9"/>
  <c r="S325" i="9"/>
  <c r="R325" i="9"/>
  <c r="Q325" i="9"/>
  <c r="P325" i="9"/>
  <c r="O325" i="9"/>
  <c r="M325" i="9"/>
  <c r="N325" i="9"/>
  <c r="L325" i="9"/>
  <c r="K325" i="9"/>
  <c r="J325" i="9"/>
  <c r="I325" i="9"/>
  <c r="H325" i="9"/>
  <c r="F325" i="9"/>
  <c r="G325" i="9"/>
  <c r="D325" i="9"/>
  <c r="E325" i="9"/>
  <c r="C325" i="9"/>
  <c r="B325" i="9"/>
  <c r="S313" i="9"/>
  <c r="R313" i="9"/>
  <c r="Q313" i="9"/>
  <c r="P313" i="9"/>
  <c r="N313" i="9"/>
  <c r="O313" i="9"/>
  <c r="M313" i="9"/>
  <c r="L313" i="9"/>
  <c r="K313" i="9"/>
  <c r="J313" i="9"/>
  <c r="I313" i="9"/>
  <c r="H313" i="9"/>
  <c r="F313" i="9"/>
  <c r="G313" i="9"/>
  <c r="D313" i="9"/>
  <c r="E313" i="9"/>
  <c r="C313" i="9"/>
  <c r="B313" i="9"/>
  <c r="S301" i="9"/>
  <c r="R301" i="9"/>
  <c r="Q301" i="9"/>
  <c r="P301" i="9"/>
  <c r="N301" i="9"/>
  <c r="O301" i="9"/>
  <c r="M301" i="9"/>
  <c r="L301" i="9"/>
  <c r="K301" i="9"/>
  <c r="J301" i="9"/>
  <c r="I301" i="9"/>
  <c r="H301" i="9"/>
  <c r="F301" i="9"/>
  <c r="G301" i="9"/>
  <c r="D301" i="9"/>
  <c r="E301" i="9"/>
  <c r="C301" i="9"/>
  <c r="B301" i="9"/>
  <c r="S289" i="9"/>
  <c r="R289" i="9"/>
  <c r="Q289" i="9"/>
  <c r="P289" i="9"/>
  <c r="N289" i="9"/>
  <c r="O289" i="9"/>
  <c r="M289" i="9"/>
  <c r="L289" i="9"/>
  <c r="K289" i="9"/>
  <c r="J289" i="9"/>
  <c r="I289" i="9"/>
  <c r="H289" i="9"/>
  <c r="F289" i="9"/>
  <c r="G289" i="9"/>
  <c r="D289" i="9"/>
  <c r="E289" i="9"/>
  <c r="C289" i="9"/>
  <c r="B289" i="9"/>
  <c r="S277" i="9"/>
  <c r="R277" i="9"/>
  <c r="Q277" i="9"/>
  <c r="P277" i="9"/>
  <c r="N277" i="9"/>
  <c r="O277" i="9"/>
  <c r="M277" i="9"/>
  <c r="L277" i="9"/>
  <c r="K277" i="9"/>
  <c r="J277" i="9"/>
  <c r="I277" i="9"/>
  <c r="H277" i="9"/>
  <c r="F277" i="9"/>
  <c r="G277" i="9"/>
  <c r="D277" i="9"/>
  <c r="E277" i="9"/>
  <c r="C277" i="9"/>
  <c r="B277" i="9"/>
  <c r="S265" i="9"/>
  <c r="R265" i="9"/>
  <c r="Q265" i="9"/>
  <c r="P265" i="9"/>
  <c r="N265" i="9"/>
  <c r="O265" i="9"/>
  <c r="M265" i="9"/>
  <c r="L265" i="9"/>
  <c r="K265" i="9"/>
  <c r="J265" i="9"/>
  <c r="I265" i="9"/>
  <c r="H265" i="9"/>
  <c r="F265" i="9"/>
  <c r="G265" i="9"/>
  <c r="D265" i="9"/>
  <c r="E265" i="9"/>
  <c r="C265" i="9"/>
  <c r="B265" i="9"/>
  <c r="S253" i="9"/>
  <c r="R253" i="9"/>
  <c r="Q253" i="9"/>
  <c r="P253" i="9"/>
  <c r="N253" i="9"/>
  <c r="O253" i="9"/>
  <c r="M253" i="9"/>
  <c r="L253" i="9"/>
  <c r="K253" i="9"/>
  <c r="J253" i="9"/>
  <c r="I253" i="9"/>
  <c r="H253" i="9"/>
  <c r="F253" i="9"/>
  <c r="G253" i="9"/>
  <c r="D253" i="9"/>
  <c r="E253" i="9"/>
  <c r="C253" i="9"/>
  <c r="B253" i="9"/>
  <c r="S241" i="9"/>
  <c r="R241" i="9"/>
  <c r="Q241" i="9"/>
  <c r="P241" i="9"/>
  <c r="N241" i="9"/>
  <c r="O241" i="9"/>
  <c r="M241" i="9"/>
  <c r="L241" i="9"/>
  <c r="K241" i="9"/>
  <c r="J241" i="9"/>
  <c r="I241" i="9"/>
  <c r="H241" i="9"/>
  <c r="F241" i="9"/>
  <c r="G241" i="9"/>
  <c r="D241" i="9"/>
  <c r="E241" i="9"/>
  <c r="C241" i="9"/>
  <c r="B241" i="9"/>
  <c r="S229" i="9"/>
  <c r="R229" i="9"/>
  <c r="Q229" i="9"/>
  <c r="P229" i="9"/>
  <c r="N229" i="9"/>
  <c r="O229" i="9"/>
  <c r="M229" i="9"/>
  <c r="L229" i="9"/>
  <c r="K229" i="9"/>
  <c r="J229" i="9"/>
  <c r="I229" i="9"/>
  <c r="H229" i="9"/>
  <c r="F229" i="9"/>
  <c r="G229" i="9"/>
  <c r="D229" i="9"/>
  <c r="E229" i="9"/>
  <c r="C229" i="9"/>
  <c r="B229" i="9"/>
  <c r="S217" i="9"/>
  <c r="R217" i="9"/>
  <c r="P217" i="9"/>
  <c r="Q217" i="9"/>
  <c r="N217" i="9"/>
  <c r="O217" i="9"/>
  <c r="M217" i="9"/>
  <c r="L217" i="9"/>
  <c r="K217" i="9"/>
  <c r="J217" i="9"/>
  <c r="I217" i="9"/>
  <c r="H217" i="9"/>
  <c r="F217" i="9"/>
  <c r="G217" i="9"/>
  <c r="D217" i="9"/>
  <c r="E217" i="9"/>
  <c r="C217" i="9"/>
  <c r="B217" i="9"/>
  <c r="S205" i="9"/>
  <c r="R205" i="9"/>
  <c r="P205" i="9"/>
  <c r="Q205" i="9"/>
  <c r="O205" i="9"/>
  <c r="N205" i="9"/>
  <c r="M205" i="9"/>
  <c r="L205" i="9"/>
  <c r="K205" i="9"/>
  <c r="J205" i="9"/>
  <c r="I205" i="9"/>
  <c r="H205" i="9"/>
  <c r="F205" i="9"/>
  <c r="G205" i="9"/>
  <c r="D205" i="9"/>
  <c r="E205" i="9"/>
  <c r="C205" i="9"/>
  <c r="B205" i="9"/>
  <c r="S193" i="9"/>
  <c r="R193" i="9"/>
  <c r="P193" i="9"/>
  <c r="Q193" i="9"/>
  <c r="O193" i="9"/>
  <c r="N193" i="9"/>
  <c r="M193" i="9"/>
  <c r="L193" i="9"/>
  <c r="K193" i="9"/>
  <c r="J193" i="9"/>
  <c r="I193" i="9"/>
  <c r="H193" i="9"/>
  <c r="F193" i="9"/>
  <c r="G193" i="9"/>
  <c r="D193" i="9"/>
  <c r="E193" i="9"/>
  <c r="C193" i="9"/>
  <c r="B193" i="9"/>
  <c r="S181" i="9"/>
  <c r="P181" i="9"/>
  <c r="R181" i="9"/>
  <c r="Q181" i="9"/>
  <c r="O181" i="9"/>
  <c r="N181" i="9"/>
  <c r="M181" i="9"/>
  <c r="L181" i="9"/>
  <c r="K181" i="9"/>
  <c r="J181" i="9"/>
  <c r="I181" i="9"/>
  <c r="H181" i="9"/>
  <c r="F181" i="9"/>
  <c r="G181" i="9"/>
  <c r="D181" i="9"/>
  <c r="E181" i="9"/>
  <c r="C181" i="9"/>
  <c r="B181" i="9"/>
  <c r="S169" i="9"/>
  <c r="R169" i="9"/>
  <c r="P169" i="9"/>
  <c r="Q169" i="9"/>
  <c r="O169" i="9"/>
  <c r="N169" i="9"/>
  <c r="M169" i="9"/>
  <c r="L169" i="9"/>
  <c r="K169" i="9"/>
  <c r="J169" i="9"/>
  <c r="I169" i="9"/>
  <c r="H169" i="9"/>
  <c r="F169" i="9"/>
  <c r="G169" i="9"/>
  <c r="D169" i="9"/>
  <c r="E169" i="9"/>
  <c r="C169" i="9"/>
  <c r="B169" i="9"/>
  <c r="S157" i="9"/>
  <c r="Q157" i="9"/>
  <c r="R157" i="9"/>
  <c r="P157" i="9"/>
  <c r="O157" i="9"/>
  <c r="N157" i="9"/>
  <c r="M157" i="9"/>
  <c r="L157" i="9"/>
  <c r="K157" i="9"/>
  <c r="J157" i="9"/>
  <c r="I157" i="9"/>
  <c r="H157" i="9"/>
  <c r="F157" i="9"/>
  <c r="G157" i="9"/>
  <c r="D157" i="9"/>
  <c r="E157" i="9"/>
  <c r="C157" i="9"/>
  <c r="B157" i="9"/>
  <c r="Q145" i="9"/>
  <c r="S145" i="9"/>
  <c r="R145" i="9"/>
  <c r="P145" i="9"/>
  <c r="O145" i="9"/>
  <c r="N145" i="9"/>
  <c r="M145" i="9"/>
  <c r="L145" i="9"/>
  <c r="K145" i="9"/>
  <c r="J145" i="9"/>
  <c r="I145" i="9"/>
  <c r="H145" i="9"/>
  <c r="F145" i="9"/>
  <c r="G145" i="9"/>
  <c r="D145" i="9"/>
  <c r="E145" i="9"/>
  <c r="C145" i="9"/>
  <c r="B145" i="9"/>
  <c r="S133" i="9"/>
  <c r="Q133" i="9"/>
  <c r="R133" i="9"/>
  <c r="P133" i="9"/>
  <c r="O133" i="9"/>
  <c r="N133" i="9"/>
  <c r="M133" i="9"/>
  <c r="L133" i="9"/>
  <c r="K133" i="9"/>
  <c r="J133" i="9"/>
  <c r="I133" i="9"/>
  <c r="H133" i="9"/>
  <c r="F133" i="9"/>
  <c r="G133" i="9"/>
  <c r="D133" i="9"/>
  <c r="E133" i="9"/>
  <c r="C133" i="9"/>
  <c r="B133" i="9"/>
  <c r="R121" i="9"/>
  <c r="S121" i="9"/>
  <c r="Q121" i="9"/>
  <c r="P121" i="9"/>
  <c r="O121" i="9"/>
  <c r="N121" i="9"/>
  <c r="M121" i="9"/>
  <c r="L121" i="9"/>
  <c r="K121" i="9"/>
  <c r="J121" i="9"/>
  <c r="I121" i="9"/>
  <c r="H121" i="9"/>
  <c r="F121" i="9"/>
  <c r="G121" i="9"/>
  <c r="D121" i="9"/>
  <c r="E121" i="9"/>
  <c r="C121" i="9"/>
  <c r="B121" i="9"/>
  <c r="R109" i="9"/>
  <c r="S109" i="9"/>
  <c r="Q109" i="9"/>
  <c r="P109" i="9"/>
  <c r="O109" i="9"/>
  <c r="N109" i="9"/>
  <c r="M109" i="9"/>
  <c r="L109" i="9"/>
  <c r="K109" i="9"/>
  <c r="J109" i="9"/>
  <c r="I109" i="9"/>
  <c r="H109" i="9"/>
  <c r="F109" i="9"/>
  <c r="G109" i="9"/>
  <c r="D109" i="9"/>
  <c r="E109" i="9"/>
  <c r="C109" i="9"/>
  <c r="B109" i="9"/>
  <c r="R97" i="9"/>
  <c r="S97" i="9"/>
  <c r="Q97" i="9"/>
  <c r="P97" i="9"/>
  <c r="O97" i="9"/>
  <c r="N97" i="9"/>
  <c r="M97" i="9"/>
  <c r="L97" i="9"/>
  <c r="K97" i="9"/>
  <c r="J97" i="9"/>
  <c r="I97" i="9"/>
  <c r="H97" i="9"/>
  <c r="F97" i="9"/>
  <c r="G97" i="9"/>
  <c r="D97" i="9"/>
  <c r="E97" i="9"/>
  <c r="C97" i="9"/>
  <c r="B97" i="9"/>
  <c r="R85" i="9"/>
  <c r="S85" i="9"/>
  <c r="Q85" i="9"/>
  <c r="P85" i="9"/>
  <c r="O85" i="9"/>
  <c r="N85" i="9"/>
  <c r="M85" i="9"/>
  <c r="L85" i="9"/>
  <c r="K85" i="9"/>
  <c r="J85" i="9"/>
  <c r="I85" i="9"/>
  <c r="H85" i="9"/>
  <c r="F85" i="9"/>
  <c r="G85" i="9"/>
  <c r="D85" i="9"/>
  <c r="E85" i="9"/>
  <c r="C85" i="9"/>
  <c r="B85" i="9"/>
  <c r="R73" i="9"/>
  <c r="S73" i="9"/>
  <c r="Q73" i="9"/>
  <c r="P73" i="9"/>
  <c r="O73" i="9"/>
  <c r="N73" i="9"/>
  <c r="M73" i="9"/>
  <c r="L73" i="9"/>
  <c r="K73" i="9"/>
  <c r="J73" i="9"/>
  <c r="I73" i="9"/>
  <c r="H73" i="9"/>
  <c r="F73" i="9"/>
  <c r="G73" i="9"/>
  <c r="D73" i="9"/>
  <c r="E73" i="9"/>
  <c r="C73" i="9"/>
  <c r="B73" i="9"/>
  <c r="R61" i="9"/>
  <c r="S61" i="9"/>
  <c r="Q61" i="9"/>
  <c r="P61" i="9"/>
  <c r="O61" i="9"/>
  <c r="N61" i="9"/>
  <c r="M61" i="9"/>
  <c r="L61" i="9"/>
  <c r="K61" i="9"/>
  <c r="J61" i="9"/>
  <c r="I61" i="9"/>
  <c r="H61" i="9"/>
  <c r="F61" i="9"/>
  <c r="G61" i="9"/>
  <c r="D61" i="9"/>
  <c r="E61" i="9"/>
  <c r="C61" i="9"/>
  <c r="B61" i="9"/>
  <c r="R49" i="9"/>
  <c r="S49" i="9"/>
  <c r="Q49" i="9"/>
  <c r="P49" i="9"/>
  <c r="O49" i="9"/>
  <c r="N49" i="9"/>
  <c r="H49" i="9"/>
  <c r="F49" i="9"/>
  <c r="G49" i="9"/>
  <c r="D49" i="9"/>
  <c r="E49" i="9"/>
  <c r="C49" i="9"/>
  <c r="B49" i="9"/>
  <c r="R37" i="9"/>
  <c r="S37" i="9"/>
  <c r="Q37" i="9"/>
  <c r="P37" i="9"/>
  <c r="O37" i="9"/>
  <c r="N37" i="9"/>
  <c r="H37" i="9"/>
  <c r="F37" i="9"/>
  <c r="G37" i="9"/>
  <c r="D37" i="9"/>
  <c r="E37" i="9"/>
  <c r="C37" i="9"/>
  <c r="B37" i="9"/>
  <c r="R25" i="9"/>
  <c r="S25" i="9"/>
  <c r="Q25" i="9"/>
  <c r="P25" i="9"/>
  <c r="O25" i="9"/>
  <c r="N25" i="9"/>
  <c r="H25" i="9"/>
  <c r="F25" i="9"/>
  <c r="G25" i="9"/>
  <c r="D25" i="9"/>
  <c r="E25" i="9"/>
  <c r="C25" i="9"/>
  <c r="B25" i="9"/>
  <c r="R13" i="9"/>
  <c r="S13" i="9"/>
  <c r="Q13" i="9"/>
  <c r="P13" i="9"/>
  <c r="O13" i="9"/>
  <c r="N13" i="9"/>
  <c r="H13" i="9"/>
  <c r="F13" i="9"/>
  <c r="G13" i="9"/>
  <c r="D13" i="9"/>
  <c r="E13" i="9"/>
  <c r="C13" i="9"/>
  <c r="B13" i="9"/>
  <c r="S493" i="9"/>
  <c r="R493" i="9"/>
  <c r="P493" i="9"/>
  <c r="Q493" i="9"/>
  <c r="O493" i="9"/>
  <c r="N493" i="9"/>
  <c r="M493" i="9"/>
  <c r="L493" i="9"/>
  <c r="K493" i="9"/>
  <c r="H493" i="9"/>
  <c r="I493" i="9"/>
  <c r="J493" i="9"/>
  <c r="F493" i="9"/>
  <c r="G493" i="9"/>
  <c r="E493" i="9"/>
  <c r="D493" i="9"/>
  <c r="C493" i="9"/>
  <c r="B493" i="9"/>
  <c r="S480" i="9"/>
  <c r="R480" i="9"/>
  <c r="Q480" i="9"/>
  <c r="P480" i="9"/>
  <c r="O480" i="9"/>
  <c r="N480" i="9"/>
  <c r="M480" i="9"/>
  <c r="L480" i="9"/>
  <c r="K480" i="9"/>
  <c r="J480" i="9"/>
  <c r="H480" i="9"/>
  <c r="I480" i="9"/>
  <c r="F480" i="9"/>
  <c r="G480" i="9"/>
  <c r="E480" i="9"/>
  <c r="D480" i="9"/>
  <c r="C480" i="9"/>
  <c r="B480" i="9"/>
  <c r="S468" i="9"/>
  <c r="R468" i="9"/>
  <c r="Q468" i="9"/>
  <c r="P468" i="9"/>
  <c r="O468" i="9"/>
  <c r="N468" i="9"/>
  <c r="M468" i="9"/>
  <c r="L468" i="9"/>
  <c r="K468" i="9"/>
  <c r="J468" i="9"/>
  <c r="H468" i="9"/>
  <c r="I468" i="9"/>
  <c r="F468" i="9"/>
  <c r="G468" i="9"/>
  <c r="E468" i="9"/>
  <c r="C468" i="9"/>
  <c r="D468" i="9"/>
  <c r="B468" i="9"/>
  <c r="S456" i="9"/>
  <c r="R456" i="9"/>
  <c r="Q456" i="9"/>
  <c r="P456" i="9"/>
  <c r="O456" i="9"/>
  <c r="N456" i="9"/>
  <c r="M456" i="9"/>
  <c r="L456" i="9"/>
  <c r="K456" i="9"/>
  <c r="J456" i="9"/>
  <c r="H456" i="9"/>
  <c r="I456" i="9"/>
  <c r="F456" i="9"/>
  <c r="G456" i="9"/>
  <c r="E456" i="9"/>
  <c r="C456" i="9"/>
  <c r="B456" i="9"/>
  <c r="D456" i="9"/>
  <c r="S444" i="9"/>
  <c r="R444" i="9"/>
  <c r="Q444" i="9"/>
  <c r="P444" i="9"/>
  <c r="O444" i="9"/>
  <c r="N444" i="9"/>
  <c r="M444" i="9"/>
  <c r="L444" i="9"/>
  <c r="K444" i="9"/>
  <c r="J444" i="9"/>
  <c r="H444" i="9"/>
  <c r="I444" i="9"/>
  <c r="F444" i="9"/>
  <c r="G444" i="9"/>
  <c r="E444" i="9"/>
  <c r="D444" i="9"/>
  <c r="C444" i="9"/>
  <c r="B444" i="9"/>
  <c r="S432" i="9"/>
  <c r="R432" i="9"/>
  <c r="Q432" i="9"/>
  <c r="P432" i="9"/>
  <c r="O432" i="9"/>
  <c r="N432" i="9"/>
  <c r="M432" i="9"/>
  <c r="L432" i="9"/>
  <c r="K432" i="9"/>
  <c r="I432" i="9"/>
  <c r="J432" i="9"/>
  <c r="H432" i="9"/>
  <c r="F432" i="9"/>
  <c r="G432" i="9"/>
  <c r="E432" i="9"/>
  <c r="C432" i="9"/>
  <c r="D432" i="9"/>
  <c r="B432" i="9"/>
  <c r="S420" i="9"/>
  <c r="R420" i="9"/>
  <c r="Q420" i="9"/>
  <c r="P420" i="9"/>
  <c r="O420" i="9"/>
  <c r="N420" i="9"/>
  <c r="M420" i="9"/>
  <c r="L420" i="9"/>
  <c r="K420" i="9"/>
  <c r="I420" i="9"/>
  <c r="J420" i="9"/>
  <c r="H420" i="9"/>
  <c r="F420" i="9"/>
  <c r="G420" i="9"/>
  <c r="E420" i="9"/>
  <c r="D420" i="9"/>
  <c r="C420" i="9"/>
  <c r="B420" i="9"/>
  <c r="S408" i="9"/>
  <c r="R408" i="9"/>
  <c r="Q408" i="9"/>
  <c r="P408" i="9"/>
  <c r="O408" i="9"/>
  <c r="N408" i="9"/>
  <c r="M408" i="9"/>
  <c r="L408" i="9"/>
  <c r="K408" i="9"/>
  <c r="I408" i="9"/>
  <c r="J408" i="9"/>
  <c r="H408" i="9"/>
  <c r="F408" i="9"/>
  <c r="G408" i="9"/>
  <c r="D408" i="9"/>
  <c r="E408" i="9"/>
  <c r="C408" i="9"/>
  <c r="B408" i="9"/>
  <c r="S396" i="9"/>
  <c r="R396" i="9"/>
  <c r="Q396" i="9"/>
  <c r="P396" i="9"/>
  <c r="O396" i="9"/>
  <c r="N396" i="9"/>
  <c r="M396" i="9"/>
  <c r="L396" i="9"/>
  <c r="K396" i="9"/>
  <c r="I396" i="9"/>
  <c r="J396" i="9"/>
  <c r="H396" i="9"/>
  <c r="F396" i="9"/>
  <c r="G396" i="9"/>
  <c r="D396" i="9"/>
  <c r="E396" i="9"/>
  <c r="C396" i="9"/>
  <c r="B396" i="9"/>
  <c r="S384" i="9"/>
  <c r="R384" i="9"/>
  <c r="Q384" i="9"/>
  <c r="P384" i="9"/>
  <c r="O384" i="9"/>
  <c r="N384" i="9"/>
  <c r="L384" i="9"/>
  <c r="M384" i="9"/>
  <c r="K384" i="9"/>
  <c r="J384" i="9"/>
  <c r="I384" i="9"/>
  <c r="H384" i="9"/>
  <c r="F384" i="9"/>
  <c r="G384" i="9"/>
  <c r="D384" i="9"/>
  <c r="E384" i="9"/>
  <c r="C384" i="9"/>
  <c r="B384" i="9"/>
  <c r="S372" i="9"/>
  <c r="R372" i="9"/>
  <c r="Q372" i="9"/>
  <c r="P372" i="9"/>
  <c r="O372" i="9"/>
  <c r="N372" i="9"/>
  <c r="L372" i="9"/>
  <c r="M372" i="9"/>
  <c r="K372" i="9"/>
  <c r="J372" i="9"/>
  <c r="I372" i="9"/>
  <c r="H372" i="9"/>
  <c r="F372" i="9"/>
  <c r="G372" i="9"/>
  <c r="D372" i="9"/>
  <c r="E372" i="9"/>
  <c r="C372" i="9"/>
  <c r="B372" i="9"/>
  <c r="S360" i="9"/>
  <c r="R360" i="9"/>
  <c r="Q360" i="9"/>
  <c r="P360" i="9"/>
  <c r="O360" i="9"/>
  <c r="N360" i="9"/>
  <c r="L360" i="9"/>
  <c r="M360" i="9"/>
  <c r="J360" i="9"/>
  <c r="K360" i="9"/>
  <c r="I360" i="9"/>
  <c r="H360" i="9"/>
  <c r="F360" i="9"/>
  <c r="G360" i="9"/>
  <c r="D360" i="9"/>
  <c r="E360" i="9"/>
  <c r="C360" i="9"/>
  <c r="B360" i="9"/>
  <c r="S348" i="9"/>
  <c r="R348" i="9"/>
  <c r="Q348" i="9"/>
  <c r="P348" i="9"/>
  <c r="O348" i="9"/>
  <c r="N348" i="9"/>
  <c r="M348" i="9"/>
  <c r="L348" i="9"/>
  <c r="K348" i="9"/>
  <c r="J348" i="9"/>
  <c r="I348" i="9"/>
  <c r="H348" i="9"/>
  <c r="F348" i="9"/>
  <c r="G348" i="9"/>
  <c r="D348" i="9"/>
  <c r="E348" i="9"/>
  <c r="C348" i="9"/>
  <c r="B348" i="9"/>
  <c r="S336" i="9"/>
  <c r="R336" i="9"/>
  <c r="Q336" i="9"/>
  <c r="P336" i="9"/>
  <c r="O336" i="9"/>
  <c r="N336" i="9"/>
  <c r="L336" i="9"/>
  <c r="M336" i="9"/>
  <c r="K336" i="9"/>
  <c r="J336" i="9"/>
  <c r="I336" i="9"/>
  <c r="H336" i="9"/>
  <c r="F336" i="9"/>
  <c r="G336" i="9"/>
  <c r="D336" i="9"/>
  <c r="E336" i="9"/>
  <c r="C336" i="9"/>
  <c r="B336" i="9"/>
  <c r="S324" i="9"/>
  <c r="R324" i="9"/>
  <c r="Q324" i="9"/>
  <c r="P324" i="9"/>
  <c r="O324" i="9"/>
  <c r="N324" i="9"/>
  <c r="L324" i="9"/>
  <c r="M324" i="9"/>
  <c r="K324" i="9"/>
  <c r="J324" i="9"/>
  <c r="I324" i="9"/>
  <c r="H324" i="9"/>
  <c r="F324" i="9"/>
  <c r="G324" i="9"/>
  <c r="D324" i="9"/>
  <c r="E324" i="9"/>
  <c r="C324" i="9"/>
  <c r="B324" i="9"/>
  <c r="S312" i="9"/>
  <c r="R312" i="9"/>
  <c r="Q312" i="9"/>
  <c r="P312" i="9"/>
  <c r="N312" i="9"/>
  <c r="O312" i="9"/>
  <c r="L312" i="9"/>
  <c r="M312" i="9"/>
  <c r="K312" i="9"/>
  <c r="J312" i="9"/>
  <c r="I312" i="9"/>
  <c r="H312" i="9"/>
  <c r="F312" i="9"/>
  <c r="G312" i="9"/>
  <c r="D312" i="9"/>
  <c r="E312" i="9"/>
  <c r="C312" i="9"/>
  <c r="B312" i="9"/>
  <c r="S300" i="9"/>
  <c r="R300" i="9"/>
  <c r="Q300" i="9"/>
  <c r="P300" i="9"/>
  <c r="N300" i="9"/>
  <c r="O300" i="9"/>
  <c r="L300" i="9"/>
  <c r="M300" i="9"/>
  <c r="K300" i="9"/>
  <c r="J300" i="9"/>
  <c r="I300" i="9"/>
  <c r="H300" i="9"/>
  <c r="F300" i="9"/>
  <c r="G300" i="9"/>
  <c r="D300" i="9"/>
  <c r="E300" i="9"/>
  <c r="C300" i="9"/>
  <c r="B300" i="9"/>
  <c r="S288" i="9"/>
  <c r="R288" i="9"/>
  <c r="Q288" i="9"/>
  <c r="P288" i="9"/>
  <c r="N288" i="9"/>
  <c r="O288" i="9"/>
  <c r="L288" i="9"/>
  <c r="M288" i="9"/>
  <c r="K288" i="9"/>
  <c r="J288" i="9"/>
  <c r="I288" i="9"/>
  <c r="H288" i="9"/>
  <c r="F288" i="9"/>
  <c r="G288" i="9"/>
  <c r="D288" i="9"/>
  <c r="E288" i="9"/>
  <c r="C288" i="9"/>
  <c r="B288" i="9"/>
  <c r="S276" i="9"/>
  <c r="R276" i="9"/>
  <c r="Q276" i="9"/>
  <c r="P276" i="9"/>
  <c r="N276" i="9"/>
  <c r="O276" i="9"/>
  <c r="M276" i="9"/>
  <c r="L276" i="9"/>
  <c r="K276" i="9"/>
  <c r="J276" i="9"/>
  <c r="I276" i="9"/>
  <c r="H276" i="9"/>
  <c r="F276" i="9"/>
  <c r="G276" i="9"/>
  <c r="D276" i="9"/>
  <c r="E276" i="9"/>
  <c r="C276" i="9"/>
  <c r="B276" i="9"/>
  <c r="S264" i="9"/>
  <c r="R264" i="9"/>
  <c r="Q264" i="9"/>
  <c r="P264" i="9"/>
  <c r="N264" i="9"/>
  <c r="O264" i="9"/>
  <c r="M264" i="9"/>
  <c r="L264" i="9"/>
  <c r="K264" i="9"/>
  <c r="J264" i="9"/>
  <c r="I264" i="9"/>
  <c r="H264" i="9"/>
  <c r="F264" i="9"/>
  <c r="G264" i="9"/>
  <c r="D264" i="9"/>
  <c r="E264" i="9"/>
  <c r="C264" i="9"/>
  <c r="B264" i="9"/>
  <c r="S252" i="9"/>
  <c r="R252" i="9"/>
  <c r="Q252" i="9"/>
  <c r="P252" i="9"/>
  <c r="N252" i="9"/>
  <c r="O252" i="9"/>
  <c r="M252" i="9"/>
  <c r="L252" i="9"/>
  <c r="K252" i="9"/>
  <c r="J252" i="9"/>
  <c r="I252" i="9"/>
  <c r="H252" i="9"/>
  <c r="F252" i="9"/>
  <c r="G252" i="9"/>
  <c r="D252" i="9"/>
  <c r="E252" i="9"/>
  <c r="C252" i="9"/>
  <c r="B252" i="9"/>
  <c r="S240" i="9"/>
  <c r="R240" i="9"/>
  <c r="Q240" i="9"/>
  <c r="P240" i="9"/>
  <c r="N240" i="9"/>
  <c r="O240" i="9"/>
  <c r="M240" i="9"/>
  <c r="L240" i="9"/>
  <c r="K240" i="9"/>
  <c r="J240" i="9"/>
  <c r="I240" i="9"/>
  <c r="H240" i="9"/>
  <c r="F240" i="9"/>
  <c r="G240" i="9"/>
  <c r="D240" i="9"/>
  <c r="E240" i="9"/>
  <c r="C240" i="9"/>
  <c r="B240" i="9"/>
  <c r="S228" i="9"/>
  <c r="R228" i="9"/>
  <c r="Q228" i="9"/>
  <c r="P228" i="9"/>
  <c r="N228" i="9"/>
  <c r="O228" i="9"/>
  <c r="M228" i="9"/>
  <c r="L228" i="9"/>
  <c r="K228" i="9"/>
  <c r="J228" i="9"/>
  <c r="I228" i="9"/>
  <c r="H228" i="9"/>
  <c r="F228" i="9"/>
  <c r="G228" i="9"/>
  <c r="D228" i="9"/>
  <c r="E228" i="9"/>
  <c r="C228" i="9"/>
  <c r="B228" i="9"/>
  <c r="S216" i="9"/>
  <c r="R216" i="9"/>
  <c r="Q216" i="9"/>
  <c r="P216" i="9"/>
  <c r="N216" i="9"/>
  <c r="O216" i="9"/>
  <c r="M216" i="9"/>
  <c r="L216" i="9"/>
  <c r="K216" i="9"/>
  <c r="J216" i="9"/>
  <c r="I216" i="9"/>
  <c r="H216" i="9"/>
  <c r="F216" i="9"/>
  <c r="G216" i="9"/>
  <c r="D216" i="9"/>
  <c r="E216" i="9"/>
  <c r="C216" i="9"/>
  <c r="B216" i="9"/>
  <c r="S204" i="9"/>
  <c r="R204" i="9"/>
  <c r="Q204" i="9"/>
  <c r="P204" i="9"/>
  <c r="N204" i="9"/>
  <c r="O204" i="9"/>
  <c r="M204" i="9"/>
  <c r="L204" i="9"/>
  <c r="K204" i="9"/>
  <c r="J204" i="9"/>
  <c r="I204" i="9"/>
  <c r="H204" i="9"/>
  <c r="F204" i="9"/>
  <c r="G204" i="9"/>
  <c r="D204" i="9"/>
  <c r="E204" i="9"/>
  <c r="C204" i="9"/>
  <c r="B204" i="9"/>
  <c r="S192" i="9"/>
  <c r="R192" i="9"/>
  <c r="P192" i="9"/>
  <c r="Q192" i="9"/>
  <c r="O192" i="9"/>
  <c r="N192" i="9"/>
  <c r="L192" i="9"/>
  <c r="K192" i="9"/>
  <c r="M192" i="9"/>
  <c r="J192" i="9"/>
  <c r="I192" i="9"/>
  <c r="H192" i="9"/>
  <c r="F192" i="9"/>
  <c r="G192" i="9"/>
  <c r="D192" i="9"/>
  <c r="E192" i="9"/>
  <c r="C192" i="9"/>
  <c r="B192" i="9"/>
  <c r="S180" i="9"/>
  <c r="R180" i="9"/>
  <c r="P180" i="9"/>
  <c r="Q180" i="9"/>
  <c r="O180" i="9"/>
  <c r="N180" i="9"/>
  <c r="L180" i="9"/>
  <c r="M180" i="9"/>
  <c r="K180" i="9"/>
  <c r="J180" i="9"/>
  <c r="I180" i="9"/>
  <c r="H180" i="9"/>
  <c r="F180" i="9"/>
  <c r="G180" i="9"/>
  <c r="D180" i="9"/>
  <c r="E180" i="9"/>
  <c r="C180" i="9"/>
  <c r="B180" i="9"/>
  <c r="S168" i="9"/>
  <c r="R168" i="9"/>
  <c r="P168" i="9"/>
  <c r="Q168" i="9"/>
  <c r="O168" i="9"/>
  <c r="N168" i="9"/>
  <c r="L168" i="9"/>
  <c r="M168" i="9"/>
  <c r="K168" i="9"/>
  <c r="J168" i="9"/>
  <c r="I168" i="9"/>
  <c r="H168" i="9"/>
  <c r="F168" i="9"/>
  <c r="G168" i="9"/>
  <c r="D168" i="9"/>
  <c r="E168" i="9"/>
  <c r="C168" i="9"/>
  <c r="B168" i="9"/>
  <c r="S156" i="9"/>
  <c r="Q156" i="9"/>
  <c r="R156" i="9"/>
  <c r="P156" i="9"/>
  <c r="O156" i="9"/>
  <c r="N156" i="9"/>
  <c r="L156" i="9"/>
  <c r="M156" i="9"/>
  <c r="K156" i="9"/>
  <c r="J156" i="9"/>
  <c r="I156" i="9"/>
  <c r="H156" i="9"/>
  <c r="F156" i="9"/>
  <c r="G156" i="9"/>
  <c r="D156" i="9"/>
  <c r="E156" i="9"/>
  <c r="C156" i="9"/>
  <c r="B156" i="9"/>
  <c r="S144" i="9"/>
  <c r="Q144" i="9"/>
  <c r="R144" i="9"/>
  <c r="P144" i="9"/>
  <c r="O144" i="9"/>
  <c r="N144" i="9"/>
  <c r="L144" i="9"/>
  <c r="M144" i="9"/>
  <c r="K144" i="9"/>
  <c r="J144" i="9"/>
  <c r="I144" i="9"/>
  <c r="H144" i="9"/>
  <c r="F144" i="9"/>
  <c r="G144" i="9"/>
  <c r="D144" i="9"/>
  <c r="E144" i="9"/>
  <c r="C144" i="9"/>
  <c r="B144" i="9"/>
  <c r="S132" i="9"/>
  <c r="Q132" i="9"/>
  <c r="R132" i="9"/>
  <c r="P132" i="9"/>
  <c r="O132" i="9"/>
  <c r="N132" i="9"/>
  <c r="M132" i="9"/>
  <c r="L132" i="9"/>
  <c r="K132" i="9"/>
  <c r="J132" i="9"/>
  <c r="I132" i="9"/>
  <c r="H132" i="9"/>
  <c r="F132" i="9"/>
  <c r="G132" i="9"/>
  <c r="D132" i="9"/>
  <c r="E132" i="9"/>
  <c r="C132" i="9"/>
  <c r="B132" i="9"/>
  <c r="R120" i="9"/>
  <c r="S120" i="9"/>
  <c r="Q120" i="9"/>
  <c r="P120" i="9"/>
  <c r="O120" i="9"/>
  <c r="N120" i="9"/>
  <c r="M120" i="9"/>
  <c r="L120" i="9"/>
  <c r="K120" i="9"/>
  <c r="J120" i="9"/>
  <c r="I120" i="9"/>
  <c r="H120" i="9"/>
  <c r="F120" i="9"/>
  <c r="G120" i="9"/>
  <c r="D120" i="9"/>
  <c r="E120" i="9"/>
  <c r="C120" i="9"/>
  <c r="B120" i="9"/>
  <c r="R108" i="9"/>
  <c r="S108" i="9"/>
  <c r="Q108" i="9"/>
  <c r="P108" i="9"/>
  <c r="O108" i="9"/>
  <c r="N108" i="9"/>
  <c r="M108" i="9"/>
  <c r="L108" i="9"/>
  <c r="K108" i="9"/>
  <c r="J108" i="9"/>
  <c r="I108" i="9"/>
  <c r="H108" i="9"/>
  <c r="F108" i="9"/>
  <c r="G108" i="9"/>
  <c r="D108" i="9"/>
  <c r="E108" i="9"/>
  <c r="C108" i="9"/>
  <c r="B108" i="9"/>
  <c r="R96" i="9"/>
  <c r="S96" i="9"/>
  <c r="Q96" i="9"/>
  <c r="P96" i="9"/>
  <c r="O96" i="9"/>
  <c r="N96" i="9"/>
  <c r="M96" i="9"/>
  <c r="L96" i="9"/>
  <c r="K96" i="9"/>
  <c r="J96" i="9"/>
  <c r="I96" i="9"/>
  <c r="H96" i="9"/>
  <c r="F96" i="9"/>
  <c r="G96" i="9"/>
  <c r="D96" i="9"/>
  <c r="E96" i="9"/>
  <c r="C96" i="9"/>
  <c r="B96" i="9"/>
  <c r="R84" i="9"/>
  <c r="S84" i="9"/>
  <c r="Q84" i="9"/>
  <c r="P84" i="9"/>
  <c r="O84" i="9"/>
  <c r="N84" i="9"/>
  <c r="M84" i="9"/>
  <c r="L84" i="9"/>
  <c r="K84" i="9"/>
  <c r="J84" i="9"/>
  <c r="I84" i="9"/>
  <c r="H84" i="9"/>
  <c r="F84" i="9"/>
  <c r="G84" i="9"/>
  <c r="D84" i="9"/>
  <c r="E84" i="9"/>
  <c r="C84" i="9"/>
  <c r="B84" i="9"/>
  <c r="R72" i="9"/>
  <c r="S72" i="9"/>
  <c r="Q72" i="9"/>
  <c r="P72" i="9"/>
  <c r="O72" i="9"/>
  <c r="N72" i="9"/>
  <c r="M72" i="9"/>
  <c r="L72" i="9"/>
  <c r="K72" i="9"/>
  <c r="J72" i="9"/>
  <c r="I72" i="9"/>
  <c r="H72" i="9"/>
  <c r="F72" i="9"/>
  <c r="G72" i="9"/>
  <c r="D72" i="9"/>
  <c r="E72" i="9"/>
  <c r="C72" i="9"/>
  <c r="B72" i="9"/>
  <c r="R60" i="9"/>
  <c r="S60" i="9"/>
  <c r="Q60" i="9"/>
  <c r="P60" i="9"/>
  <c r="O60" i="9"/>
  <c r="N60" i="9"/>
  <c r="H60" i="9"/>
  <c r="F60" i="9"/>
  <c r="G60" i="9"/>
  <c r="D60" i="9"/>
  <c r="E60" i="9"/>
  <c r="C60" i="9"/>
  <c r="B60" i="9"/>
  <c r="R48" i="9"/>
  <c r="S48" i="9"/>
  <c r="Q48" i="9"/>
  <c r="P48" i="9"/>
  <c r="O48" i="9"/>
  <c r="N48" i="9"/>
  <c r="H48" i="9"/>
  <c r="F48" i="9"/>
  <c r="G48" i="9"/>
  <c r="D48" i="9"/>
  <c r="E48" i="9"/>
  <c r="C48" i="9"/>
  <c r="B48" i="9"/>
  <c r="R36" i="9"/>
  <c r="S36" i="9"/>
  <c r="Q36" i="9"/>
  <c r="P36" i="9"/>
  <c r="O36" i="9"/>
  <c r="N36" i="9"/>
  <c r="H36" i="9"/>
  <c r="F36" i="9"/>
  <c r="G36" i="9"/>
  <c r="D36" i="9"/>
  <c r="E36" i="9"/>
  <c r="C36" i="9"/>
  <c r="B36" i="9"/>
  <c r="R24" i="9"/>
  <c r="S24" i="9"/>
  <c r="Q24" i="9"/>
  <c r="P24" i="9"/>
  <c r="O24" i="9"/>
  <c r="N24" i="9"/>
  <c r="H24" i="9"/>
  <c r="F24" i="9"/>
  <c r="G24" i="9"/>
  <c r="D24" i="9"/>
  <c r="E24" i="9"/>
  <c r="C24" i="9"/>
  <c r="B24" i="9"/>
  <c r="R12" i="9"/>
  <c r="S12" i="9"/>
  <c r="Q12" i="9"/>
  <c r="P12" i="9"/>
  <c r="O12" i="9"/>
  <c r="N12" i="9"/>
  <c r="H12" i="9"/>
  <c r="F12" i="9"/>
  <c r="G12" i="9"/>
  <c r="D12" i="9"/>
  <c r="E12" i="9"/>
  <c r="C12" i="9"/>
  <c r="B12" i="9"/>
  <c r="S476" i="9"/>
  <c r="R476" i="9"/>
  <c r="Q476" i="9"/>
  <c r="P476" i="9"/>
  <c r="O476" i="9"/>
  <c r="N476" i="9"/>
  <c r="M476" i="9"/>
  <c r="L476" i="9"/>
  <c r="K476" i="9"/>
  <c r="J476" i="9"/>
  <c r="H476" i="9"/>
  <c r="I476" i="9"/>
  <c r="F476" i="9"/>
  <c r="G476" i="9"/>
  <c r="E476" i="9"/>
  <c r="C476" i="9"/>
  <c r="D476" i="9"/>
  <c r="B476" i="9"/>
  <c r="S492" i="9"/>
  <c r="R492" i="9"/>
  <c r="Q492" i="9"/>
  <c r="P492" i="9"/>
  <c r="O492" i="9"/>
  <c r="N492" i="9"/>
  <c r="M492" i="9"/>
  <c r="L492" i="9"/>
  <c r="K492" i="9"/>
  <c r="J492" i="9"/>
  <c r="H492" i="9"/>
  <c r="I492" i="9"/>
  <c r="F492" i="9"/>
  <c r="G492" i="9"/>
  <c r="E492" i="9"/>
  <c r="D492" i="9"/>
  <c r="C492" i="9"/>
  <c r="B492" i="9"/>
  <c r="S491" i="9"/>
  <c r="R491" i="9"/>
  <c r="Q491" i="9"/>
  <c r="P491" i="9"/>
  <c r="O491" i="9"/>
  <c r="M491" i="9"/>
  <c r="N491" i="9"/>
  <c r="L491" i="9"/>
  <c r="K491" i="9"/>
  <c r="J491" i="9"/>
  <c r="I491" i="9"/>
  <c r="F491" i="9"/>
  <c r="G491" i="9"/>
  <c r="H491" i="9"/>
  <c r="E491" i="9"/>
  <c r="C491" i="9"/>
  <c r="D491" i="9"/>
  <c r="B491" i="9"/>
  <c r="S479" i="9"/>
  <c r="R479" i="9"/>
  <c r="Q479" i="9"/>
  <c r="P479" i="9"/>
  <c r="O479" i="9"/>
  <c r="M479" i="9"/>
  <c r="N479" i="9"/>
  <c r="L479" i="9"/>
  <c r="K479" i="9"/>
  <c r="J479" i="9"/>
  <c r="I479" i="9"/>
  <c r="F479" i="9"/>
  <c r="G479" i="9"/>
  <c r="H479" i="9"/>
  <c r="E479" i="9"/>
  <c r="D479" i="9"/>
  <c r="C479" i="9"/>
  <c r="B479" i="9"/>
  <c r="S467" i="9"/>
  <c r="R467" i="9"/>
  <c r="Q467" i="9"/>
  <c r="P467" i="9"/>
  <c r="O467" i="9"/>
  <c r="M467" i="9"/>
  <c r="N467" i="9"/>
  <c r="L467" i="9"/>
  <c r="K467" i="9"/>
  <c r="J467" i="9"/>
  <c r="I467" i="9"/>
  <c r="F467" i="9"/>
  <c r="H467" i="9"/>
  <c r="G467" i="9"/>
  <c r="E467" i="9"/>
  <c r="C467" i="9"/>
  <c r="D467" i="9"/>
  <c r="B467" i="9"/>
  <c r="S455" i="9"/>
  <c r="R455" i="9"/>
  <c r="Q455" i="9"/>
  <c r="P455" i="9"/>
  <c r="O455" i="9"/>
  <c r="N455" i="9"/>
  <c r="M455" i="9"/>
  <c r="L455" i="9"/>
  <c r="K455" i="9"/>
  <c r="J455" i="9"/>
  <c r="I455" i="9"/>
  <c r="H455" i="9"/>
  <c r="F455" i="9"/>
  <c r="G455" i="9"/>
  <c r="E455" i="9"/>
  <c r="C455" i="9"/>
  <c r="B455" i="9"/>
  <c r="D455" i="9"/>
  <c r="S443" i="9"/>
  <c r="R443" i="9"/>
  <c r="Q443" i="9"/>
  <c r="P443" i="9"/>
  <c r="O443" i="9"/>
  <c r="N443" i="9"/>
  <c r="M443" i="9"/>
  <c r="L443" i="9"/>
  <c r="K443" i="9"/>
  <c r="J443" i="9"/>
  <c r="I443" i="9"/>
  <c r="H443" i="9"/>
  <c r="F443" i="9"/>
  <c r="G443" i="9"/>
  <c r="E443" i="9"/>
  <c r="D443" i="9"/>
  <c r="C443" i="9"/>
  <c r="B443" i="9"/>
  <c r="S431" i="9"/>
  <c r="R431" i="9"/>
  <c r="Q431" i="9"/>
  <c r="P431" i="9"/>
  <c r="O431" i="9"/>
  <c r="N431" i="9"/>
  <c r="M431" i="9"/>
  <c r="L431" i="9"/>
  <c r="K431" i="9"/>
  <c r="J431" i="9"/>
  <c r="I431" i="9"/>
  <c r="H431" i="9"/>
  <c r="F431" i="9"/>
  <c r="G431" i="9"/>
  <c r="E431" i="9"/>
  <c r="C431" i="9"/>
  <c r="D431" i="9"/>
  <c r="B431" i="9"/>
  <c r="S419" i="9"/>
  <c r="R419" i="9"/>
  <c r="Q419" i="9"/>
  <c r="P419" i="9"/>
  <c r="O419" i="9"/>
  <c r="N419" i="9"/>
  <c r="M419" i="9"/>
  <c r="L419" i="9"/>
  <c r="K419" i="9"/>
  <c r="I419" i="9"/>
  <c r="J419" i="9"/>
  <c r="H419" i="9"/>
  <c r="F419" i="9"/>
  <c r="G419" i="9"/>
  <c r="E419" i="9"/>
  <c r="D419" i="9"/>
  <c r="C419" i="9"/>
  <c r="B419" i="9"/>
  <c r="S407" i="9"/>
  <c r="R407" i="9"/>
  <c r="Q407" i="9"/>
  <c r="P407" i="9"/>
  <c r="O407" i="9"/>
  <c r="N407" i="9"/>
  <c r="M407" i="9"/>
  <c r="L407" i="9"/>
  <c r="K407" i="9"/>
  <c r="I407" i="9"/>
  <c r="J407" i="9"/>
  <c r="H407" i="9"/>
  <c r="F407" i="9"/>
  <c r="G407" i="9"/>
  <c r="E407" i="9"/>
  <c r="C407" i="9"/>
  <c r="B407" i="9"/>
  <c r="D407" i="9"/>
  <c r="S395" i="9"/>
  <c r="R395" i="9"/>
  <c r="Q395" i="9"/>
  <c r="P395" i="9"/>
  <c r="O395" i="9"/>
  <c r="N395" i="9"/>
  <c r="M395" i="9"/>
  <c r="L395" i="9"/>
  <c r="K395" i="9"/>
  <c r="I395" i="9"/>
  <c r="J395" i="9"/>
  <c r="H395" i="9"/>
  <c r="F395" i="9"/>
  <c r="G395" i="9"/>
  <c r="E395" i="9"/>
  <c r="D395" i="9"/>
  <c r="C395" i="9"/>
  <c r="B395" i="9"/>
  <c r="S383" i="9"/>
  <c r="R383" i="9"/>
  <c r="Q383" i="9"/>
  <c r="P383" i="9"/>
  <c r="O383" i="9"/>
  <c r="N383" i="9"/>
  <c r="L383" i="9"/>
  <c r="M383" i="9"/>
  <c r="K383" i="9"/>
  <c r="J383" i="9"/>
  <c r="I383" i="9"/>
  <c r="F383" i="9"/>
  <c r="G383" i="9"/>
  <c r="E383" i="9"/>
  <c r="H383" i="9"/>
  <c r="C383" i="9"/>
  <c r="B383" i="9"/>
  <c r="D383" i="9"/>
  <c r="S371" i="9"/>
  <c r="R371" i="9"/>
  <c r="Q371" i="9"/>
  <c r="P371" i="9"/>
  <c r="O371" i="9"/>
  <c r="L371" i="9"/>
  <c r="M371" i="9"/>
  <c r="N371" i="9"/>
  <c r="K371" i="9"/>
  <c r="J371" i="9"/>
  <c r="I371" i="9"/>
  <c r="F371" i="9"/>
  <c r="G371" i="9"/>
  <c r="H371" i="9"/>
  <c r="E371" i="9"/>
  <c r="C371" i="9"/>
  <c r="B371" i="9"/>
  <c r="D371" i="9"/>
  <c r="S359" i="9"/>
  <c r="R359" i="9"/>
  <c r="Q359" i="9"/>
  <c r="P359" i="9"/>
  <c r="O359" i="9"/>
  <c r="L359" i="9"/>
  <c r="M359" i="9"/>
  <c r="N359" i="9"/>
  <c r="J359" i="9"/>
  <c r="K359" i="9"/>
  <c r="I359" i="9"/>
  <c r="F359" i="9"/>
  <c r="G359" i="9"/>
  <c r="H359" i="9"/>
  <c r="E359" i="9"/>
  <c r="C359" i="9"/>
  <c r="B359" i="9"/>
  <c r="D359" i="9"/>
  <c r="S347" i="9"/>
  <c r="R347" i="9"/>
  <c r="Q347" i="9"/>
  <c r="P347" i="9"/>
  <c r="O347" i="9"/>
  <c r="M347" i="9"/>
  <c r="L347" i="9"/>
  <c r="N347" i="9"/>
  <c r="K347" i="9"/>
  <c r="J347" i="9"/>
  <c r="I347" i="9"/>
  <c r="F347" i="9"/>
  <c r="G347" i="9"/>
  <c r="H347" i="9"/>
  <c r="E347" i="9"/>
  <c r="C347" i="9"/>
  <c r="B347" i="9"/>
  <c r="D347" i="9"/>
  <c r="S335" i="9"/>
  <c r="R335" i="9"/>
  <c r="Q335" i="9"/>
  <c r="P335" i="9"/>
  <c r="O335" i="9"/>
  <c r="M335" i="9"/>
  <c r="L335" i="9"/>
  <c r="N335" i="9"/>
  <c r="K335" i="9"/>
  <c r="J335" i="9"/>
  <c r="I335" i="9"/>
  <c r="F335" i="9"/>
  <c r="G335" i="9"/>
  <c r="H335" i="9"/>
  <c r="E335" i="9"/>
  <c r="C335" i="9"/>
  <c r="D335" i="9"/>
  <c r="B335" i="9"/>
  <c r="S323" i="9"/>
  <c r="R323" i="9"/>
  <c r="Q323" i="9"/>
  <c r="P323" i="9"/>
  <c r="N323" i="9"/>
  <c r="O323" i="9"/>
  <c r="M323" i="9"/>
  <c r="L323" i="9"/>
  <c r="K323" i="9"/>
  <c r="J323" i="9"/>
  <c r="I323" i="9"/>
  <c r="F323" i="9"/>
  <c r="H323" i="9"/>
  <c r="G323" i="9"/>
  <c r="E323" i="9"/>
  <c r="C323" i="9"/>
  <c r="D323" i="9"/>
  <c r="B323" i="9"/>
  <c r="S311" i="9"/>
  <c r="R311" i="9"/>
  <c r="Q311" i="9"/>
  <c r="P311" i="9"/>
  <c r="N311" i="9"/>
  <c r="O311" i="9"/>
  <c r="M311" i="9"/>
  <c r="L311" i="9"/>
  <c r="K311" i="9"/>
  <c r="J311" i="9"/>
  <c r="I311" i="9"/>
  <c r="H311" i="9"/>
  <c r="F311" i="9"/>
  <c r="G311" i="9"/>
  <c r="E311" i="9"/>
  <c r="C311" i="9"/>
  <c r="D311" i="9"/>
  <c r="B311" i="9"/>
  <c r="S299" i="9"/>
  <c r="R299" i="9"/>
  <c r="Q299" i="9"/>
  <c r="P299" i="9"/>
  <c r="N299" i="9"/>
  <c r="O299" i="9"/>
  <c r="M299" i="9"/>
  <c r="L299" i="9"/>
  <c r="K299" i="9"/>
  <c r="J299" i="9"/>
  <c r="I299" i="9"/>
  <c r="H299" i="9"/>
  <c r="F299" i="9"/>
  <c r="G299" i="9"/>
  <c r="E299" i="9"/>
  <c r="D299" i="9"/>
  <c r="C299" i="9"/>
  <c r="B299" i="9"/>
  <c r="S287" i="9"/>
  <c r="R287" i="9"/>
  <c r="Q287" i="9"/>
  <c r="P287" i="9"/>
  <c r="N287" i="9"/>
  <c r="O287" i="9"/>
  <c r="M287" i="9"/>
  <c r="L287" i="9"/>
  <c r="K287" i="9"/>
  <c r="J287" i="9"/>
  <c r="I287" i="9"/>
  <c r="H287" i="9"/>
  <c r="F287" i="9"/>
  <c r="G287" i="9"/>
  <c r="E287" i="9"/>
  <c r="D287" i="9"/>
  <c r="C287" i="9"/>
  <c r="B287" i="9"/>
  <c r="S275" i="9"/>
  <c r="R275" i="9"/>
  <c r="Q275" i="9"/>
  <c r="P275" i="9"/>
  <c r="N275" i="9"/>
  <c r="O275" i="9"/>
  <c r="M275" i="9"/>
  <c r="L275" i="9"/>
  <c r="K275" i="9"/>
  <c r="J275" i="9"/>
  <c r="I275" i="9"/>
  <c r="H275" i="9"/>
  <c r="F275" i="9"/>
  <c r="G275" i="9"/>
  <c r="E275" i="9"/>
  <c r="D275" i="9"/>
  <c r="C275" i="9"/>
  <c r="B275" i="9"/>
  <c r="S263" i="9"/>
  <c r="R263" i="9"/>
  <c r="Q263" i="9"/>
  <c r="P263" i="9"/>
  <c r="N263" i="9"/>
  <c r="O263" i="9"/>
  <c r="M263" i="9"/>
  <c r="L263" i="9"/>
  <c r="K263" i="9"/>
  <c r="J263" i="9"/>
  <c r="I263" i="9"/>
  <c r="H263" i="9"/>
  <c r="F263" i="9"/>
  <c r="G263" i="9"/>
  <c r="E263" i="9"/>
  <c r="D263" i="9"/>
  <c r="C263" i="9"/>
  <c r="B263" i="9"/>
  <c r="S251" i="9"/>
  <c r="R251" i="9"/>
  <c r="Q251" i="9"/>
  <c r="P251" i="9"/>
  <c r="N251" i="9"/>
  <c r="O251" i="9"/>
  <c r="M251" i="9"/>
  <c r="L251" i="9"/>
  <c r="K251" i="9"/>
  <c r="J251" i="9"/>
  <c r="I251" i="9"/>
  <c r="H251" i="9"/>
  <c r="F251" i="9"/>
  <c r="G251" i="9"/>
  <c r="E251" i="9"/>
  <c r="C251" i="9"/>
  <c r="B251" i="9"/>
  <c r="D251" i="9"/>
  <c r="S239" i="9"/>
  <c r="R239" i="9"/>
  <c r="Q239" i="9"/>
  <c r="P239" i="9"/>
  <c r="N239" i="9"/>
  <c r="O239" i="9"/>
  <c r="M239" i="9"/>
  <c r="L239" i="9"/>
  <c r="K239" i="9"/>
  <c r="J239" i="9"/>
  <c r="I239" i="9"/>
  <c r="F239" i="9"/>
  <c r="G239" i="9"/>
  <c r="E239" i="9"/>
  <c r="H239" i="9"/>
  <c r="C239" i="9"/>
  <c r="B239" i="9"/>
  <c r="D239" i="9"/>
  <c r="S227" i="9"/>
  <c r="R227" i="9"/>
  <c r="Q227" i="9"/>
  <c r="P227" i="9"/>
  <c r="N227" i="9"/>
  <c r="O227" i="9"/>
  <c r="M227" i="9"/>
  <c r="L227" i="9"/>
  <c r="K227" i="9"/>
  <c r="J227" i="9"/>
  <c r="I227" i="9"/>
  <c r="F227" i="9"/>
  <c r="G227" i="9"/>
  <c r="H227" i="9"/>
  <c r="E227" i="9"/>
  <c r="C227" i="9"/>
  <c r="B227" i="9"/>
  <c r="D227" i="9"/>
  <c r="S215" i="9"/>
  <c r="R215" i="9"/>
  <c r="Q215" i="9"/>
  <c r="P215" i="9"/>
  <c r="N215" i="9"/>
  <c r="O215" i="9"/>
  <c r="M215" i="9"/>
  <c r="L215" i="9"/>
  <c r="K215" i="9"/>
  <c r="J215" i="9"/>
  <c r="I215" i="9"/>
  <c r="F215" i="9"/>
  <c r="G215" i="9"/>
  <c r="H215" i="9"/>
  <c r="E215" i="9"/>
  <c r="C215" i="9"/>
  <c r="B215" i="9"/>
  <c r="D215" i="9"/>
  <c r="S203" i="9"/>
  <c r="R203" i="9"/>
  <c r="Q203" i="9"/>
  <c r="P203" i="9"/>
  <c r="N203" i="9"/>
  <c r="O203" i="9"/>
  <c r="M203" i="9"/>
  <c r="L203" i="9"/>
  <c r="K203" i="9"/>
  <c r="J203" i="9"/>
  <c r="I203" i="9"/>
  <c r="F203" i="9"/>
  <c r="G203" i="9"/>
  <c r="H203" i="9"/>
  <c r="E203" i="9"/>
  <c r="C203" i="9"/>
  <c r="B203" i="9"/>
  <c r="D203" i="9"/>
  <c r="S191" i="9"/>
  <c r="R191" i="9"/>
  <c r="P191" i="9"/>
  <c r="Q191" i="9"/>
  <c r="O191" i="9"/>
  <c r="N191" i="9"/>
  <c r="M191" i="9"/>
  <c r="L191" i="9"/>
  <c r="K191" i="9"/>
  <c r="J191" i="9"/>
  <c r="I191" i="9"/>
  <c r="F191" i="9"/>
  <c r="G191" i="9"/>
  <c r="H191" i="9"/>
  <c r="E191" i="9"/>
  <c r="C191" i="9"/>
  <c r="D191" i="9"/>
  <c r="B191" i="9"/>
  <c r="S179" i="9"/>
  <c r="R179" i="9"/>
  <c r="P179" i="9"/>
  <c r="Q179" i="9"/>
  <c r="O179" i="9"/>
  <c r="N179" i="9"/>
  <c r="M179" i="9"/>
  <c r="L179" i="9"/>
  <c r="K179" i="9"/>
  <c r="J179" i="9"/>
  <c r="I179" i="9"/>
  <c r="F179" i="9"/>
  <c r="H179" i="9"/>
  <c r="G179" i="9"/>
  <c r="E179" i="9"/>
  <c r="C179" i="9"/>
  <c r="D179" i="9"/>
  <c r="B179" i="9"/>
  <c r="S167" i="9"/>
  <c r="R167" i="9"/>
  <c r="P167" i="9"/>
  <c r="Q167" i="9"/>
  <c r="O167" i="9"/>
  <c r="N167" i="9"/>
  <c r="M167" i="9"/>
  <c r="L167" i="9"/>
  <c r="K167" i="9"/>
  <c r="J167" i="9"/>
  <c r="I167" i="9"/>
  <c r="H167" i="9"/>
  <c r="F167" i="9"/>
  <c r="G167" i="9"/>
  <c r="E167" i="9"/>
  <c r="C167" i="9"/>
  <c r="D167" i="9"/>
  <c r="B167" i="9"/>
  <c r="S155" i="9"/>
  <c r="Q155" i="9"/>
  <c r="R155" i="9"/>
  <c r="P155" i="9"/>
  <c r="O155" i="9"/>
  <c r="N155" i="9"/>
  <c r="M155" i="9"/>
  <c r="L155" i="9"/>
  <c r="K155" i="9"/>
  <c r="J155" i="9"/>
  <c r="I155" i="9"/>
  <c r="H155" i="9"/>
  <c r="F155" i="9"/>
  <c r="G155" i="9"/>
  <c r="E155" i="9"/>
  <c r="D155" i="9"/>
  <c r="C155" i="9"/>
  <c r="B155" i="9"/>
  <c r="S143" i="9"/>
  <c r="Q143" i="9"/>
  <c r="R143" i="9"/>
  <c r="P143" i="9"/>
  <c r="O143" i="9"/>
  <c r="N143" i="9"/>
  <c r="M143" i="9"/>
  <c r="L143" i="9"/>
  <c r="K143" i="9"/>
  <c r="J143" i="9"/>
  <c r="I143" i="9"/>
  <c r="H143" i="9"/>
  <c r="F143" i="9"/>
  <c r="G143" i="9"/>
  <c r="E143" i="9"/>
  <c r="D143" i="9"/>
  <c r="C143" i="9"/>
  <c r="B143" i="9"/>
  <c r="S131" i="9"/>
  <c r="Q131" i="9"/>
  <c r="R131" i="9"/>
  <c r="P131" i="9"/>
  <c r="O131" i="9"/>
  <c r="N131" i="9"/>
  <c r="M131" i="9"/>
  <c r="L131" i="9"/>
  <c r="K131" i="9"/>
  <c r="J131" i="9"/>
  <c r="I131" i="9"/>
  <c r="H131" i="9"/>
  <c r="F131" i="9"/>
  <c r="G131" i="9"/>
  <c r="E131" i="9"/>
  <c r="D131" i="9"/>
  <c r="C131" i="9"/>
  <c r="B131" i="9"/>
  <c r="R119" i="9"/>
  <c r="S119" i="9"/>
  <c r="Q119" i="9"/>
  <c r="P119" i="9"/>
  <c r="O119" i="9"/>
  <c r="N119" i="9"/>
  <c r="M119" i="9"/>
  <c r="L119" i="9"/>
  <c r="K119" i="9"/>
  <c r="J119" i="9"/>
  <c r="I119" i="9"/>
  <c r="H119" i="9"/>
  <c r="F119" i="9"/>
  <c r="G119" i="9"/>
  <c r="E119" i="9"/>
  <c r="D119" i="9"/>
  <c r="C119" i="9"/>
  <c r="B119" i="9"/>
  <c r="R107" i="9"/>
  <c r="S107" i="9"/>
  <c r="Q107" i="9"/>
  <c r="P107" i="9"/>
  <c r="O107" i="9"/>
  <c r="N107" i="9"/>
  <c r="M107" i="9"/>
  <c r="L107" i="9"/>
  <c r="K107" i="9"/>
  <c r="J107" i="9"/>
  <c r="I107" i="9"/>
  <c r="H107" i="9"/>
  <c r="F107" i="9"/>
  <c r="G107" i="9"/>
  <c r="E107" i="9"/>
  <c r="C107" i="9"/>
  <c r="B107" i="9"/>
  <c r="D107" i="9"/>
  <c r="R95" i="9"/>
  <c r="S95" i="9"/>
  <c r="Q95" i="9"/>
  <c r="P95" i="9"/>
  <c r="O95" i="9"/>
  <c r="N95" i="9"/>
  <c r="M95" i="9"/>
  <c r="L95" i="9"/>
  <c r="K95" i="9"/>
  <c r="J95" i="9"/>
  <c r="I95" i="9"/>
  <c r="F95" i="9"/>
  <c r="G95" i="9"/>
  <c r="E95" i="9"/>
  <c r="H95" i="9"/>
  <c r="C95" i="9"/>
  <c r="B95" i="9"/>
  <c r="D95" i="9"/>
  <c r="R83" i="9"/>
  <c r="S83" i="9"/>
  <c r="Q83" i="9"/>
  <c r="P83" i="9"/>
  <c r="O83" i="9"/>
  <c r="N83" i="9"/>
  <c r="M83" i="9"/>
  <c r="L83" i="9"/>
  <c r="K83" i="9"/>
  <c r="J83" i="9"/>
  <c r="I83" i="9"/>
  <c r="F83" i="9"/>
  <c r="G83" i="9"/>
  <c r="H83" i="9"/>
  <c r="E83" i="9"/>
  <c r="C83" i="9"/>
  <c r="B83" i="9"/>
  <c r="D83" i="9"/>
  <c r="R71" i="9"/>
  <c r="S71" i="9"/>
  <c r="Q71" i="9"/>
  <c r="P71" i="9"/>
  <c r="O71" i="9"/>
  <c r="N71" i="9"/>
  <c r="M71" i="9"/>
  <c r="L71" i="9"/>
  <c r="K71" i="9"/>
  <c r="J71" i="9"/>
  <c r="I71" i="9"/>
  <c r="F71" i="9"/>
  <c r="G71" i="9"/>
  <c r="H71" i="9"/>
  <c r="E71" i="9"/>
  <c r="C71" i="9"/>
  <c r="B71" i="9"/>
  <c r="D71" i="9"/>
  <c r="R59" i="9"/>
  <c r="S59" i="9"/>
  <c r="Q59" i="9"/>
  <c r="P59" i="9"/>
  <c r="O59" i="9"/>
  <c r="N59" i="9"/>
  <c r="F59" i="9"/>
  <c r="G59" i="9"/>
  <c r="H59" i="9"/>
  <c r="E59" i="9"/>
  <c r="C59" i="9"/>
  <c r="B59" i="9"/>
  <c r="D59" i="9"/>
  <c r="R47" i="9"/>
  <c r="S47" i="9"/>
  <c r="Q47" i="9"/>
  <c r="P47" i="9"/>
  <c r="O47" i="9"/>
  <c r="N47" i="9"/>
  <c r="F47" i="9"/>
  <c r="G47" i="9"/>
  <c r="H47" i="9"/>
  <c r="E47" i="9"/>
  <c r="C47" i="9"/>
  <c r="D47" i="9"/>
  <c r="B47" i="9"/>
  <c r="R35" i="9"/>
  <c r="S35" i="9"/>
  <c r="Q35" i="9"/>
  <c r="P35" i="9"/>
  <c r="O35" i="9"/>
  <c r="N35" i="9"/>
  <c r="F35" i="9"/>
  <c r="H35" i="9"/>
  <c r="G35" i="9"/>
  <c r="E35" i="9"/>
  <c r="C35" i="9"/>
  <c r="D35" i="9"/>
  <c r="B35" i="9"/>
  <c r="R23" i="9"/>
  <c r="S23" i="9"/>
  <c r="Q23" i="9"/>
  <c r="P23" i="9"/>
  <c r="O23" i="9"/>
  <c r="N23" i="9"/>
  <c r="H23" i="9"/>
  <c r="F23" i="9"/>
  <c r="G23" i="9"/>
  <c r="E23" i="9"/>
  <c r="C23" i="9"/>
  <c r="D23" i="9"/>
  <c r="B23" i="9"/>
  <c r="R11" i="9"/>
  <c r="S11" i="9"/>
  <c r="Q11" i="9"/>
  <c r="P11" i="9"/>
  <c r="O11" i="9"/>
  <c r="N11" i="9"/>
  <c r="H11" i="9"/>
  <c r="F11" i="9"/>
  <c r="G11" i="9"/>
  <c r="E11" i="9"/>
  <c r="D11" i="9"/>
  <c r="C11" i="9"/>
  <c r="B11" i="9"/>
  <c r="S488" i="9"/>
  <c r="R488" i="9"/>
  <c r="Q488" i="9"/>
  <c r="P488" i="9"/>
  <c r="O488" i="9"/>
  <c r="N488" i="9"/>
  <c r="M488" i="9"/>
  <c r="L488" i="9"/>
  <c r="K488" i="9"/>
  <c r="J488" i="9"/>
  <c r="H488" i="9"/>
  <c r="I488" i="9"/>
  <c r="F488" i="9"/>
  <c r="G488" i="9"/>
  <c r="E488" i="9"/>
  <c r="C488" i="9"/>
  <c r="D488" i="9"/>
  <c r="B488" i="9"/>
  <c r="H2" i="9"/>
  <c r="G2" i="9"/>
  <c r="F2" i="9"/>
  <c r="S2" i="9"/>
  <c r="E2" i="9"/>
  <c r="P2" i="9"/>
  <c r="D2" i="9"/>
  <c r="O2" i="9"/>
  <c r="C2" i="9"/>
  <c r="N2" i="9"/>
  <c r="B2" i="9"/>
  <c r="S490" i="9"/>
  <c r="R490" i="9"/>
  <c r="Q490" i="9"/>
  <c r="P490" i="9"/>
  <c r="O490" i="9"/>
  <c r="N490" i="9"/>
  <c r="M490" i="9"/>
  <c r="L490" i="9"/>
  <c r="K490" i="9"/>
  <c r="J490" i="9"/>
  <c r="H490" i="9"/>
  <c r="I490" i="9"/>
  <c r="F490" i="9"/>
  <c r="G490" i="9"/>
  <c r="D490" i="9"/>
  <c r="C490" i="9"/>
  <c r="E490" i="9"/>
  <c r="B490" i="9"/>
  <c r="S478" i="9"/>
  <c r="R478" i="9"/>
  <c r="Q478" i="9"/>
  <c r="P478" i="9"/>
  <c r="O478" i="9"/>
  <c r="N478" i="9"/>
  <c r="M478" i="9"/>
  <c r="L478" i="9"/>
  <c r="K478" i="9"/>
  <c r="J478" i="9"/>
  <c r="H478" i="9"/>
  <c r="I478" i="9"/>
  <c r="F478" i="9"/>
  <c r="G478" i="9"/>
  <c r="D478" i="9"/>
  <c r="C478" i="9"/>
  <c r="E478" i="9"/>
  <c r="B478" i="9"/>
  <c r="S466" i="9"/>
  <c r="R466" i="9"/>
  <c r="Q466" i="9"/>
  <c r="P466" i="9"/>
  <c r="O466" i="9"/>
  <c r="N466" i="9"/>
  <c r="M466" i="9"/>
  <c r="L466" i="9"/>
  <c r="K466" i="9"/>
  <c r="J466" i="9"/>
  <c r="H466" i="9"/>
  <c r="I466" i="9"/>
  <c r="F466" i="9"/>
  <c r="G466" i="9"/>
  <c r="D466" i="9"/>
  <c r="E466" i="9"/>
  <c r="C466" i="9"/>
  <c r="B466" i="9"/>
  <c r="S454" i="9"/>
  <c r="R454" i="9"/>
  <c r="Q454" i="9"/>
  <c r="P454" i="9"/>
  <c r="O454" i="9"/>
  <c r="N454" i="9"/>
  <c r="M454" i="9"/>
  <c r="L454" i="9"/>
  <c r="K454" i="9"/>
  <c r="J454" i="9"/>
  <c r="H454" i="9"/>
  <c r="I454" i="9"/>
  <c r="F454" i="9"/>
  <c r="G454" i="9"/>
  <c r="D454" i="9"/>
  <c r="E454" i="9"/>
  <c r="C454" i="9"/>
  <c r="B454" i="9"/>
  <c r="S442" i="9"/>
  <c r="R442" i="9"/>
  <c r="Q442" i="9"/>
  <c r="P442" i="9"/>
  <c r="O442" i="9"/>
  <c r="N442" i="9"/>
  <c r="M442" i="9"/>
  <c r="L442" i="9"/>
  <c r="K442" i="9"/>
  <c r="J442" i="9"/>
  <c r="I442" i="9"/>
  <c r="H442" i="9"/>
  <c r="F442" i="9"/>
  <c r="G442" i="9"/>
  <c r="D442" i="9"/>
  <c r="E442" i="9"/>
  <c r="C442" i="9"/>
  <c r="B442" i="9"/>
  <c r="S430" i="9"/>
  <c r="R430" i="9"/>
  <c r="Q430" i="9"/>
  <c r="P430" i="9"/>
  <c r="O430" i="9"/>
  <c r="N430" i="9"/>
  <c r="M430" i="9"/>
  <c r="L430" i="9"/>
  <c r="K430" i="9"/>
  <c r="J430" i="9"/>
  <c r="I430" i="9"/>
  <c r="H430" i="9"/>
  <c r="F430" i="9"/>
  <c r="G430" i="9"/>
  <c r="D430" i="9"/>
  <c r="C430" i="9"/>
  <c r="B430" i="9"/>
  <c r="E430" i="9"/>
  <c r="S418" i="9"/>
  <c r="R418" i="9"/>
  <c r="Q418" i="9"/>
  <c r="P418" i="9"/>
  <c r="O418" i="9"/>
  <c r="N418" i="9"/>
  <c r="M418" i="9"/>
  <c r="L418" i="9"/>
  <c r="K418" i="9"/>
  <c r="J418" i="9"/>
  <c r="I418" i="9"/>
  <c r="H418" i="9"/>
  <c r="F418" i="9"/>
  <c r="G418" i="9"/>
  <c r="D418" i="9"/>
  <c r="C418" i="9"/>
  <c r="E418" i="9"/>
  <c r="B418" i="9"/>
  <c r="S406" i="9"/>
  <c r="R406" i="9"/>
  <c r="Q406" i="9"/>
  <c r="P406" i="9"/>
  <c r="O406" i="9"/>
  <c r="N406" i="9"/>
  <c r="M406" i="9"/>
  <c r="L406" i="9"/>
  <c r="K406" i="9"/>
  <c r="J406" i="9"/>
  <c r="H406" i="9"/>
  <c r="I406" i="9"/>
  <c r="F406" i="9"/>
  <c r="G406" i="9"/>
  <c r="D406" i="9"/>
  <c r="C406" i="9"/>
  <c r="E406" i="9"/>
  <c r="B406" i="9"/>
  <c r="S394" i="9"/>
  <c r="R394" i="9"/>
  <c r="Q394" i="9"/>
  <c r="P394" i="9"/>
  <c r="O394" i="9"/>
  <c r="N394" i="9"/>
  <c r="L394" i="9"/>
  <c r="M394" i="9"/>
  <c r="K394" i="9"/>
  <c r="I394" i="9"/>
  <c r="J394" i="9"/>
  <c r="H394" i="9"/>
  <c r="F394" i="9"/>
  <c r="G394" i="9"/>
  <c r="D394" i="9"/>
  <c r="C394" i="9"/>
  <c r="B394" i="9"/>
  <c r="E394" i="9"/>
  <c r="S382" i="9"/>
  <c r="R382" i="9"/>
  <c r="Q382" i="9"/>
  <c r="P382" i="9"/>
  <c r="O382" i="9"/>
  <c r="N382" i="9"/>
  <c r="L382" i="9"/>
  <c r="M382" i="9"/>
  <c r="K382" i="9"/>
  <c r="J382" i="9"/>
  <c r="I382" i="9"/>
  <c r="H382" i="9"/>
  <c r="F382" i="9"/>
  <c r="G382" i="9"/>
  <c r="D382" i="9"/>
  <c r="C382" i="9"/>
  <c r="B382" i="9"/>
  <c r="E382" i="9"/>
  <c r="S370" i="9"/>
  <c r="R370" i="9"/>
  <c r="Q370" i="9"/>
  <c r="P370" i="9"/>
  <c r="O370" i="9"/>
  <c r="N370" i="9"/>
  <c r="L370" i="9"/>
  <c r="M370" i="9"/>
  <c r="K370" i="9"/>
  <c r="J370" i="9"/>
  <c r="I370" i="9"/>
  <c r="H370" i="9"/>
  <c r="F370" i="9"/>
  <c r="G370" i="9"/>
  <c r="D370" i="9"/>
  <c r="C370" i="9"/>
  <c r="B370" i="9"/>
  <c r="E370" i="9"/>
  <c r="S358" i="9"/>
  <c r="R358" i="9"/>
  <c r="Q358" i="9"/>
  <c r="P358" i="9"/>
  <c r="O358" i="9"/>
  <c r="N358" i="9"/>
  <c r="L358" i="9"/>
  <c r="M358" i="9"/>
  <c r="K358" i="9"/>
  <c r="J358" i="9"/>
  <c r="I358" i="9"/>
  <c r="H358" i="9"/>
  <c r="F358" i="9"/>
  <c r="G358" i="9"/>
  <c r="D358" i="9"/>
  <c r="C358" i="9"/>
  <c r="E358" i="9"/>
  <c r="B358" i="9"/>
  <c r="S346" i="9"/>
  <c r="R346" i="9"/>
  <c r="Q346" i="9"/>
  <c r="P346" i="9"/>
  <c r="O346" i="9"/>
  <c r="M346" i="9"/>
  <c r="N346" i="9"/>
  <c r="L346" i="9"/>
  <c r="J346" i="9"/>
  <c r="K346" i="9"/>
  <c r="I346" i="9"/>
  <c r="H346" i="9"/>
  <c r="F346" i="9"/>
  <c r="G346" i="9"/>
  <c r="D346" i="9"/>
  <c r="C346" i="9"/>
  <c r="E346" i="9"/>
  <c r="B346" i="9"/>
  <c r="S334" i="9"/>
  <c r="R334" i="9"/>
  <c r="Q334" i="9"/>
  <c r="P334" i="9"/>
  <c r="O334" i="9"/>
  <c r="M334" i="9"/>
  <c r="N334" i="9"/>
  <c r="L334" i="9"/>
  <c r="K334" i="9"/>
  <c r="I334" i="9"/>
  <c r="J334" i="9"/>
  <c r="H334" i="9"/>
  <c r="F334" i="9"/>
  <c r="G334" i="9"/>
  <c r="D334" i="9"/>
  <c r="C334" i="9"/>
  <c r="E334" i="9"/>
  <c r="B334" i="9"/>
  <c r="S322" i="9"/>
  <c r="R322" i="9"/>
  <c r="Q322" i="9"/>
  <c r="P322" i="9"/>
  <c r="O322" i="9"/>
  <c r="M322" i="9"/>
  <c r="L322" i="9"/>
  <c r="N322" i="9"/>
  <c r="K322" i="9"/>
  <c r="I322" i="9"/>
  <c r="J322" i="9"/>
  <c r="H322" i="9"/>
  <c r="F322" i="9"/>
  <c r="G322" i="9"/>
  <c r="D322" i="9"/>
  <c r="E322" i="9"/>
  <c r="C322" i="9"/>
  <c r="B322" i="9"/>
  <c r="S310" i="9"/>
  <c r="R310" i="9"/>
  <c r="Q310" i="9"/>
  <c r="P310" i="9"/>
  <c r="N310" i="9"/>
  <c r="O310" i="9"/>
  <c r="M310" i="9"/>
  <c r="L310" i="9"/>
  <c r="K310" i="9"/>
  <c r="J310" i="9"/>
  <c r="I310" i="9"/>
  <c r="H310" i="9"/>
  <c r="F310" i="9"/>
  <c r="G310" i="9"/>
  <c r="D310" i="9"/>
  <c r="E310" i="9"/>
  <c r="C310" i="9"/>
  <c r="B310" i="9"/>
  <c r="S298" i="9"/>
  <c r="R298" i="9"/>
  <c r="Q298" i="9"/>
  <c r="P298" i="9"/>
  <c r="N298" i="9"/>
  <c r="O298" i="9"/>
  <c r="M298" i="9"/>
  <c r="L298" i="9"/>
  <c r="K298" i="9"/>
  <c r="J298" i="9"/>
  <c r="I298" i="9"/>
  <c r="H298" i="9"/>
  <c r="F298" i="9"/>
  <c r="G298" i="9"/>
  <c r="D298" i="9"/>
  <c r="E298" i="9"/>
  <c r="C298" i="9"/>
  <c r="B298" i="9"/>
  <c r="S286" i="9"/>
  <c r="R286" i="9"/>
  <c r="Q286" i="9"/>
  <c r="P286" i="9"/>
  <c r="N286" i="9"/>
  <c r="O286" i="9"/>
  <c r="M286" i="9"/>
  <c r="L286" i="9"/>
  <c r="K286" i="9"/>
  <c r="J286" i="9"/>
  <c r="I286" i="9"/>
  <c r="H286" i="9"/>
  <c r="F286" i="9"/>
  <c r="G286" i="9"/>
  <c r="D286" i="9"/>
  <c r="C286" i="9"/>
  <c r="B286" i="9"/>
  <c r="E286" i="9"/>
  <c r="S274" i="9"/>
  <c r="R274" i="9"/>
  <c r="Q274" i="9"/>
  <c r="P274" i="9"/>
  <c r="N274" i="9"/>
  <c r="O274" i="9"/>
  <c r="M274" i="9"/>
  <c r="L274" i="9"/>
  <c r="J274" i="9"/>
  <c r="K274" i="9"/>
  <c r="I274" i="9"/>
  <c r="H274" i="9"/>
  <c r="F274" i="9"/>
  <c r="G274" i="9"/>
  <c r="D274" i="9"/>
  <c r="C274" i="9"/>
  <c r="B274" i="9"/>
  <c r="E274" i="9"/>
  <c r="S262" i="9"/>
  <c r="R262" i="9"/>
  <c r="Q262" i="9"/>
  <c r="P262" i="9"/>
  <c r="N262" i="9"/>
  <c r="O262" i="9"/>
  <c r="M262" i="9"/>
  <c r="L262" i="9"/>
  <c r="J262" i="9"/>
  <c r="K262" i="9"/>
  <c r="I262" i="9"/>
  <c r="H262" i="9"/>
  <c r="F262" i="9"/>
  <c r="G262" i="9"/>
  <c r="D262" i="9"/>
  <c r="C262" i="9"/>
  <c r="B262" i="9"/>
  <c r="E262" i="9"/>
  <c r="S250" i="9"/>
  <c r="R250" i="9"/>
  <c r="Q250" i="9"/>
  <c r="P250" i="9"/>
  <c r="N250" i="9"/>
  <c r="O250" i="9"/>
  <c r="M250" i="9"/>
  <c r="L250" i="9"/>
  <c r="J250" i="9"/>
  <c r="K250" i="9"/>
  <c r="I250" i="9"/>
  <c r="H250" i="9"/>
  <c r="F250" i="9"/>
  <c r="G250" i="9"/>
  <c r="D250" i="9"/>
  <c r="C250" i="9"/>
  <c r="B250" i="9"/>
  <c r="E250" i="9"/>
  <c r="S238" i="9"/>
  <c r="R238" i="9"/>
  <c r="Q238" i="9"/>
  <c r="P238" i="9"/>
  <c r="N238" i="9"/>
  <c r="O238" i="9"/>
  <c r="M238" i="9"/>
  <c r="L238" i="9"/>
  <c r="J238" i="9"/>
  <c r="K238" i="9"/>
  <c r="I238" i="9"/>
  <c r="H238" i="9"/>
  <c r="F238" i="9"/>
  <c r="G238" i="9"/>
  <c r="D238" i="9"/>
  <c r="C238" i="9"/>
  <c r="B238" i="9"/>
  <c r="E238" i="9"/>
  <c r="S226" i="9"/>
  <c r="R226" i="9"/>
  <c r="Q226" i="9"/>
  <c r="P226" i="9"/>
  <c r="N226" i="9"/>
  <c r="O226" i="9"/>
  <c r="M226" i="9"/>
  <c r="L226" i="9"/>
  <c r="K226" i="9"/>
  <c r="J226" i="9"/>
  <c r="I226" i="9"/>
  <c r="H226" i="9"/>
  <c r="F226" i="9"/>
  <c r="G226" i="9"/>
  <c r="D226" i="9"/>
  <c r="C226" i="9"/>
  <c r="B226" i="9"/>
  <c r="E226" i="9"/>
  <c r="S214" i="9"/>
  <c r="R214" i="9"/>
  <c r="Q214" i="9"/>
  <c r="P214" i="9"/>
  <c r="N214" i="9"/>
  <c r="O214" i="9"/>
  <c r="M214" i="9"/>
  <c r="L214" i="9"/>
  <c r="K214" i="9"/>
  <c r="J214" i="9"/>
  <c r="I214" i="9"/>
  <c r="H214" i="9"/>
  <c r="F214" i="9"/>
  <c r="G214" i="9"/>
  <c r="D214" i="9"/>
  <c r="C214" i="9"/>
  <c r="E214" i="9"/>
  <c r="B214" i="9"/>
  <c r="S202" i="9"/>
  <c r="R202" i="9"/>
  <c r="Q202" i="9"/>
  <c r="P202" i="9"/>
  <c r="N202" i="9"/>
  <c r="O202" i="9"/>
  <c r="M202" i="9"/>
  <c r="L202" i="9"/>
  <c r="K202" i="9"/>
  <c r="J202" i="9"/>
  <c r="I202" i="9"/>
  <c r="H202" i="9"/>
  <c r="F202" i="9"/>
  <c r="G202" i="9"/>
  <c r="D202" i="9"/>
  <c r="C202" i="9"/>
  <c r="E202" i="9"/>
  <c r="B202" i="9"/>
  <c r="S190" i="9"/>
  <c r="R190" i="9"/>
  <c r="P190" i="9"/>
  <c r="Q190" i="9"/>
  <c r="O190" i="9"/>
  <c r="N190" i="9"/>
  <c r="M190" i="9"/>
  <c r="L190" i="9"/>
  <c r="K190" i="9"/>
  <c r="J190" i="9"/>
  <c r="I190" i="9"/>
  <c r="H190" i="9"/>
  <c r="F190" i="9"/>
  <c r="G190" i="9"/>
  <c r="D190" i="9"/>
  <c r="C190" i="9"/>
  <c r="E190" i="9"/>
  <c r="B190" i="9"/>
  <c r="S178" i="9"/>
  <c r="R178" i="9"/>
  <c r="P178" i="9"/>
  <c r="Q178" i="9"/>
  <c r="O178" i="9"/>
  <c r="N178" i="9"/>
  <c r="M178" i="9"/>
  <c r="L178" i="9"/>
  <c r="K178" i="9"/>
  <c r="J178" i="9"/>
  <c r="I178" i="9"/>
  <c r="H178" i="9"/>
  <c r="F178" i="9"/>
  <c r="G178" i="9"/>
  <c r="D178" i="9"/>
  <c r="E178" i="9"/>
  <c r="C178" i="9"/>
  <c r="B178" i="9"/>
  <c r="S166" i="9"/>
  <c r="R166" i="9"/>
  <c r="P166" i="9"/>
  <c r="Q166" i="9"/>
  <c r="O166" i="9"/>
  <c r="N166" i="9"/>
  <c r="M166" i="9"/>
  <c r="L166" i="9"/>
  <c r="K166" i="9"/>
  <c r="J166" i="9"/>
  <c r="I166" i="9"/>
  <c r="H166" i="9"/>
  <c r="F166" i="9"/>
  <c r="G166" i="9"/>
  <c r="D166" i="9"/>
  <c r="E166" i="9"/>
  <c r="C166" i="9"/>
  <c r="B166" i="9"/>
  <c r="S154" i="9"/>
  <c r="Q154" i="9"/>
  <c r="R154" i="9"/>
  <c r="P154" i="9"/>
  <c r="O154" i="9"/>
  <c r="N154" i="9"/>
  <c r="M154" i="9"/>
  <c r="L154" i="9"/>
  <c r="K154" i="9"/>
  <c r="J154" i="9"/>
  <c r="I154" i="9"/>
  <c r="H154" i="9"/>
  <c r="F154" i="9"/>
  <c r="G154" i="9"/>
  <c r="D154" i="9"/>
  <c r="E154" i="9"/>
  <c r="C154" i="9"/>
  <c r="B154" i="9"/>
  <c r="S142" i="9"/>
  <c r="Q142" i="9"/>
  <c r="R142" i="9"/>
  <c r="P142" i="9"/>
  <c r="O142" i="9"/>
  <c r="N142" i="9"/>
  <c r="M142" i="9"/>
  <c r="L142" i="9"/>
  <c r="K142" i="9"/>
  <c r="J142" i="9"/>
  <c r="I142" i="9"/>
  <c r="H142" i="9"/>
  <c r="F142" i="9"/>
  <c r="G142" i="9"/>
  <c r="D142" i="9"/>
  <c r="C142" i="9"/>
  <c r="B142" i="9"/>
  <c r="E142" i="9"/>
  <c r="S130" i="9"/>
  <c r="Q130" i="9"/>
  <c r="R130" i="9"/>
  <c r="P130" i="9"/>
  <c r="O130" i="9"/>
  <c r="N130" i="9"/>
  <c r="M130" i="9"/>
  <c r="L130" i="9"/>
  <c r="J130" i="9"/>
  <c r="K130" i="9"/>
  <c r="I130" i="9"/>
  <c r="H130" i="9"/>
  <c r="F130" i="9"/>
  <c r="G130" i="9"/>
  <c r="D130" i="9"/>
  <c r="C130" i="9"/>
  <c r="B130" i="9"/>
  <c r="E130" i="9"/>
  <c r="R118" i="9"/>
  <c r="S118" i="9"/>
  <c r="Q118" i="9"/>
  <c r="P118" i="9"/>
  <c r="O118" i="9"/>
  <c r="N118" i="9"/>
  <c r="M118" i="9"/>
  <c r="L118" i="9"/>
  <c r="J118" i="9"/>
  <c r="K118" i="9"/>
  <c r="I118" i="9"/>
  <c r="H118" i="9"/>
  <c r="F118" i="9"/>
  <c r="G118" i="9"/>
  <c r="D118" i="9"/>
  <c r="C118" i="9"/>
  <c r="B118" i="9"/>
  <c r="E118" i="9"/>
  <c r="R106" i="9"/>
  <c r="S106" i="9"/>
  <c r="Q106" i="9"/>
  <c r="P106" i="9"/>
  <c r="O106" i="9"/>
  <c r="N106" i="9"/>
  <c r="M106" i="9"/>
  <c r="L106" i="9"/>
  <c r="J106" i="9"/>
  <c r="K106" i="9"/>
  <c r="I106" i="9"/>
  <c r="H106" i="9"/>
  <c r="F106" i="9"/>
  <c r="G106" i="9"/>
  <c r="D106" i="9"/>
  <c r="C106" i="9"/>
  <c r="B106" i="9"/>
  <c r="E106" i="9"/>
  <c r="R94" i="9"/>
  <c r="S94" i="9"/>
  <c r="Q94" i="9"/>
  <c r="P94" i="9"/>
  <c r="O94" i="9"/>
  <c r="N94" i="9"/>
  <c r="M94" i="9"/>
  <c r="L94" i="9"/>
  <c r="J94" i="9"/>
  <c r="K94" i="9"/>
  <c r="I94" i="9"/>
  <c r="H94" i="9"/>
  <c r="F94" i="9"/>
  <c r="G94" i="9"/>
  <c r="D94" i="9"/>
  <c r="C94" i="9"/>
  <c r="B94" i="9"/>
  <c r="E94" i="9"/>
  <c r="R82" i="9"/>
  <c r="S82" i="9"/>
  <c r="Q82" i="9"/>
  <c r="P82" i="9"/>
  <c r="O82" i="9"/>
  <c r="N82" i="9"/>
  <c r="M82" i="9"/>
  <c r="L82" i="9"/>
  <c r="K82" i="9"/>
  <c r="J82" i="9"/>
  <c r="I82" i="9"/>
  <c r="H82" i="9"/>
  <c r="F82" i="9"/>
  <c r="G82" i="9"/>
  <c r="D82" i="9"/>
  <c r="C82" i="9"/>
  <c r="B82" i="9"/>
  <c r="E82" i="9"/>
  <c r="R70" i="9"/>
  <c r="S70" i="9"/>
  <c r="Q70" i="9"/>
  <c r="P70" i="9"/>
  <c r="O70" i="9"/>
  <c r="N70" i="9"/>
  <c r="M70" i="9"/>
  <c r="L70" i="9"/>
  <c r="K70" i="9"/>
  <c r="J70" i="9"/>
  <c r="I70" i="9"/>
  <c r="H70" i="9"/>
  <c r="F70" i="9"/>
  <c r="G70" i="9"/>
  <c r="D70" i="9"/>
  <c r="C70" i="9"/>
  <c r="E70" i="9"/>
  <c r="B70" i="9"/>
  <c r="R58" i="9"/>
  <c r="S58" i="9"/>
  <c r="Q58" i="9"/>
  <c r="P58" i="9"/>
  <c r="O58" i="9"/>
  <c r="N58" i="9"/>
  <c r="H58" i="9"/>
  <c r="F58" i="9"/>
  <c r="G58" i="9"/>
  <c r="D58" i="9"/>
  <c r="C58" i="9"/>
  <c r="E58" i="9"/>
  <c r="B58" i="9"/>
  <c r="R46" i="9"/>
  <c r="S46" i="9"/>
  <c r="Q46" i="9"/>
  <c r="P46" i="9"/>
  <c r="O46" i="9"/>
  <c r="N46" i="9"/>
  <c r="H46" i="9"/>
  <c r="F46" i="9"/>
  <c r="G46" i="9"/>
  <c r="D46" i="9"/>
  <c r="C46" i="9"/>
  <c r="E46" i="9"/>
  <c r="B46" i="9"/>
  <c r="R34" i="9"/>
  <c r="S34" i="9"/>
  <c r="Q34" i="9"/>
  <c r="P34" i="9"/>
  <c r="O34" i="9"/>
  <c r="N34" i="9"/>
  <c r="H34" i="9"/>
  <c r="F34" i="9"/>
  <c r="G34" i="9"/>
  <c r="D34" i="9"/>
  <c r="E34" i="9"/>
  <c r="C34" i="9"/>
  <c r="B34" i="9"/>
  <c r="R22" i="9"/>
  <c r="S22" i="9"/>
  <c r="Q22" i="9"/>
  <c r="P22" i="9"/>
  <c r="O22" i="9"/>
  <c r="N22" i="9"/>
  <c r="H22" i="9"/>
  <c r="F22" i="9"/>
  <c r="G22" i="9"/>
  <c r="D22" i="9"/>
  <c r="E22" i="9"/>
  <c r="C22" i="9"/>
  <c r="B22" i="9"/>
  <c r="R10" i="9"/>
  <c r="S10" i="9"/>
  <c r="Q10" i="9"/>
  <c r="P10" i="9"/>
  <c r="O10" i="9"/>
  <c r="N10" i="9"/>
  <c r="H10" i="9"/>
  <c r="F10" i="9"/>
  <c r="G10" i="9"/>
  <c r="D10" i="9"/>
  <c r="E10" i="9"/>
  <c r="C10" i="9"/>
  <c r="B10" i="9"/>
  <c r="S501" i="9"/>
  <c r="R501" i="9"/>
  <c r="Q501" i="9"/>
  <c r="P501" i="9"/>
  <c r="O501" i="9"/>
  <c r="N501" i="9"/>
  <c r="M501" i="9"/>
  <c r="L501" i="9"/>
  <c r="K501" i="9"/>
  <c r="J501" i="9"/>
  <c r="H501" i="9"/>
  <c r="I501" i="9"/>
  <c r="F501" i="9"/>
  <c r="G501" i="9"/>
  <c r="E501" i="9"/>
  <c r="C501" i="9"/>
  <c r="B501" i="9"/>
  <c r="D501" i="9"/>
  <c r="S489" i="9"/>
  <c r="R489" i="9"/>
  <c r="Q489" i="9"/>
  <c r="P489" i="9"/>
  <c r="O489" i="9"/>
  <c r="N489" i="9"/>
  <c r="M489" i="9"/>
  <c r="L489" i="9"/>
  <c r="K489" i="9"/>
  <c r="J489" i="9"/>
  <c r="H489" i="9"/>
  <c r="I489" i="9"/>
  <c r="F489" i="9"/>
  <c r="G489" i="9"/>
  <c r="E489" i="9"/>
  <c r="C489" i="9"/>
  <c r="B489" i="9"/>
  <c r="D489" i="9"/>
  <c r="S477" i="9"/>
  <c r="R477" i="9"/>
  <c r="Q477" i="9"/>
  <c r="P477" i="9"/>
  <c r="O477" i="9"/>
  <c r="N477" i="9"/>
  <c r="M477" i="9"/>
  <c r="L477" i="9"/>
  <c r="K477" i="9"/>
  <c r="J477" i="9"/>
  <c r="H477" i="9"/>
  <c r="I477" i="9"/>
  <c r="F477" i="9"/>
  <c r="G477" i="9"/>
  <c r="E477" i="9"/>
  <c r="D477" i="9"/>
  <c r="C477" i="9"/>
  <c r="B477" i="9"/>
  <c r="S465" i="9"/>
  <c r="R465" i="9"/>
  <c r="Q465" i="9"/>
  <c r="P465" i="9"/>
  <c r="O465" i="9"/>
  <c r="N465" i="9"/>
  <c r="M465" i="9"/>
  <c r="L465" i="9"/>
  <c r="K465" i="9"/>
  <c r="J465" i="9"/>
  <c r="H465" i="9"/>
  <c r="I465" i="9"/>
  <c r="F465" i="9"/>
  <c r="G465" i="9"/>
  <c r="E465" i="9"/>
  <c r="C465" i="9"/>
  <c r="D465" i="9"/>
  <c r="B465" i="9"/>
  <c r="S453" i="9"/>
  <c r="R453" i="9"/>
  <c r="Q453" i="9"/>
  <c r="P453" i="9"/>
  <c r="O453" i="9"/>
  <c r="N453" i="9"/>
  <c r="M453" i="9"/>
  <c r="K453" i="9"/>
  <c r="L453" i="9"/>
  <c r="J453" i="9"/>
  <c r="H453" i="9"/>
  <c r="I453" i="9"/>
  <c r="F453" i="9"/>
  <c r="G453" i="9"/>
  <c r="E453" i="9"/>
  <c r="C453" i="9"/>
  <c r="B453" i="9"/>
  <c r="D453" i="9"/>
  <c r="S441" i="9"/>
  <c r="R441" i="9"/>
  <c r="Q441" i="9"/>
  <c r="P441" i="9"/>
  <c r="O441" i="9"/>
  <c r="N441" i="9"/>
  <c r="M441" i="9"/>
  <c r="K441" i="9"/>
  <c r="L441" i="9"/>
  <c r="J441" i="9"/>
  <c r="H441" i="9"/>
  <c r="I441" i="9"/>
  <c r="F441" i="9"/>
  <c r="G441" i="9"/>
  <c r="E441" i="9"/>
  <c r="C441" i="9"/>
  <c r="B441" i="9"/>
  <c r="D441" i="9"/>
  <c r="S429" i="9"/>
  <c r="R429" i="9"/>
  <c r="Q429" i="9"/>
  <c r="P429" i="9"/>
  <c r="O429" i="9"/>
  <c r="N429" i="9"/>
  <c r="M429" i="9"/>
  <c r="K429" i="9"/>
  <c r="L429" i="9"/>
  <c r="I429" i="9"/>
  <c r="J429" i="9"/>
  <c r="H429" i="9"/>
  <c r="F429" i="9"/>
  <c r="G429" i="9"/>
  <c r="E429" i="9"/>
  <c r="C429" i="9"/>
  <c r="B429" i="9"/>
  <c r="D429" i="9"/>
  <c r="S417" i="9"/>
  <c r="R417" i="9"/>
  <c r="Q417" i="9"/>
  <c r="P417" i="9"/>
  <c r="O417" i="9"/>
  <c r="N417" i="9"/>
  <c r="M417" i="9"/>
  <c r="K417" i="9"/>
  <c r="L417" i="9"/>
  <c r="I417" i="9"/>
  <c r="J417" i="9"/>
  <c r="H417" i="9"/>
  <c r="F417" i="9"/>
  <c r="G417" i="9"/>
  <c r="E417" i="9"/>
  <c r="C417" i="9"/>
  <c r="B417" i="9"/>
  <c r="D417" i="9"/>
  <c r="S405" i="9"/>
  <c r="R405" i="9"/>
  <c r="Q405" i="9"/>
  <c r="P405" i="9"/>
  <c r="O405" i="9"/>
  <c r="N405" i="9"/>
  <c r="M405" i="9"/>
  <c r="K405" i="9"/>
  <c r="L405" i="9"/>
  <c r="I405" i="9"/>
  <c r="J405" i="9"/>
  <c r="H405" i="9"/>
  <c r="F405" i="9"/>
  <c r="G405" i="9"/>
  <c r="E405" i="9"/>
  <c r="C405" i="9"/>
  <c r="B405" i="9"/>
  <c r="D405" i="9"/>
  <c r="S393" i="9"/>
  <c r="R393" i="9"/>
  <c r="Q393" i="9"/>
  <c r="P393" i="9"/>
  <c r="O393" i="9"/>
  <c r="N393" i="9"/>
  <c r="L393" i="9"/>
  <c r="M393" i="9"/>
  <c r="K393" i="9"/>
  <c r="J393" i="9"/>
  <c r="I393" i="9"/>
  <c r="H393" i="9"/>
  <c r="F393" i="9"/>
  <c r="G393" i="9"/>
  <c r="E393" i="9"/>
  <c r="C393" i="9"/>
  <c r="D393" i="9"/>
  <c r="B393" i="9"/>
  <c r="S381" i="9"/>
  <c r="R381" i="9"/>
  <c r="Q381" i="9"/>
  <c r="P381" i="9"/>
  <c r="O381" i="9"/>
  <c r="N381" i="9"/>
  <c r="L381" i="9"/>
  <c r="M381" i="9"/>
  <c r="K381" i="9"/>
  <c r="J381" i="9"/>
  <c r="I381" i="9"/>
  <c r="H381" i="9"/>
  <c r="F381" i="9"/>
  <c r="G381" i="9"/>
  <c r="E381" i="9"/>
  <c r="C381" i="9"/>
  <c r="B381" i="9"/>
  <c r="D381" i="9"/>
  <c r="S369" i="9"/>
  <c r="R369" i="9"/>
  <c r="Q369" i="9"/>
  <c r="P369" i="9"/>
  <c r="O369" i="9"/>
  <c r="N369" i="9"/>
  <c r="L369" i="9"/>
  <c r="M369" i="9"/>
  <c r="K369" i="9"/>
  <c r="J369" i="9"/>
  <c r="I369" i="9"/>
  <c r="H369" i="9"/>
  <c r="F369" i="9"/>
  <c r="G369" i="9"/>
  <c r="D369" i="9"/>
  <c r="E369" i="9"/>
  <c r="C369" i="9"/>
  <c r="B369" i="9"/>
  <c r="S357" i="9"/>
  <c r="R357" i="9"/>
  <c r="Q357" i="9"/>
  <c r="P357" i="9"/>
  <c r="O357" i="9"/>
  <c r="N357" i="9"/>
  <c r="L357" i="9"/>
  <c r="M357" i="9"/>
  <c r="K357" i="9"/>
  <c r="J357" i="9"/>
  <c r="I357" i="9"/>
  <c r="H357" i="9"/>
  <c r="F357" i="9"/>
  <c r="G357" i="9"/>
  <c r="D357" i="9"/>
  <c r="E357" i="9"/>
  <c r="C357" i="9"/>
  <c r="B357" i="9"/>
  <c r="S345" i="9"/>
  <c r="R345" i="9"/>
  <c r="Q345" i="9"/>
  <c r="P345" i="9"/>
  <c r="O345" i="9"/>
  <c r="M345" i="9"/>
  <c r="N345" i="9"/>
  <c r="L345" i="9"/>
  <c r="K345" i="9"/>
  <c r="J345" i="9"/>
  <c r="I345" i="9"/>
  <c r="H345" i="9"/>
  <c r="F345" i="9"/>
  <c r="G345" i="9"/>
  <c r="D345" i="9"/>
  <c r="E345" i="9"/>
  <c r="C345" i="9"/>
  <c r="B345" i="9"/>
  <c r="S333" i="9"/>
  <c r="R333" i="9"/>
  <c r="Q333" i="9"/>
  <c r="P333" i="9"/>
  <c r="O333" i="9"/>
  <c r="M333" i="9"/>
  <c r="N333" i="9"/>
  <c r="L333" i="9"/>
  <c r="K333" i="9"/>
  <c r="J333" i="9"/>
  <c r="I333" i="9"/>
  <c r="H333" i="9"/>
  <c r="F333" i="9"/>
  <c r="G333" i="9"/>
  <c r="D333" i="9"/>
  <c r="E333" i="9"/>
  <c r="C333" i="9"/>
  <c r="B333" i="9"/>
  <c r="S321" i="9"/>
  <c r="R321" i="9"/>
  <c r="Q321" i="9"/>
  <c r="P321" i="9"/>
  <c r="N321" i="9"/>
  <c r="O321" i="9"/>
  <c r="M321" i="9"/>
  <c r="L321" i="9"/>
  <c r="K321" i="9"/>
  <c r="J321" i="9"/>
  <c r="I321" i="9"/>
  <c r="H321" i="9"/>
  <c r="F321" i="9"/>
  <c r="G321" i="9"/>
  <c r="D321" i="9"/>
  <c r="E321" i="9"/>
  <c r="C321" i="9"/>
  <c r="B321" i="9"/>
  <c r="S309" i="9"/>
  <c r="R309" i="9"/>
  <c r="Q309" i="9"/>
  <c r="P309" i="9"/>
  <c r="N309" i="9"/>
  <c r="O309" i="9"/>
  <c r="M309" i="9"/>
  <c r="L309" i="9"/>
  <c r="K309" i="9"/>
  <c r="J309" i="9"/>
  <c r="I309" i="9"/>
  <c r="H309" i="9"/>
  <c r="F309" i="9"/>
  <c r="G309" i="9"/>
  <c r="D309" i="9"/>
  <c r="E309" i="9"/>
  <c r="C309" i="9"/>
  <c r="B309" i="9"/>
  <c r="S297" i="9"/>
  <c r="R297" i="9"/>
  <c r="Q297" i="9"/>
  <c r="P297" i="9"/>
  <c r="N297" i="9"/>
  <c r="O297" i="9"/>
  <c r="M297" i="9"/>
  <c r="L297" i="9"/>
  <c r="K297" i="9"/>
  <c r="J297" i="9"/>
  <c r="I297" i="9"/>
  <c r="H297" i="9"/>
  <c r="F297" i="9"/>
  <c r="G297" i="9"/>
  <c r="D297" i="9"/>
  <c r="E297" i="9"/>
  <c r="C297" i="9"/>
  <c r="B297" i="9"/>
  <c r="S285" i="9"/>
  <c r="R285" i="9"/>
  <c r="Q285" i="9"/>
  <c r="P285" i="9"/>
  <c r="N285" i="9"/>
  <c r="O285" i="9"/>
  <c r="M285" i="9"/>
  <c r="L285" i="9"/>
  <c r="K285" i="9"/>
  <c r="J285" i="9"/>
  <c r="I285" i="9"/>
  <c r="H285" i="9"/>
  <c r="F285" i="9"/>
  <c r="G285" i="9"/>
  <c r="D285" i="9"/>
  <c r="E285" i="9"/>
  <c r="C285" i="9"/>
  <c r="B285" i="9"/>
  <c r="S273" i="9"/>
  <c r="R273" i="9"/>
  <c r="Q273" i="9"/>
  <c r="P273" i="9"/>
  <c r="N273" i="9"/>
  <c r="O273" i="9"/>
  <c r="M273" i="9"/>
  <c r="L273" i="9"/>
  <c r="K273" i="9"/>
  <c r="J273" i="9"/>
  <c r="I273" i="9"/>
  <c r="H273" i="9"/>
  <c r="F273" i="9"/>
  <c r="G273" i="9"/>
  <c r="D273" i="9"/>
  <c r="E273" i="9"/>
  <c r="C273" i="9"/>
  <c r="B273" i="9"/>
  <c r="S261" i="9"/>
  <c r="R261" i="9"/>
  <c r="Q261" i="9"/>
  <c r="P261" i="9"/>
  <c r="N261" i="9"/>
  <c r="O261" i="9"/>
  <c r="M261" i="9"/>
  <c r="L261" i="9"/>
  <c r="K261" i="9"/>
  <c r="J261" i="9"/>
  <c r="I261" i="9"/>
  <c r="H261" i="9"/>
  <c r="F261" i="9"/>
  <c r="G261" i="9"/>
  <c r="D261" i="9"/>
  <c r="E261" i="9"/>
  <c r="C261" i="9"/>
  <c r="B261" i="9"/>
  <c r="S249" i="9"/>
  <c r="R249" i="9"/>
  <c r="Q249" i="9"/>
  <c r="P249" i="9"/>
  <c r="N249" i="9"/>
  <c r="O249" i="9"/>
  <c r="M249" i="9"/>
  <c r="L249" i="9"/>
  <c r="K249" i="9"/>
  <c r="J249" i="9"/>
  <c r="I249" i="9"/>
  <c r="H249" i="9"/>
  <c r="F249" i="9"/>
  <c r="G249" i="9"/>
  <c r="D249" i="9"/>
  <c r="E249" i="9"/>
  <c r="C249" i="9"/>
  <c r="B249" i="9"/>
  <c r="S237" i="9"/>
  <c r="R237" i="9"/>
  <c r="Q237" i="9"/>
  <c r="P237" i="9"/>
  <c r="N237" i="9"/>
  <c r="O237" i="9"/>
  <c r="M237" i="9"/>
  <c r="L237" i="9"/>
  <c r="K237" i="9"/>
  <c r="J237" i="9"/>
  <c r="I237" i="9"/>
  <c r="H237" i="9"/>
  <c r="F237" i="9"/>
  <c r="G237" i="9"/>
  <c r="D237" i="9"/>
  <c r="E237" i="9"/>
  <c r="C237" i="9"/>
  <c r="B237" i="9"/>
  <c r="S225" i="9"/>
  <c r="R225" i="9"/>
  <c r="Q225" i="9"/>
  <c r="O225" i="9"/>
  <c r="P225" i="9"/>
  <c r="N225" i="9"/>
  <c r="M225" i="9"/>
  <c r="L225" i="9"/>
  <c r="K225" i="9"/>
  <c r="J225" i="9"/>
  <c r="I225" i="9"/>
  <c r="H225" i="9"/>
  <c r="F225" i="9"/>
  <c r="G225" i="9"/>
  <c r="D225" i="9"/>
  <c r="E225" i="9"/>
  <c r="C225" i="9"/>
  <c r="B225" i="9"/>
  <c r="S213" i="9"/>
  <c r="R213" i="9"/>
  <c r="Q213" i="9"/>
  <c r="O213" i="9"/>
  <c r="P213" i="9"/>
  <c r="N213" i="9"/>
  <c r="M213" i="9"/>
  <c r="L213" i="9"/>
  <c r="K213" i="9"/>
  <c r="J213" i="9"/>
  <c r="I213" i="9"/>
  <c r="H213" i="9"/>
  <c r="F213" i="9"/>
  <c r="G213" i="9"/>
  <c r="D213" i="9"/>
  <c r="E213" i="9"/>
  <c r="C213" i="9"/>
  <c r="B213" i="9"/>
  <c r="S201" i="9"/>
  <c r="R201" i="9"/>
  <c r="Q201" i="9"/>
  <c r="O201" i="9"/>
  <c r="P201" i="9"/>
  <c r="N201" i="9"/>
  <c r="M201" i="9"/>
  <c r="L201" i="9"/>
  <c r="K201" i="9"/>
  <c r="J201" i="9"/>
  <c r="I201" i="9"/>
  <c r="H201" i="9"/>
  <c r="F201" i="9"/>
  <c r="G201" i="9"/>
  <c r="D201" i="9"/>
  <c r="E201" i="9"/>
  <c r="C201" i="9"/>
  <c r="B201" i="9"/>
  <c r="S189" i="9"/>
  <c r="R189" i="9"/>
  <c r="P189" i="9"/>
  <c r="Q189" i="9"/>
  <c r="O189" i="9"/>
  <c r="N189" i="9"/>
  <c r="M189" i="9"/>
  <c r="L189" i="9"/>
  <c r="K189" i="9"/>
  <c r="J189" i="9"/>
  <c r="I189" i="9"/>
  <c r="H189" i="9"/>
  <c r="F189" i="9"/>
  <c r="G189" i="9"/>
  <c r="D189" i="9"/>
  <c r="E189" i="9"/>
  <c r="C189" i="9"/>
  <c r="B189" i="9"/>
  <c r="S177" i="9"/>
  <c r="R177" i="9"/>
  <c r="P177" i="9"/>
  <c r="Q177" i="9"/>
  <c r="O177" i="9"/>
  <c r="N177" i="9"/>
  <c r="M177" i="9"/>
  <c r="L177" i="9"/>
  <c r="K177" i="9"/>
  <c r="J177" i="9"/>
  <c r="I177" i="9"/>
  <c r="H177" i="9"/>
  <c r="F177" i="9"/>
  <c r="G177" i="9"/>
  <c r="D177" i="9"/>
  <c r="E177" i="9"/>
  <c r="C177" i="9"/>
  <c r="B177" i="9"/>
  <c r="S165" i="9"/>
  <c r="R165" i="9"/>
  <c r="P165" i="9"/>
  <c r="Q165" i="9"/>
  <c r="O165" i="9"/>
  <c r="N165" i="9"/>
  <c r="M165" i="9"/>
  <c r="L165" i="9"/>
  <c r="K165" i="9"/>
  <c r="J165" i="9"/>
  <c r="I165" i="9"/>
  <c r="H165" i="9"/>
  <c r="F165" i="9"/>
  <c r="G165" i="9"/>
  <c r="D165" i="9"/>
  <c r="E165" i="9"/>
  <c r="C165" i="9"/>
  <c r="B165" i="9"/>
  <c r="S153" i="9"/>
  <c r="Q153" i="9"/>
  <c r="R153" i="9"/>
  <c r="P153" i="9"/>
  <c r="O153" i="9"/>
  <c r="N153" i="9"/>
  <c r="M153" i="9"/>
  <c r="L153" i="9"/>
  <c r="K153" i="9"/>
  <c r="J153" i="9"/>
  <c r="I153" i="9"/>
  <c r="H153" i="9"/>
  <c r="F153" i="9"/>
  <c r="G153" i="9"/>
  <c r="D153" i="9"/>
  <c r="E153" i="9"/>
  <c r="C153" i="9"/>
  <c r="B153" i="9"/>
  <c r="S141" i="9"/>
  <c r="Q141" i="9"/>
  <c r="R141" i="9"/>
  <c r="P141" i="9"/>
  <c r="O141" i="9"/>
  <c r="N141" i="9"/>
  <c r="M141" i="9"/>
  <c r="L141" i="9"/>
  <c r="K141" i="9"/>
  <c r="J141" i="9"/>
  <c r="I141" i="9"/>
  <c r="H141" i="9"/>
  <c r="F141" i="9"/>
  <c r="G141" i="9"/>
  <c r="D141" i="9"/>
  <c r="E141" i="9"/>
  <c r="C141" i="9"/>
  <c r="B141" i="9"/>
  <c r="S129" i="9"/>
  <c r="Q129" i="9"/>
  <c r="R129" i="9"/>
  <c r="P129" i="9"/>
  <c r="O129" i="9"/>
  <c r="N129" i="9"/>
  <c r="M129" i="9"/>
  <c r="L129" i="9"/>
  <c r="K129" i="9"/>
  <c r="J129" i="9"/>
  <c r="I129" i="9"/>
  <c r="H129" i="9"/>
  <c r="F129" i="9"/>
  <c r="G129" i="9"/>
  <c r="D129" i="9"/>
  <c r="E129" i="9"/>
  <c r="C129" i="9"/>
  <c r="B129" i="9"/>
  <c r="R117" i="9"/>
  <c r="S117" i="9"/>
  <c r="Q117" i="9"/>
  <c r="P117" i="9"/>
  <c r="O117" i="9"/>
  <c r="N117" i="9"/>
  <c r="M117" i="9"/>
  <c r="L117" i="9"/>
  <c r="K117" i="9"/>
  <c r="J117" i="9"/>
  <c r="I117" i="9"/>
  <c r="H117" i="9"/>
  <c r="F117" i="9"/>
  <c r="G117" i="9"/>
  <c r="D117" i="9"/>
  <c r="E117" i="9"/>
  <c r="C117" i="9"/>
  <c r="B117" i="9"/>
  <c r="R105" i="9"/>
  <c r="S105" i="9"/>
  <c r="Q105" i="9"/>
  <c r="P105" i="9"/>
  <c r="O105" i="9"/>
  <c r="N105" i="9"/>
  <c r="M105" i="9"/>
  <c r="L105" i="9"/>
  <c r="K105" i="9"/>
  <c r="J105" i="9"/>
  <c r="I105" i="9"/>
  <c r="H105" i="9"/>
  <c r="F105" i="9"/>
  <c r="G105" i="9"/>
  <c r="D105" i="9"/>
  <c r="E105" i="9"/>
  <c r="C105" i="9"/>
  <c r="B105" i="9"/>
  <c r="R93" i="9"/>
  <c r="S93" i="9"/>
  <c r="Q93" i="9"/>
  <c r="P93" i="9"/>
  <c r="O93" i="9"/>
  <c r="N93" i="9"/>
  <c r="M93" i="9"/>
  <c r="L93" i="9"/>
  <c r="K93" i="9"/>
  <c r="J93" i="9"/>
  <c r="I93" i="9"/>
  <c r="H93" i="9"/>
  <c r="F93" i="9"/>
  <c r="G93" i="9"/>
  <c r="D93" i="9"/>
  <c r="E93" i="9"/>
  <c r="C93" i="9"/>
  <c r="B93" i="9"/>
  <c r="R81" i="9"/>
  <c r="S81" i="9"/>
  <c r="Q81" i="9"/>
  <c r="P81" i="9"/>
  <c r="O81" i="9"/>
  <c r="N81" i="9"/>
  <c r="M81" i="9"/>
  <c r="L81" i="9"/>
  <c r="K81" i="9"/>
  <c r="J81" i="9"/>
  <c r="I81" i="9"/>
  <c r="H81" i="9"/>
  <c r="F81" i="9"/>
  <c r="G81" i="9"/>
  <c r="D81" i="9"/>
  <c r="E81" i="9"/>
  <c r="C81" i="9"/>
  <c r="B81" i="9"/>
  <c r="R69" i="9"/>
  <c r="S69" i="9"/>
  <c r="Q69" i="9"/>
  <c r="P69" i="9"/>
  <c r="O69" i="9"/>
  <c r="N69" i="9"/>
  <c r="M69" i="9"/>
  <c r="L69" i="9"/>
  <c r="K69" i="9"/>
  <c r="J69" i="9"/>
  <c r="I69" i="9"/>
  <c r="H69" i="9"/>
  <c r="F69" i="9"/>
  <c r="G69" i="9"/>
  <c r="D69" i="9"/>
  <c r="E69" i="9"/>
  <c r="C69" i="9"/>
  <c r="B69" i="9"/>
  <c r="R57" i="9"/>
  <c r="S57" i="9"/>
  <c r="Q57" i="9"/>
  <c r="P57" i="9"/>
  <c r="O57" i="9"/>
  <c r="N57" i="9"/>
  <c r="H57" i="9"/>
  <c r="F57" i="9"/>
  <c r="G57" i="9"/>
  <c r="D57" i="9"/>
  <c r="E57" i="9"/>
  <c r="C57" i="9"/>
  <c r="B57" i="9"/>
  <c r="R45" i="9"/>
  <c r="S45" i="9"/>
  <c r="Q45" i="9"/>
  <c r="P45" i="9"/>
  <c r="O45" i="9"/>
  <c r="N45" i="9"/>
  <c r="H45" i="9"/>
  <c r="F45" i="9"/>
  <c r="G45" i="9"/>
  <c r="D45" i="9"/>
  <c r="E45" i="9"/>
  <c r="C45" i="9"/>
  <c r="B45" i="9"/>
  <c r="R33" i="9"/>
  <c r="S33" i="9"/>
  <c r="Q33" i="9"/>
  <c r="P33" i="9"/>
  <c r="O33" i="9"/>
  <c r="N33" i="9"/>
  <c r="H33" i="9"/>
  <c r="F33" i="9"/>
  <c r="G33" i="9"/>
  <c r="D33" i="9"/>
  <c r="E33" i="9"/>
  <c r="C33" i="9"/>
  <c r="B33" i="9"/>
  <c r="R21" i="9"/>
  <c r="S21" i="9"/>
  <c r="Q21" i="9"/>
  <c r="P21" i="9"/>
  <c r="O21" i="9"/>
  <c r="N21" i="9"/>
  <c r="H21" i="9"/>
  <c r="F21" i="9"/>
  <c r="G21" i="9"/>
  <c r="D21" i="9"/>
  <c r="E21" i="9"/>
  <c r="C21" i="9"/>
  <c r="B21" i="9"/>
  <c r="R9" i="9"/>
  <c r="S9" i="9"/>
  <c r="Q9" i="9"/>
  <c r="P9" i="9"/>
  <c r="O9" i="9"/>
  <c r="N9" i="9"/>
  <c r="H9" i="9"/>
  <c r="F9" i="9"/>
  <c r="G9" i="9"/>
  <c r="D9" i="9"/>
  <c r="E9" i="9"/>
  <c r="C9" i="9"/>
  <c r="B9" i="9"/>
  <c r="S500" i="9"/>
  <c r="R500" i="9"/>
  <c r="Q500" i="9"/>
  <c r="P500" i="9"/>
  <c r="O500" i="9"/>
  <c r="N500" i="9"/>
  <c r="M500" i="9"/>
  <c r="L500" i="9"/>
  <c r="K500" i="9"/>
  <c r="J500" i="9"/>
  <c r="H500" i="9"/>
  <c r="I500" i="9"/>
  <c r="F500" i="9"/>
  <c r="G500" i="9"/>
  <c r="E500" i="9"/>
  <c r="C500" i="9"/>
  <c r="D500" i="9"/>
  <c r="B500" i="9"/>
  <c r="S452" i="9"/>
  <c r="R452" i="9"/>
  <c r="Q452" i="9"/>
  <c r="P452" i="9"/>
  <c r="O452" i="9"/>
  <c r="N452" i="9"/>
  <c r="M452" i="9"/>
  <c r="L452" i="9"/>
  <c r="K452" i="9"/>
  <c r="J452" i="9"/>
  <c r="H452" i="9"/>
  <c r="I452" i="9"/>
  <c r="F452" i="9"/>
  <c r="G452" i="9"/>
  <c r="D452" i="9"/>
  <c r="E452" i="9"/>
  <c r="C452" i="9"/>
  <c r="B452" i="9"/>
  <c r="S440" i="9"/>
  <c r="R440" i="9"/>
  <c r="Q440" i="9"/>
  <c r="P440" i="9"/>
  <c r="O440" i="9"/>
  <c r="N440" i="9"/>
  <c r="M440" i="9"/>
  <c r="L440" i="9"/>
  <c r="K440" i="9"/>
  <c r="J440" i="9"/>
  <c r="H440" i="9"/>
  <c r="I440" i="9"/>
  <c r="F440" i="9"/>
  <c r="G440" i="9"/>
  <c r="D440" i="9"/>
  <c r="E440" i="9"/>
  <c r="C440" i="9"/>
  <c r="B440" i="9"/>
  <c r="S428" i="9"/>
  <c r="R428" i="9"/>
  <c r="Q428" i="9"/>
  <c r="P428" i="9"/>
  <c r="O428" i="9"/>
  <c r="N428" i="9"/>
  <c r="M428" i="9"/>
  <c r="L428" i="9"/>
  <c r="K428" i="9"/>
  <c r="I428" i="9"/>
  <c r="J428" i="9"/>
  <c r="H428" i="9"/>
  <c r="F428" i="9"/>
  <c r="G428" i="9"/>
  <c r="D428" i="9"/>
  <c r="E428" i="9"/>
  <c r="C428" i="9"/>
  <c r="B428" i="9"/>
  <c r="S416" i="9"/>
  <c r="R416" i="9"/>
  <c r="Q416" i="9"/>
  <c r="P416" i="9"/>
  <c r="O416" i="9"/>
  <c r="N416" i="9"/>
  <c r="M416" i="9"/>
  <c r="L416" i="9"/>
  <c r="K416" i="9"/>
  <c r="I416" i="9"/>
  <c r="J416" i="9"/>
  <c r="H416" i="9"/>
  <c r="F416" i="9"/>
  <c r="G416" i="9"/>
  <c r="D416" i="9"/>
  <c r="E416" i="9"/>
  <c r="C416" i="9"/>
  <c r="B416" i="9"/>
  <c r="S404" i="9"/>
  <c r="R404" i="9"/>
  <c r="Q404" i="9"/>
  <c r="P404" i="9"/>
  <c r="O404" i="9"/>
  <c r="N404" i="9"/>
  <c r="M404" i="9"/>
  <c r="L404" i="9"/>
  <c r="K404" i="9"/>
  <c r="I404" i="9"/>
  <c r="J404" i="9"/>
  <c r="H404" i="9"/>
  <c r="F404" i="9"/>
  <c r="G404" i="9"/>
  <c r="D404" i="9"/>
  <c r="E404" i="9"/>
  <c r="C404" i="9"/>
  <c r="B404" i="9"/>
  <c r="S392" i="9"/>
  <c r="R392" i="9"/>
  <c r="Q392" i="9"/>
  <c r="P392" i="9"/>
  <c r="O392" i="9"/>
  <c r="N392" i="9"/>
  <c r="L392" i="9"/>
  <c r="M392" i="9"/>
  <c r="K392" i="9"/>
  <c r="J392" i="9"/>
  <c r="I392" i="9"/>
  <c r="H392" i="9"/>
  <c r="F392" i="9"/>
  <c r="G392" i="9"/>
  <c r="D392" i="9"/>
  <c r="E392" i="9"/>
  <c r="C392" i="9"/>
  <c r="B392" i="9"/>
  <c r="S380" i="9"/>
  <c r="R380" i="9"/>
  <c r="Q380" i="9"/>
  <c r="P380" i="9"/>
  <c r="O380" i="9"/>
  <c r="N380" i="9"/>
  <c r="L380" i="9"/>
  <c r="M380" i="9"/>
  <c r="K380" i="9"/>
  <c r="J380" i="9"/>
  <c r="I380" i="9"/>
  <c r="H380" i="9"/>
  <c r="F380" i="9"/>
  <c r="G380" i="9"/>
  <c r="D380" i="9"/>
  <c r="E380" i="9"/>
  <c r="C380" i="9"/>
  <c r="B380" i="9"/>
  <c r="S368" i="9"/>
  <c r="R368" i="9"/>
  <c r="Q368" i="9"/>
  <c r="P368" i="9"/>
  <c r="O368" i="9"/>
  <c r="N368" i="9"/>
  <c r="L368" i="9"/>
  <c r="M368" i="9"/>
  <c r="J368" i="9"/>
  <c r="K368" i="9"/>
  <c r="I368" i="9"/>
  <c r="H368" i="9"/>
  <c r="F368" i="9"/>
  <c r="G368" i="9"/>
  <c r="D368" i="9"/>
  <c r="E368" i="9"/>
  <c r="C368" i="9"/>
  <c r="B368" i="9"/>
  <c r="S356" i="9"/>
  <c r="R356" i="9"/>
  <c r="Q356" i="9"/>
  <c r="P356" i="9"/>
  <c r="O356" i="9"/>
  <c r="N356" i="9"/>
  <c r="L356" i="9"/>
  <c r="M356" i="9"/>
  <c r="J356" i="9"/>
  <c r="K356" i="9"/>
  <c r="I356" i="9"/>
  <c r="H356" i="9"/>
  <c r="F356" i="9"/>
  <c r="G356" i="9"/>
  <c r="D356" i="9"/>
  <c r="E356" i="9"/>
  <c r="C356" i="9"/>
  <c r="B356" i="9"/>
  <c r="S344" i="9"/>
  <c r="R344" i="9"/>
  <c r="Q344" i="9"/>
  <c r="P344" i="9"/>
  <c r="O344" i="9"/>
  <c r="M344" i="9"/>
  <c r="N344" i="9"/>
  <c r="L344" i="9"/>
  <c r="J344" i="9"/>
  <c r="K344" i="9"/>
  <c r="I344" i="9"/>
  <c r="H344" i="9"/>
  <c r="F344" i="9"/>
  <c r="G344" i="9"/>
  <c r="D344" i="9"/>
  <c r="E344" i="9"/>
  <c r="C344" i="9"/>
  <c r="B344" i="9"/>
  <c r="S332" i="9"/>
  <c r="R332" i="9"/>
  <c r="Q332" i="9"/>
  <c r="P332" i="9"/>
  <c r="O332" i="9"/>
  <c r="M332" i="9"/>
  <c r="N332" i="9"/>
  <c r="L332" i="9"/>
  <c r="K332" i="9"/>
  <c r="J332" i="9"/>
  <c r="I332" i="9"/>
  <c r="H332" i="9"/>
  <c r="F332" i="9"/>
  <c r="G332" i="9"/>
  <c r="D332" i="9"/>
  <c r="E332" i="9"/>
  <c r="C332" i="9"/>
  <c r="B332" i="9"/>
  <c r="S320" i="9"/>
  <c r="R320" i="9"/>
  <c r="Q320" i="9"/>
  <c r="P320" i="9"/>
  <c r="N320" i="9"/>
  <c r="O320" i="9"/>
  <c r="M320" i="9"/>
  <c r="L320" i="9"/>
  <c r="K320" i="9"/>
  <c r="J320" i="9"/>
  <c r="I320" i="9"/>
  <c r="H320" i="9"/>
  <c r="F320" i="9"/>
  <c r="G320" i="9"/>
  <c r="D320" i="9"/>
  <c r="E320" i="9"/>
  <c r="C320" i="9"/>
  <c r="B320" i="9"/>
  <c r="S308" i="9"/>
  <c r="R308" i="9"/>
  <c r="Q308" i="9"/>
  <c r="P308" i="9"/>
  <c r="N308" i="9"/>
  <c r="O308" i="9"/>
  <c r="M308" i="9"/>
  <c r="L308" i="9"/>
  <c r="K308" i="9"/>
  <c r="J308" i="9"/>
  <c r="I308" i="9"/>
  <c r="H308" i="9"/>
  <c r="F308" i="9"/>
  <c r="G308" i="9"/>
  <c r="D308" i="9"/>
  <c r="E308" i="9"/>
  <c r="C308" i="9"/>
  <c r="B308" i="9"/>
  <c r="S296" i="9"/>
  <c r="R296" i="9"/>
  <c r="Q296" i="9"/>
  <c r="P296" i="9"/>
  <c r="N296" i="9"/>
  <c r="O296" i="9"/>
  <c r="M296" i="9"/>
  <c r="L296" i="9"/>
  <c r="K296" i="9"/>
  <c r="J296" i="9"/>
  <c r="I296" i="9"/>
  <c r="H296" i="9"/>
  <c r="F296" i="9"/>
  <c r="G296" i="9"/>
  <c r="D296" i="9"/>
  <c r="E296" i="9"/>
  <c r="C296" i="9"/>
  <c r="B296" i="9"/>
  <c r="S284" i="9"/>
  <c r="R284" i="9"/>
  <c r="Q284" i="9"/>
  <c r="P284" i="9"/>
  <c r="N284" i="9"/>
  <c r="O284" i="9"/>
  <c r="M284" i="9"/>
  <c r="L284" i="9"/>
  <c r="K284" i="9"/>
  <c r="J284" i="9"/>
  <c r="I284" i="9"/>
  <c r="H284" i="9"/>
  <c r="F284" i="9"/>
  <c r="G284" i="9"/>
  <c r="D284" i="9"/>
  <c r="E284" i="9"/>
  <c r="C284" i="9"/>
  <c r="B284" i="9"/>
  <c r="S272" i="9"/>
  <c r="R272" i="9"/>
  <c r="Q272" i="9"/>
  <c r="P272" i="9"/>
  <c r="N272" i="9"/>
  <c r="O272" i="9"/>
  <c r="M272" i="9"/>
  <c r="L272" i="9"/>
  <c r="K272" i="9"/>
  <c r="J272" i="9"/>
  <c r="I272" i="9"/>
  <c r="H272" i="9"/>
  <c r="F272" i="9"/>
  <c r="G272" i="9"/>
  <c r="D272" i="9"/>
  <c r="E272" i="9"/>
  <c r="C272" i="9"/>
  <c r="B272" i="9"/>
  <c r="S260" i="9"/>
  <c r="R260" i="9"/>
  <c r="Q260" i="9"/>
  <c r="P260" i="9"/>
  <c r="N260" i="9"/>
  <c r="O260" i="9"/>
  <c r="M260" i="9"/>
  <c r="L260" i="9"/>
  <c r="K260" i="9"/>
  <c r="J260" i="9"/>
  <c r="I260" i="9"/>
  <c r="H260" i="9"/>
  <c r="F260" i="9"/>
  <c r="G260" i="9"/>
  <c r="D260" i="9"/>
  <c r="E260" i="9"/>
  <c r="C260" i="9"/>
  <c r="B260" i="9"/>
  <c r="S248" i="9"/>
  <c r="R248" i="9"/>
  <c r="Q248" i="9"/>
  <c r="P248" i="9"/>
  <c r="N248" i="9"/>
  <c r="O248" i="9"/>
  <c r="M248" i="9"/>
  <c r="L248" i="9"/>
  <c r="K248" i="9"/>
  <c r="J248" i="9"/>
  <c r="I248" i="9"/>
  <c r="H248" i="9"/>
  <c r="F248" i="9"/>
  <c r="G248" i="9"/>
  <c r="D248" i="9"/>
  <c r="E248" i="9"/>
  <c r="C248" i="9"/>
  <c r="B248" i="9"/>
  <c r="S236" i="9"/>
  <c r="R236" i="9"/>
  <c r="Q236" i="9"/>
  <c r="P236" i="9"/>
  <c r="N236" i="9"/>
  <c r="O236" i="9"/>
  <c r="M236" i="9"/>
  <c r="L236" i="9"/>
  <c r="K236" i="9"/>
  <c r="J236" i="9"/>
  <c r="I236" i="9"/>
  <c r="H236" i="9"/>
  <c r="F236" i="9"/>
  <c r="G236" i="9"/>
  <c r="D236" i="9"/>
  <c r="E236" i="9"/>
  <c r="C236" i="9"/>
  <c r="B236" i="9"/>
  <c r="S224" i="9"/>
  <c r="R224" i="9"/>
  <c r="Q224" i="9"/>
  <c r="P224" i="9"/>
  <c r="N224" i="9"/>
  <c r="O224" i="9"/>
  <c r="M224" i="9"/>
  <c r="L224" i="9"/>
  <c r="K224" i="9"/>
  <c r="J224" i="9"/>
  <c r="I224" i="9"/>
  <c r="H224" i="9"/>
  <c r="F224" i="9"/>
  <c r="G224" i="9"/>
  <c r="D224" i="9"/>
  <c r="E224" i="9"/>
  <c r="C224" i="9"/>
  <c r="B224" i="9"/>
  <c r="S212" i="9"/>
  <c r="R212" i="9"/>
  <c r="Q212" i="9"/>
  <c r="P212" i="9"/>
  <c r="N212" i="9"/>
  <c r="O212" i="9"/>
  <c r="M212" i="9"/>
  <c r="L212" i="9"/>
  <c r="K212" i="9"/>
  <c r="J212" i="9"/>
  <c r="I212" i="9"/>
  <c r="H212" i="9"/>
  <c r="F212" i="9"/>
  <c r="G212" i="9"/>
  <c r="D212" i="9"/>
  <c r="E212" i="9"/>
  <c r="C212" i="9"/>
  <c r="B212" i="9"/>
  <c r="S200" i="9"/>
  <c r="R200" i="9"/>
  <c r="Q200" i="9"/>
  <c r="P200" i="9"/>
  <c r="N200" i="9"/>
  <c r="O200" i="9"/>
  <c r="M200" i="9"/>
  <c r="L200" i="9"/>
  <c r="K200" i="9"/>
  <c r="J200" i="9"/>
  <c r="I200" i="9"/>
  <c r="H200" i="9"/>
  <c r="F200" i="9"/>
  <c r="G200" i="9"/>
  <c r="D200" i="9"/>
  <c r="E200" i="9"/>
  <c r="C200" i="9"/>
  <c r="B200" i="9"/>
  <c r="S188" i="9"/>
  <c r="R188" i="9"/>
  <c r="P188" i="9"/>
  <c r="Q188" i="9"/>
  <c r="O188" i="9"/>
  <c r="N188" i="9"/>
  <c r="M188" i="9"/>
  <c r="L188" i="9"/>
  <c r="K188" i="9"/>
  <c r="J188" i="9"/>
  <c r="I188" i="9"/>
  <c r="H188" i="9"/>
  <c r="F188" i="9"/>
  <c r="G188" i="9"/>
  <c r="D188" i="9"/>
  <c r="E188" i="9"/>
  <c r="C188" i="9"/>
  <c r="B188" i="9"/>
  <c r="S176" i="9"/>
  <c r="R176" i="9"/>
  <c r="P176" i="9"/>
  <c r="Q176" i="9"/>
  <c r="O176" i="9"/>
  <c r="N176" i="9"/>
  <c r="M176" i="9"/>
  <c r="L176" i="9"/>
  <c r="K176" i="9"/>
  <c r="J176" i="9"/>
  <c r="I176" i="9"/>
  <c r="H176" i="9"/>
  <c r="F176" i="9"/>
  <c r="G176" i="9"/>
  <c r="D176" i="9"/>
  <c r="E176" i="9"/>
  <c r="C176" i="9"/>
  <c r="B176" i="9"/>
  <c r="S164" i="9"/>
  <c r="R164" i="9"/>
  <c r="P164" i="9"/>
  <c r="Q164" i="9"/>
  <c r="O164" i="9"/>
  <c r="N164" i="9"/>
  <c r="M164" i="9"/>
  <c r="L164" i="9"/>
  <c r="K164" i="9"/>
  <c r="J164" i="9"/>
  <c r="I164" i="9"/>
  <c r="H164" i="9"/>
  <c r="F164" i="9"/>
  <c r="G164" i="9"/>
  <c r="D164" i="9"/>
  <c r="E164" i="9"/>
  <c r="C164" i="9"/>
  <c r="B164" i="9"/>
  <c r="S152" i="9"/>
  <c r="Q152" i="9"/>
  <c r="R152" i="9"/>
  <c r="P152" i="9"/>
  <c r="O152" i="9"/>
  <c r="N152" i="9"/>
  <c r="M152" i="9"/>
  <c r="L152" i="9"/>
  <c r="K152" i="9"/>
  <c r="J152" i="9"/>
  <c r="I152" i="9"/>
  <c r="H152" i="9"/>
  <c r="F152" i="9"/>
  <c r="G152" i="9"/>
  <c r="D152" i="9"/>
  <c r="E152" i="9"/>
  <c r="C152" i="9"/>
  <c r="B152" i="9"/>
  <c r="S140" i="9"/>
  <c r="Q140" i="9"/>
  <c r="R140" i="9"/>
  <c r="P140" i="9"/>
  <c r="O140" i="9"/>
  <c r="N140" i="9"/>
  <c r="M140" i="9"/>
  <c r="L140" i="9"/>
  <c r="K140" i="9"/>
  <c r="J140" i="9"/>
  <c r="I140" i="9"/>
  <c r="H140" i="9"/>
  <c r="F140" i="9"/>
  <c r="G140" i="9"/>
  <c r="D140" i="9"/>
  <c r="E140" i="9"/>
  <c r="C140" i="9"/>
  <c r="B140" i="9"/>
  <c r="S128" i="9"/>
  <c r="Q128" i="9"/>
  <c r="R128" i="9"/>
  <c r="P128" i="9"/>
  <c r="O128" i="9"/>
  <c r="N128" i="9"/>
  <c r="M128" i="9"/>
  <c r="L128" i="9"/>
  <c r="K128" i="9"/>
  <c r="J128" i="9"/>
  <c r="I128" i="9"/>
  <c r="H128" i="9"/>
  <c r="F128" i="9"/>
  <c r="G128" i="9"/>
  <c r="D128" i="9"/>
  <c r="E128" i="9"/>
  <c r="C128" i="9"/>
  <c r="B128" i="9"/>
  <c r="R116" i="9"/>
  <c r="S116" i="9"/>
  <c r="Q116" i="9"/>
  <c r="P116" i="9"/>
  <c r="O116" i="9"/>
  <c r="N116" i="9"/>
  <c r="M116" i="9"/>
  <c r="L116" i="9"/>
  <c r="K116" i="9"/>
  <c r="J116" i="9"/>
  <c r="I116" i="9"/>
  <c r="H116" i="9"/>
  <c r="F116" i="9"/>
  <c r="G116" i="9"/>
  <c r="D116" i="9"/>
  <c r="E116" i="9"/>
  <c r="C116" i="9"/>
  <c r="B116" i="9"/>
  <c r="R104" i="9"/>
  <c r="S104" i="9"/>
  <c r="Q104" i="9"/>
  <c r="P104" i="9"/>
  <c r="O104" i="9"/>
  <c r="N104" i="9"/>
  <c r="M104" i="9"/>
  <c r="L104" i="9"/>
  <c r="K104" i="9"/>
  <c r="J104" i="9"/>
  <c r="I104" i="9"/>
  <c r="H104" i="9"/>
  <c r="F104" i="9"/>
  <c r="G104" i="9"/>
  <c r="D104" i="9"/>
  <c r="E104" i="9"/>
  <c r="C104" i="9"/>
  <c r="B104" i="9"/>
  <c r="R92" i="9"/>
  <c r="S92" i="9"/>
  <c r="Q92" i="9"/>
  <c r="P92" i="9"/>
  <c r="O92" i="9"/>
  <c r="N92" i="9"/>
  <c r="M92" i="9"/>
  <c r="L92" i="9"/>
  <c r="K92" i="9"/>
  <c r="J92" i="9"/>
  <c r="I92" i="9"/>
  <c r="H92" i="9"/>
  <c r="F92" i="9"/>
  <c r="G92" i="9"/>
  <c r="D92" i="9"/>
  <c r="E92" i="9"/>
  <c r="C92" i="9"/>
  <c r="B92" i="9"/>
  <c r="R80" i="9"/>
  <c r="S80" i="9"/>
  <c r="Q80" i="9"/>
  <c r="P80" i="9"/>
  <c r="O80" i="9"/>
  <c r="N80" i="9"/>
  <c r="M80" i="9"/>
  <c r="L80" i="9"/>
  <c r="K80" i="9"/>
  <c r="J80" i="9"/>
  <c r="I80" i="9"/>
  <c r="H80" i="9"/>
  <c r="F80" i="9"/>
  <c r="G80" i="9"/>
  <c r="D80" i="9"/>
  <c r="E80" i="9"/>
  <c r="C80" i="9"/>
  <c r="B80" i="9"/>
  <c r="R68" i="9"/>
  <c r="S68" i="9"/>
  <c r="Q68" i="9"/>
  <c r="P68" i="9"/>
  <c r="O68" i="9"/>
  <c r="N68" i="9"/>
  <c r="M68" i="9"/>
  <c r="L68" i="9"/>
  <c r="K68" i="9"/>
  <c r="J68" i="9"/>
  <c r="I68" i="9"/>
  <c r="H68" i="9"/>
  <c r="F68" i="9"/>
  <c r="G68" i="9"/>
  <c r="D68" i="9"/>
  <c r="E68" i="9"/>
  <c r="C68" i="9"/>
  <c r="B68" i="9"/>
  <c r="R56" i="9"/>
  <c r="S56" i="9"/>
  <c r="Q56" i="9"/>
  <c r="P56" i="9"/>
  <c r="O56" i="9"/>
  <c r="N56" i="9"/>
  <c r="H56" i="9"/>
  <c r="F56" i="9"/>
  <c r="G56" i="9"/>
  <c r="D56" i="9"/>
  <c r="E56" i="9"/>
  <c r="C56" i="9"/>
  <c r="B56" i="9"/>
  <c r="R44" i="9"/>
  <c r="S44" i="9"/>
  <c r="Q44" i="9"/>
  <c r="P44" i="9"/>
  <c r="O44" i="9"/>
  <c r="N44" i="9"/>
  <c r="H44" i="9"/>
  <c r="F44" i="9"/>
  <c r="G44" i="9"/>
  <c r="D44" i="9"/>
  <c r="E44" i="9"/>
  <c r="C44" i="9"/>
  <c r="B44" i="9"/>
  <c r="R32" i="9"/>
  <c r="S32" i="9"/>
  <c r="Q32" i="9"/>
  <c r="P32" i="9"/>
  <c r="O32" i="9"/>
  <c r="N32" i="9"/>
  <c r="H32" i="9"/>
  <c r="F32" i="9"/>
  <c r="G32" i="9"/>
  <c r="D32" i="9"/>
  <c r="E32" i="9"/>
  <c r="C32" i="9"/>
  <c r="B32" i="9"/>
  <c r="R20" i="9"/>
  <c r="S20" i="9"/>
  <c r="Q20" i="9"/>
  <c r="P20" i="9"/>
  <c r="O20" i="9"/>
  <c r="N20" i="9"/>
  <c r="H20" i="9"/>
  <c r="F20" i="9"/>
  <c r="G20" i="9"/>
  <c r="D20" i="9"/>
  <c r="E20" i="9"/>
  <c r="C20" i="9"/>
  <c r="B20" i="9"/>
  <c r="R8" i="9"/>
  <c r="S8" i="9"/>
  <c r="Q8" i="9"/>
  <c r="P8" i="9"/>
  <c r="O8" i="9"/>
  <c r="N8" i="9"/>
  <c r="H8" i="9"/>
  <c r="F8" i="9"/>
  <c r="G8" i="9"/>
  <c r="D8" i="9"/>
  <c r="E8" i="9"/>
  <c r="C8" i="9"/>
  <c r="B8" i="9"/>
  <c r="S463" i="9"/>
  <c r="R463" i="9"/>
  <c r="Q463" i="9"/>
  <c r="P463" i="9"/>
  <c r="O463" i="9"/>
  <c r="N463" i="9"/>
  <c r="M463" i="9"/>
  <c r="L463" i="9"/>
  <c r="K463" i="9"/>
  <c r="J463" i="9"/>
  <c r="H463" i="9"/>
  <c r="I463" i="9"/>
  <c r="F463" i="9"/>
  <c r="G463" i="9"/>
  <c r="E463" i="9"/>
  <c r="D463" i="9"/>
  <c r="B463" i="9"/>
  <c r="C463" i="9"/>
  <c r="S439" i="9"/>
  <c r="R439" i="9"/>
  <c r="Q439" i="9"/>
  <c r="P439" i="9"/>
  <c r="O439" i="9"/>
  <c r="N439" i="9"/>
  <c r="M439" i="9"/>
  <c r="L439" i="9"/>
  <c r="K439" i="9"/>
  <c r="I439" i="9"/>
  <c r="J439" i="9"/>
  <c r="H439" i="9"/>
  <c r="F439" i="9"/>
  <c r="G439" i="9"/>
  <c r="D439" i="9"/>
  <c r="E439" i="9"/>
  <c r="B439" i="9"/>
  <c r="C439" i="9"/>
  <c r="S427" i="9"/>
  <c r="R427" i="9"/>
  <c r="Q427" i="9"/>
  <c r="P427" i="9"/>
  <c r="O427" i="9"/>
  <c r="N427" i="9"/>
  <c r="M427" i="9"/>
  <c r="L427" i="9"/>
  <c r="K427" i="9"/>
  <c r="I427" i="9"/>
  <c r="J427" i="9"/>
  <c r="H427" i="9"/>
  <c r="F427" i="9"/>
  <c r="G427" i="9"/>
  <c r="D427" i="9"/>
  <c r="E427" i="9"/>
  <c r="B427" i="9"/>
  <c r="C427" i="9"/>
  <c r="S415" i="9"/>
  <c r="R415" i="9"/>
  <c r="Q415" i="9"/>
  <c r="P415" i="9"/>
  <c r="O415" i="9"/>
  <c r="N415" i="9"/>
  <c r="M415" i="9"/>
  <c r="L415" i="9"/>
  <c r="K415" i="9"/>
  <c r="I415" i="9"/>
  <c r="J415" i="9"/>
  <c r="H415" i="9"/>
  <c r="F415" i="9"/>
  <c r="G415" i="9"/>
  <c r="D415" i="9"/>
  <c r="E415" i="9"/>
  <c r="B415" i="9"/>
  <c r="C415" i="9"/>
  <c r="S403" i="9"/>
  <c r="R403" i="9"/>
  <c r="Q403" i="9"/>
  <c r="P403" i="9"/>
  <c r="O403" i="9"/>
  <c r="N403" i="9"/>
  <c r="M403" i="9"/>
  <c r="L403" i="9"/>
  <c r="I403" i="9"/>
  <c r="J403" i="9"/>
  <c r="K403" i="9"/>
  <c r="H403" i="9"/>
  <c r="F403" i="9"/>
  <c r="G403" i="9"/>
  <c r="D403" i="9"/>
  <c r="E403" i="9"/>
  <c r="B403" i="9"/>
  <c r="C403" i="9"/>
  <c r="S391" i="9"/>
  <c r="R391" i="9"/>
  <c r="Q391" i="9"/>
  <c r="P391" i="9"/>
  <c r="O391" i="9"/>
  <c r="N391" i="9"/>
  <c r="L391" i="9"/>
  <c r="M391" i="9"/>
  <c r="K391" i="9"/>
  <c r="J391" i="9"/>
  <c r="I391" i="9"/>
  <c r="H391" i="9"/>
  <c r="F391" i="9"/>
  <c r="G391" i="9"/>
  <c r="D391" i="9"/>
  <c r="E391" i="9"/>
  <c r="B391" i="9"/>
  <c r="C391" i="9"/>
  <c r="S379" i="9"/>
  <c r="R379" i="9"/>
  <c r="Q379" i="9"/>
  <c r="P379" i="9"/>
  <c r="O379" i="9"/>
  <c r="N379" i="9"/>
  <c r="L379" i="9"/>
  <c r="M379" i="9"/>
  <c r="K379" i="9"/>
  <c r="J379" i="9"/>
  <c r="I379" i="9"/>
  <c r="H379" i="9"/>
  <c r="F379" i="9"/>
  <c r="G379" i="9"/>
  <c r="D379" i="9"/>
  <c r="E379" i="9"/>
  <c r="B379" i="9"/>
  <c r="C379" i="9"/>
  <c r="S367" i="9"/>
  <c r="R367" i="9"/>
  <c r="Q367" i="9"/>
  <c r="P367" i="9"/>
  <c r="O367" i="9"/>
  <c r="N367" i="9"/>
  <c r="L367" i="9"/>
  <c r="M367" i="9"/>
  <c r="J367" i="9"/>
  <c r="K367" i="9"/>
  <c r="I367" i="9"/>
  <c r="H367" i="9"/>
  <c r="F367" i="9"/>
  <c r="G367" i="9"/>
  <c r="D367" i="9"/>
  <c r="E367" i="9"/>
  <c r="B367" i="9"/>
  <c r="C367" i="9"/>
  <c r="S355" i="9"/>
  <c r="R355" i="9"/>
  <c r="Q355" i="9"/>
  <c r="P355" i="9"/>
  <c r="O355" i="9"/>
  <c r="N355" i="9"/>
  <c r="L355" i="9"/>
  <c r="M355" i="9"/>
  <c r="J355" i="9"/>
  <c r="K355" i="9"/>
  <c r="I355" i="9"/>
  <c r="H355" i="9"/>
  <c r="F355" i="9"/>
  <c r="G355" i="9"/>
  <c r="D355" i="9"/>
  <c r="E355" i="9"/>
  <c r="B355" i="9"/>
  <c r="C355" i="9"/>
  <c r="S343" i="9"/>
  <c r="R343" i="9"/>
  <c r="Q343" i="9"/>
  <c r="P343" i="9"/>
  <c r="O343" i="9"/>
  <c r="M343" i="9"/>
  <c r="N343" i="9"/>
  <c r="L343" i="9"/>
  <c r="J343" i="9"/>
  <c r="K343" i="9"/>
  <c r="I343" i="9"/>
  <c r="H343" i="9"/>
  <c r="F343" i="9"/>
  <c r="G343" i="9"/>
  <c r="D343" i="9"/>
  <c r="E343" i="9"/>
  <c r="B343" i="9"/>
  <c r="C343" i="9"/>
  <c r="S331" i="9"/>
  <c r="R331" i="9"/>
  <c r="Q331" i="9"/>
  <c r="P331" i="9"/>
  <c r="O331" i="9"/>
  <c r="M331" i="9"/>
  <c r="N331" i="9"/>
  <c r="L331" i="9"/>
  <c r="J331" i="9"/>
  <c r="I331" i="9"/>
  <c r="K331" i="9"/>
  <c r="H331" i="9"/>
  <c r="F331" i="9"/>
  <c r="G331" i="9"/>
  <c r="D331" i="9"/>
  <c r="E331" i="9"/>
  <c r="B331" i="9"/>
  <c r="C331" i="9"/>
  <c r="S319" i="9"/>
  <c r="R319" i="9"/>
  <c r="Q319" i="9"/>
  <c r="P319" i="9"/>
  <c r="N319" i="9"/>
  <c r="O319" i="9"/>
  <c r="M319" i="9"/>
  <c r="L319" i="9"/>
  <c r="K319" i="9"/>
  <c r="J319" i="9"/>
  <c r="I319" i="9"/>
  <c r="H319" i="9"/>
  <c r="F319" i="9"/>
  <c r="G319" i="9"/>
  <c r="D319" i="9"/>
  <c r="E319" i="9"/>
  <c r="B319" i="9"/>
  <c r="C319" i="9"/>
  <c r="S307" i="9"/>
  <c r="R307" i="9"/>
  <c r="Q307" i="9"/>
  <c r="P307" i="9"/>
  <c r="N307" i="9"/>
  <c r="O307" i="9"/>
  <c r="M307" i="9"/>
  <c r="L307" i="9"/>
  <c r="K307" i="9"/>
  <c r="J307" i="9"/>
  <c r="I307" i="9"/>
  <c r="H307" i="9"/>
  <c r="F307" i="9"/>
  <c r="G307" i="9"/>
  <c r="D307" i="9"/>
  <c r="E307" i="9"/>
  <c r="B307" i="9"/>
  <c r="C307" i="9"/>
  <c r="S295" i="9"/>
  <c r="R295" i="9"/>
  <c r="Q295" i="9"/>
  <c r="P295" i="9"/>
  <c r="N295" i="9"/>
  <c r="O295" i="9"/>
  <c r="M295" i="9"/>
  <c r="L295" i="9"/>
  <c r="K295" i="9"/>
  <c r="J295" i="9"/>
  <c r="I295" i="9"/>
  <c r="H295" i="9"/>
  <c r="F295" i="9"/>
  <c r="G295" i="9"/>
  <c r="D295" i="9"/>
  <c r="E295" i="9"/>
  <c r="B295" i="9"/>
  <c r="C295" i="9"/>
  <c r="S283" i="9"/>
  <c r="R283" i="9"/>
  <c r="Q283" i="9"/>
  <c r="P283" i="9"/>
  <c r="N283" i="9"/>
  <c r="O283" i="9"/>
  <c r="M283" i="9"/>
  <c r="L283" i="9"/>
  <c r="K283" i="9"/>
  <c r="J283" i="9"/>
  <c r="I283" i="9"/>
  <c r="H283" i="9"/>
  <c r="F283" i="9"/>
  <c r="G283" i="9"/>
  <c r="D283" i="9"/>
  <c r="E283" i="9"/>
  <c r="B283" i="9"/>
  <c r="C283" i="9"/>
  <c r="S271" i="9"/>
  <c r="R271" i="9"/>
  <c r="Q271" i="9"/>
  <c r="P271" i="9"/>
  <c r="N271" i="9"/>
  <c r="O271" i="9"/>
  <c r="M271" i="9"/>
  <c r="L271" i="9"/>
  <c r="K271" i="9"/>
  <c r="J271" i="9"/>
  <c r="I271" i="9"/>
  <c r="H271" i="9"/>
  <c r="F271" i="9"/>
  <c r="G271" i="9"/>
  <c r="D271" i="9"/>
  <c r="E271" i="9"/>
  <c r="B271" i="9"/>
  <c r="C271" i="9"/>
  <c r="S259" i="9"/>
  <c r="R259" i="9"/>
  <c r="Q259" i="9"/>
  <c r="P259" i="9"/>
  <c r="N259" i="9"/>
  <c r="O259" i="9"/>
  <c r="M259" i="9"/>
  <c r="L259" i="9"/>
  <c r="K259" i="9"/>
  <c r="J259" i="9"/>
  <c r="I259" i="9"/>
  <c r="H259" i="9"/>
  <c r="F259" i="9"/>
  <c r="G259" i="9"/>
  <c r="D259" i="9"/>
  <c r="E259" i="9"/>
  <c r="B259" i="9"/>
  <c r="C259" i="9"/>
  <c r="S247" i="9"/>
  <c r="R247" i="9"/>
  <c r="Q247" i="9"/>
  <c r="P247" i="9"/>
  <c r="N247" i="9"/>
  <c r="O247" i="9"/>
  <c r="M247" i="9"/>
  <c r="L247" i="9"/>
  <c r="K247" i="9"/>
  <c r="J247" i="9"/>
  <c r="I247" i="9"/>
  <c r="H247" i="9"/>
  <c r="F247" i="9"/>
  <c r="G247" i="9"/>
  <c r="D247" i="9"/>
  <c r="E247" i="9"/>
  <c r="B247" i="9"/>
  <c r="C247" i="9"/>
  <c r="S235" i="9"/>
  <c r="R235" i="9"/>
  <c r="Q235" i="9"/>
  <c r="P235" i="9"/>
  <c r="N235" i="9"/>
  <c r="O235" i="9"/>
  <c r="M235" i="9"/>
  <c r="L235" i="9"/>
  <c r="K235" i="9"/>
  <c r="J235" i="9"/>
  <c r="I235" i="9"/>
  <c r="H235" i="9"/>
  <c r="F235" i="9"/>
  <c r="G235" i="9"/>
  <c r="D235" i="9"/>
  <c r="E235" i="9"/>
  <c r="B235" i="9"/>
  <c r="C235" i="9"/>
  <c r="S223" i="9"/>
  <c r="R223" i="9"/>
  <c r="Q223" i="9"/>
  <c r="P223" i="9"/>
  <c r="N223" i="9"/>
  <c r="O223" i="9"/>
  <c r="M223" i="9"/>
  <c r="L223" i="9"/>
  <c r="K223" i="9"/>
  <c r="J223" i="9"/>
  <c r="I223" i="9"/>
  <c r="H223" i="9"/>
  <c r="F223" i="9"/>
  <c r="G223" i="9"/>
  <c r="D223" i="9"/>
  <c r="E223" i="9"/>
  <c r="B223" i="9"/>
  <c r="C223" i="9"/>
  <c r="S211" i="9"/>
  <c r="R211" i="9"/>
  <c r="Q211" i="9"/>
  <c r="P211" i="9"/>
  <c r="N211" i="9"/>
  <c r="O211" i="9"/>
  <c r="M211" i="9"/>
  <c r="L211" i="9"/>
  <c r="K211" i="9"/>
  <c r="J211" i="9"/>
  <c r="I211" i="9"/>
  <c r="H211" i="9"/>
  <c r="F211" i="9"/>
  <c r="G211" i="9"/>
  <c r="D211" i="9"/>
  <c r="E211" i="9"/>
  <c r="B211" i="9"/>
  <c r="C211" i="9"/>
  <c r="S199" i="9"/>
  <c r="R199" i="9"/>
  <c r="Q199" i="9"/>
  <c r="P199" i="9"/>
  <c r="N199" i="9"/>
  <c r="O199" i="9"/>
  <c r="M199" i="9"/>
  <c r="L199" i="9"/>
  <c r="K199" i="9"/>
  <c r="J199" i="9"/>
  <c r="I199" i="9"/>
  <c r="H199" i="9"/>
  <c r="F199" i="9"/>
  <c r="G199" i="9"/>
  <c r="D199" i="9"/>
  <c r="E199" i="9"/>
  <c r="B199" i="9"/>
  <c r="C199" i="9"/>
  <c r="S187" i="9"/>
  <c r="R187" i="9"/>
  <c r="P187" i="9"/>
  <c r="Q187" i="9"/>
  <c r="O187" i="9"/>
  <c r="N187" i="9"/>
  <c r="M187" i="9"/>
  <c r="L187" i="9"/>
  <c r="K187" i="9"/>
  <c r="J187" i="9"/>
  <c r="I187" i="9"/>
  <c r="H187" i="9"/>
  <c r="F187" i="9"/>
  <c r="G187" i="9"/>
  <c r="D187" i="9"/>
  <c r="E187" i="9"/>
  <c r="B187" i="9"/>
  <c r="C187" i="9"/>
  <c r="S175" i="9"/>
  <c r="R175" i="9"/>
  <c r="P175" i="9"/>
  <c r="Q175" i="9"/>
  <c r="O175" i="9"/>
  <c r="N175" i="9"/>
  <c r="M175" i="9"/>
  <c r="L175" i="9"/>
  <c r="K175" i="9"/>
  <c r="J175" i="9"/>
  <c r="I175" i="9"/>
  <c r="H175" i="9"/>
  <c r="F175" i="9"/>
  <c r="G175" i="9"/>
  <c r="D175" i="9"/>
  <c r="E175" i="9"/>
  <c r="B175" i="9"/>
  <c r="C175" i="9"/>
  <c r="S163" i="9"/>
  <c r="R163" i="9"/>
  <c r="P163" i="9"/>
  <c r="Q163" i="9"/>
  <c r="O163" i="9"/>
  <c r="N163" i="9"/>
  <c r="M163" i="9"/>
  <c r="L163" i="9"/>
  <c r="K163" i="9"/>
  <c r="J163" i="9"/>
  <c r="I163" i="9"/>
  <c r="H163" i="9"/>
  <c r="F163" i="9"/>
  <c r="G163" i="9"/>
  <c r="D163" i="9"/>
  <c r="E163" i="9"/>
  <c r="B163" i="9"/>
  <c r="C163" i="9"/>
  <c r="S151" i="9"/>
  <c r="Q151" i="9"/>
  <c r="R151" i="9"/>
  <c r="P151" i="9"/>
  <c r="O151" i="9"/>
  <c r="N151" i="9"/>
  <c r="M151" i="9"/>
  <c r="L151" i="9"/>
  <c r="K151" i="9"/>
  <c r="J151" i="9"/>
  <c r="I151" i="9"/>
  <c r="H151" i="9"/>
  <c r="F151" i="9"/>
  <c r="G151" i="9"/>
  <c r="D151" i="9"/>
  <c r="E151" i="9"/>
  <c r="B151" i="9"/>
  <c r="C151" i="9"/>
  <c r="S139" i="9"/>
  <c r="Q139" i="9"/>
  <c r="R139" i="9"/>
  <c r="P139" i="9"/>
  <c r="O139" i="9"/>
  <c r="N139" i="9"/>
  <c r="M139" i="9"/>
  <c r="L139" i="9"/>
  <c r="K139" i="9"/>
  <c r="J139" i="9"/>
  <c r="I139" i="9"/>
  <c r="H139" i="9"/>
  <c r="F139" i="9"/>
  <c r="G139" i="9"/>
  <c r="D139" i="9"/>
  <c r="E139" i="9"/>
  <c r="B139" i="9"/>
  <c r="C139" i="9"/>
  <c r="S127" i="9"/>
  <c r="Q127" i="9"/>
  <c r="R127" i="9"/>
  <c r="P127" i="9"/>
  <c r="O127" i="9"/>
  <c r="N127" i="9"/>
  <c r="M127" i="9"/>
  <c r="L127" i="9"/>
  <c r="K127" i="9"/>
  <c r="J127" i="9"/>
  <c r="I127" i="9"/>
  <c r="H127" i="9"/>
  <c r="F127" i="9"/>
  <c r="G127" i="9"/>
  <c r="D127" i="9"/>
  <c r="E127" i="9"/>
  <c r="B127" i="9"/>
  <c r="C127" i="9"/>
  <c r="R115" i="9"/>
  <c r="S115" i="9"/>
  <c r="Q115" i="9"/>
  <c r="P115" i="9"/>
  <c r="O115" i="9"/>
  <c r="N115" i="9"/>
  <c r="M115" i="9"/>
  <c r="L115" i="9"/>
  <c r="K115" i="9"/>
  <c r="J115" i="9"/>
  <c r="I115" i="9"/>
  <c r="H115" i="9"/>
  <c r="F115" i="9"/>
  <c r="G115" i="9"/>
  <c r="D115" i="9"/>
  <c r="E115" i="9"/>
  <c r="B115" i="9"/>
  <c r="C115" i="9"/>
  <c r="R103" i="9"/>
  <c r="S103" i="9"/>
  <c r="Q103" i="9"/>
  <c r="P103" i="9"/>
  <c r="O103" i="9"/>
  <c r="N103" i="9"/>
  <c r="M103" i="9"/>
  <c r="L103" i="9"/>
  <c r="K103" i="9"/>
  <c r="J103" i="9"/>
  <c r="I103" i="9"/>
  <c r="H103" i="9"/>
  <c r="F103" i="9"/>
  <c r="G103" i="9"/>
  <c r="D103" i="9"/>
  <c r="E103" i="9"/>
  <c r="B103" i="9"/>
  <c r="C103" i="9"/>
  <c r="R91" i="9"/>
  <c r="S91" i="9"/>
  <c r="Q91" i="9"/>
  <c r="P91" i="9"/>
  <c r="O91" i="9"/>
  <c r="N91" i="9"/>
  <c r="M91" i="9"/>
  <c r="L91" i="9"/>
  <c r="K91" i="9"/>
  <c r="J91" i="9"/>
  <c r="I91" i="9"/>
  <c r="H91" i="9"/>
  <c r="F91" i="9"/>
  <c r="G91" i="9"/>
  <c r="D91" i="9"/>
  <c r="E91" i="9"/>
  <c r="B91" i="9"/>
  <c r="C91" i="9"/>
  <c r="R79" i="9"/>
  <c r="S79" i="9"/>
  <c r="Q79" i="9"/>
  <c r="P79" i="9"/>
  <c r="O79" i="9"/>
  <c r="N79" i="9"/>
  <c r="M79" i="9"/>
  <c r="L79" i="9"/>
  <c r="K79" i="9"/>
  <c r="J79" i="9"/>
  <c r="I79" i="9"/>
  <c r="H79" i="9"/>
  <c r="F79" i="9"/>
  <c r="G79" i="9"/>
  <c r="D79" i="9"/>
  <c r="E79" i="9"/>
  <c r="B79" i="9"/>
  <c r="C79" i="9"/>
  <c r="R67" i="9"/>
  <c r="S67" i="9"/>
  <c r="Q67" i="9"/>
  <c r="P67" i="9"/>
  <c r="O67" i="9"/>
  <c r="N67" i="9"/>
  <c r="M67" i="9"/>
  <c r="L67" i="9"/>
  <c r="K67" i="9"/>
  <c r="J67" i="9"/>
  <c r="I67" i="9"/>
  <c r="H67" i="9"/>
  <c r="F67" i="9"/>
  <c r="G67" i="9"/>
  <c r="D67" i="9"/>
  <c r="E67" i="9"/>
  <c r="B67" i="9"/>
  <c r="C67" i="9"/>
  <c r="R55" i="9"/>
  <c r="S55" i="9"/>
  <c r="Q55" i="9"/>
  <c r="P55" i="9"/>
  <c r="O55" i="9"/>
  <c r="N55" i="9"/>
  <c r="H55" i="9"/>
  <c r="F55" i="9"/>
  <c r="G55" i="9"/>
  <c r="D55" i="9"/>
  <c r="E55" i="9"/>
  <c r="B55" i="9"/>
  <c r="C55" i="9"/>
  <c r="R43" i="9"/>
  <c r="S43" i="9"/>
  <c r="Q43" i="9"/>
  <c r="P43" i="9"/>
  <c r="O43" i="9"/>
  <c r="N43" i="9"/>
  <c r="H43" i="9"/>
  <c r="F43" i="9"/>
  <c r="G43" i="9"/>
  <c r="D43" i="9"/>
  <c r="E43" i="9"/>
  <c r="B43" i="9"/>
  <c r="C43" i="9"/>
  <c r="R31" i="9"/>
  <c r="S31" i="9"/>
  <c r="Q31" i="9"/>
  <c r="P31" i="9"/>
  <c r="O31" i="9"/>
  <c r="N31" i="9"/>
  <c r="H31" i="9"/>
  <c r="F31" i="9"/>
  <c r="G31" i="9"/>
  <c r="D31" i="9"/>
  <c r="E31" i="9"/>
  <c r="B31" i="9"/>
  <c r="C31" i="9"/>
  <c r="R19" i="9"/>
  <c r="S19" i="9"/>
  <c r="Q19" i="9"/>
  <c r="P19" i="9"/>
  <c r="O19" i="9"/>
  <c r="N19" i="9"/>
  <c r="H19" i="9"/>
  <c r="F19" i="9"/>
  <c r="G19" i="9"/>
  <c r="D19" i="9"/>
  <c r="E19" i="9"/>
  <c r="B19" i="9"/>
  <c r="C19" i="9"/>
  <c r="R7" i="9"/>
  <c r="S7" i="9"/>
  <c r="Q7" i="9"/>
  <c r="P7" i="9"/>
  <c r="O7" i="9"/>
  <c r="N7" i="9"/>
  <c r="H7" i="9"/>
  <c r="F7" i="9"/>
  <c r="G7" i="9"/>
  <c r="D7" i="9"/>
  <c r="E7" i="9"/>
  <c r="B7" i="9"/>
  <c r="C7" i="9"/>
  <c r="S487" i="9"/>
  <c r="R487" i="9"/>
  <c r="Q487" i="9"/>
  <c r="P487" i="9"/>
  <c r="O487" i="9"/>
  <c r="N487" i="9"/>
  <c r="M487" i="9"/>
  <c r="L487" i="9"/>
  <c r="K487" i="9"/>
  <c r="J487" i="9"/>
  <c r="I487" i="9"/>
  <c r="F487" i="9"/>
  <c r="G487" i="9"/>
  <c r="H487" i="9"/>
  <c r="E487" i="9"/>
  <c r="B487" i="9"/>
  <c r="D487" i="9"/>
  <c r="C487" i="9"/>
  <c r="S486" i="9"/>
  <c r="R486" i="9"/>
  <c r="Q486" i="9"/>
  <c r="P486" i="9"/>
  <c r="O486" i="9"/>
  <c r="N486" i="9"/>
  <c r="M486" i="9"/>
  <c r="L486" i="9"/>
  <c r="K486" i="9"/>
  <c r="J486" i="9"/>
  <c r="H486" i="9"/>
  <c r="I486" i="9"/>
  <c r="F486" i="9"/>
  <c r="G486" i="9"/>
  <c r="E486" i="9"/>
  <c r="B486" i="9"/>
  <c r="D486" i="9"/>
  <c r="C486" i="9"/>
  <c r="S474" i="9"/>
  <c r="R474" i="9"/>
  <c r="Q474" i="9"/>
  <c r="P474" i="9"/>
  <c r="O474" i="9"/>
  <c r="N474" i="9"/>
  <c r="M474" i="9"/>
  <c r="L474" i="9"/>
  <c r="K474" i="9"/>
  <c r="J474" i="9"/>
  <c r="H474" i="9"/>
  <c r="I474" i="9"/>
  <c r="F474" i="9"/>
  <c r="G474" i="9"/>
  <c r="E474" i="9"/>
  <c r="B474" i="9"/>
  <c r="D474" i="9"/>
  <c r="C474" i="9"/>
  <c r="S462" i="9"/>
  <c r="R462" i="9"/>
  <c r="Q462" i="9"/>
  <c r="P462" i="9"/>
  <c r="O462" i="9"/>
  <c r="N462" i="9"/>
  <c r="M462" i="9"/>
  <c r="L462" i="9"/>
  <c r="K462" i="9"/>
  <c r="J462" i="9"/>
  <c r="H462" i="9"/>
  <c r="I462" i="9"/>
  <c r="F462" i="9"/>
  <c r="G462" i="9"/>
  <c r="E462" i="9"/>
  <c r="D462" i="9"/>
  <c r="B462" i="9"/>
  <c r="C462" i="9"/>
  <c r="S450" i="9"/>
  <c r="R450" i="9"/>
  <c r="Q450" i="9"/>
  <c r="P450" i="9"/>
  <c r="O450" i="9"/>
  <c r="N450" i="9"/>
  <c r="M450" i="9"/>
  <c r="L450" i="9"/>
  <c r="K450" i="9"/>
  <c r="J450" i="9"/>
  <c r="H450" i="9"/>
  <c r="I450" i="9"/>
  <c r="F450" i="9"/>
  <c r="G450" i="9"/>
  <c r="E450" i="9"/>
  <c r="B450" i="9"/>
  <c r="D450" i="9"/>
  <c r="C450" i="9"/>
  <c r="S438" i="9"/>
  <c r="R438" i="9"/>
  <c r="Q438" i="9"/>
  <c r="P438" i="9"/>
  <c r="O438" i="9"/>
  <c r="N438" i="9"/>
  <c r="M438" i="9"/>
  <c r="L438" i="9"/>
  <c r="K438" i="9"/>
  <c r="J438" i="9"/>
  <c r="H438" i="9"/>
  <c r="I438" i="9"/>
  <c r="F438" i="9"/>
  <c r="G438" i="9"/>
  <c r="E438" i="9"/>
  <c r="B438" i="9"/>
  <c r="D438" i="9"/>
  <c r="C438" i="9"/>
  <c r="S426" i="9"/>
  <c r="R426" i="9"/>
  <c r="Q426" i="9"/>
  <c r="P426" i="9"/>
  <c r="O426" i="9"/>
  <c r="N426" i="9"/>
  <c r="M426" i="9"/>
  <c r="L426" i="9"/>
  <c r="K426" i="9"/>
  <c r="I426" i="9"/>
  <c r="J426" i="9"/>
  <c r="H426" i="9"/>
  <c r="F426" i="9"/>
  <c r="G426" i="9"/>
  <c r="E426" i="9"/>
  <c r="B426" i="9"/>
  <c r="D426" i="9"/>
  <c r="C426" i="9"/>
  <c r="S414" i="9"/>
  <c r="R414" i="9"/>
  <c r="Q414" i="9"/>
  <c r="P414" i="9"/>
  <c r="O414" i="9"/>
  <c r="N414" i="9"/>
  <c r="M414" i="9"/>
  <c r="L414" i="9"/>
  <c r="K414" i="9"/>
  <c r="I414" i="9"/>
  <c r="J414" i="9"/>
  <c r="H414" i="9"/>
  <c r="F414" i="9"/>
  <c r="G414" i="9"/>
  <c r="E414" i="9"/>
  <c r="B414" i="9"/>
  <c r="D414" i="9"/>
  <c r="C414" i="9"/>
  <c r="S402" i="9"/>
  <c r="R402" i="9"/>
  <c r="Q402" i="9"/>
  <c r="P402" i="9"/>
  <c r="O402" i="9"/>
  <c r="N402" i="9"/>
  <c r="M402" i="9"/>
  <c r="L402" i="9"/>
  <c r="K402" i="9"/>
  <c r="I402" i="9"/>
  <c r="J402" i="9"/>
  <c r="H402" i="9"/>
  <c r="F402" i="9"/>
  <c r="G402" i="9"/>
  <c r="D402" i="9"/>
  <c r="E402" i="9"/>
  <c r="B402" i="9"/>
  <c r="C402" i="9"/>
  <c r="S390" i="9"/>
  <c r="R390" i="9"/>
  <c r="Q390" i="9"/>
  <c r="P390" i="9"/>
  <c r="O390" i="9"/>
  <c r="N390" i="9"/>
  <c r="L390" i="9"/>
  <c r="M390" i="9"/>
  <c r="K390" i="9"/>
  <c r="J390" i="9"/>
  <c r="I390" i="9"/>
  <c r="H390" i="9"/>
  <c r="F390" i="9"/>
  <c r="G390" i="9"/>
  <c r="D390" i="9"/>
  <c r="E390" i="9"/>
  <c r="B390" i="9"/>
  <c r="C390" i="9"/>
  <c r="S378" i="9"/>
  <c r="R378" i="9"/>
  <c r="Q378" i="9"/>
  <c r="P378" i="9"/>
  <c r="O378" i="9"/>
  <c r="N378" i="9"/>
  <c r="L378" i="9"/>
  <c r="M378" i="9"/>
  <c r="K378" i="9"/>
  <c r="J378" i="9"/>
  <c r="I378" i="9"/>
  <c r="H378" i="9"/>
  <c r="F378" i="9"/>
  <c r="G378" i="9"/>
  <c r="D378" i="9"/>
  <c r="E378" i="9"/>
  <c r="B378" i="9"/>
  <c r="C378" i="9"/>
  <c r="S366" i="9"/>
  <c r="R366" i="9"/>
  <c r="Q366" i="9"/>
  <c r="P366" i="9"/>
  <c r="O366" i="9"/>
  <c r="N366" i="9"/>
  <c r="L366" i="9"/>
  <c r="M366" i="9"/>
  <c r="J366" i="9"/>
  <c r="K366" i="9"/>
  <c r="I366" i="9"/>
  <c r="H366" i="9"/>
  <c r="F366" i="9"/>
  <c r="G366" i="9"/>
  <c r="D366" i="9"/>
  <c r="E366" i="9"/>
  <c r="B366" i="9"/>
  <c r="C366" i="9"/>
  <c r="S354" i="9"/>
  <c r="R354" i="9"/>
  <c r="Q354" i="9"/>
  <c r="P354" i="9"/>
  <c r="O354" i="9"/>
  <c r="N354" i="9"/>
  <c r="L354" i="9"/>
  <c r="M354" i="9"/>
  <c r="J354" i="9"/>
  <c r="K354" i="9"/>
  <c r="I354" i="9"/>
  <c r="H354" i="9"/>
  <c r="F354" i="9"/>
  <c r="G354" i="9"/>
  <c r="D354" i="9"/>
  <c r="E354" i="9"/>
  <c r="B354" i="9"/>
  <c r="C354" i="9"/>
  <c r="S342" i="9"/>
  <c r="R342" i="9"/>
  <c r="Q342" i="9"/>
  <c r="P342" i="9"/>
  <c r="O342" i="9"/>
  <c r="M342" i="9"/>
  <c r="N342" i="9"/>
  <c r="L342" i="9"/>
  <c r="J342" i="9"/>
  <c r="K342" i="9"/>
  <c r="I342" i="9"/>
  <c r="H342" i="9"/>
  <c r="F342" i="9"/>
  <c r="G342" i="9"/>
  <c r="D342" i="9"/>
  <c r="E342" i="9"/>
  <c r="B342" i="9"/>
  <c r="C342" i="9"/>
  <c r="S330" i="9"/>
  <c r="R330" i="9"/>
  <c r="Q330" i="9"/>
  <c r="P330" i="9"/>
  <c r="O330" i="9"/>
  <c r="M330" i="9"/>
  <c r="N330" i="9"/>
  <c r="L330" i="9"/>
  <c r="J330" i="9"/>
  <c r="K330" i="9"/>
  <c r="I330" i="9"/>
  <c r="H330" i="9"/>
  <c r="F330" i="9"/>
  <c r="G330" i="9"/>
  <c r="D330" i="9"/>
  <c r="E330" i="9"/>
  <c r="B330" i="9"/>
  <c r="C330" i="9"/>
  <c r="S318" i="9"/>
  <c r="R318" i="9"/>
  <c r="Q318" i="9"/>
  <c r="P318" i="9"/>
  <c r="O318" i="9"/>
  <c r="M318" i="9"/>
  <c r="N318" i="9"/>
  <c r="L318" i="9"/>
  <c r="K318" i="9"/>
  <c r="J318" i="9"/>
  <c r="I318" i="9"/>
  <c r="H318" i="9"/>
  <c r="F318" i="9"/>
  <c r="G318" i="9"/>
  <c r="D318" i="9"/>
  <c r="E318" i="9"/>
  <c r="B318" i="9"/>
  <c r="C318" i="9"/>
  <c r="S306" i="9"/>
  <c r="R306" i="9"/>
  <c r="Q306" i="9"/>
  <c r="P306" i="9"/>
  <c r="O306" i="9"/>
  <c r="M306" i="9"/>
  <c r="N306" i="9"/>
  <c r="L306" i="9"/>
  <c r="K306" i="9"/>
  <c r="J306" i="9"/>
  <c r="I306" i="9"/>
  <c r="H306" i="9"/>
  <c r="F306" i="9"/>
  <c r="G306" i="9"/>
  <c r="D306" i="9"/>
  <c r="E306" i="9"/>
  <c r="B306" i="9"/>
  <c r="C306" i="9"/>
  <c r="S294" i="9"/>
  <c r="R294" i="9"/>
  <c r="Q294" i="9"/>
  <c r="P294" i="9"/>
  <c r="O294" i="9"/>
  <c r="M294" i="9"/>
  <c r="N294" i="9"/>
  <c r="L294" i="9"/>
  <c r="K294" i="9"/>
  <c r="J294" i="9"/>
  <c r="I294" i="9"/>
  <c r="H294" i="9"/>
  <c r="F294" i="9"/>
  <c r="G294" i="9"/>
  <c r="D294" i="9"/>
  <c r="E294" i="9"/>
  <c r="B294" i="9"/>
  <c r="C294" i="9"/>
  <c r="S282" i="9"/>
  <c r="R282" i="9"/>
  <c r="Q282" i="9"/>
  <c r="P282" i="9"/>
  <c r="O282" i="9"/>
  <c r="N282" i="9"/>
  <c r="M282" i="9"/>
  <c r="L282" i="9"/>
  <c r="K282" i="9"/>
  <c r="J282" i="9"/>
  <c r="I282" i="9"/>
  <c r="H282" i="9"/>
  <c r="F282" i="9"/>
  <c r="G282" i="9"/>
  <c r="D282" i="9"/>
  <c r="E282" i="9"/>
  <c r="B282" i="9"/>
  <c r="C282" i="9"/>
  <c r="S270" i="9"/>
  <c r="R270" i="9"/>
  <c r="Q270" i="9"/>
  <c r="P270" i="9"/>
  <c r="O270" i="9"/>
  <c r="N270" i="9"/>
  <c r="M270" i="9"/>
  <c r="L270" i="9"/>
  <c r="K270" i="9"/>
  <c r="J270" i="9"/>
  <c r="I270" i="9"/>
  <c r="H270" i="9"/>
  <c r="F270" i="9"/>
  <c r="G270" i="9"/>
  <c r="D270" i="9"/>
  <c r="E270" i="9"/>
  <c r="B270" i="9"/>
  <c r="C270" i="9"/>
  <c r="S258" i="9"/>
  <c r="R258" i="9"/>
  <c r="Q258" i="9"/>
  <c r="P258" i="9"/>
  <c r="O258" i="9"/>
  <c r="N258" i="9"/>
  <c r="M258" i="9"/>
  <c r="L258" i="9"/>
  <c r="K258" i="9"/>
  <c r="J258" i="9"/>
  <c r="I258" i="9"/>
  <c r="H258" i="9"/>
  <c r="F258" i="9"/>
  <c r="G258" i="9"/>
  <c r="D258" i="9"/>
  <c r="E258" i="9"/>
  <c r="B258" i="9"/>
  <c r="C258" i="9"/>
  <c r="S246" i="9"/>
  <c r="R246" i="9"/>
  <c r="Q246" i="9"/>
  <c r="P246" i="9"/>
  <c r="O246" i="9"/>
  <c r="M246" i="9"/>
  <c r="N246" i="9"/>
  <c r="L246" i="9"/>
  <c r="K246" i="9"/>
  <c r="J246" i="9"/>
  <c r="I246" i="9"/>
  <c r="H246" i="9"/>
  <c r="F246" i="9"/>
  <c r="G246" i="9"/>
  <c r="D246" i="9"/>
  <c r="E246" i="9"/>
  <c r="B246" i="9"/>
  <c r="C246" i="9"/>
  <c r="S234" i="9"/>
  <c r="R234" i="9"/>
  <c r="Q234" i="9"/>
  <c r="P234" i="9"/>
  <c r="O234" i="9"/>
  <c r="M234" i="9"/>
  <c r="N234" i="9"/>
  <c r="L234" i="9"/>
  <c r="K234" i="9"/>
  <c r="J234" i="9"/>
  <c r="I234" i="9"/>
  <c r="H234" i="9"/>
  <c r="F234" i="9"/>
  <c r="G234" i="9"/>
  <c r="D234" i="9"/>
  <c r="E234" i="9"/>
  <c r="B234" i="9"/>
  <c r="C234" i="9"/>
  <c r="S222" i="9"/>
  <c r="R222" i="9"/>
  <c r="Q222" i="9"/>
  <c r="P222" i="9"/>
  <c r="O222" i="9"/>
  <c r="M222" i="9"/>
  <c r="N222" i="9"/>
  <c r="L222" i="9"/>
  <c r="K222" i="9"/>
  <c r="J222" i="9"/>
  <c r="I222" i="9"/>
  <c r="H222" i="9"/>
  <c r="F222" i="9"/>
  <c r="G222" i="9"/>
  <c r="D222" i="9"/>
  <c r="E222" i="9"/>
  <c r="B222" i="9"/>
  <c r="C222" i="9"/>
  <c r="S210" i="9"/>
  <c r="R210" i="9"/>
  <c r="Q210" i="9"/>
  <c r="P210" i="9"/>
  <c r="O210" i="9"/>
  <c r="N210" i="9"/>
  <c r="M210" i="9"/>
  <c r="L210" i="9"/>
  <c r="K210" i="9"/>
  <c r="J210" i="9"/>
  <c r="I210" i="9"/>
  <c r="H210" i="9"/>
  <c r="F210" i="9"/>
  <c r="G210" i="9"/>
  <c r="D210" i="9"/>
  <c r="E210" i="9"/>
  <c r="B210" i="9"/>
  <c r="C210" i="9"/>
  <c r="S198" i="9"/>
  <c r="R198" i="9"/>
  <c r="Q198" i="9"/>
  <c r="P198" i="9"/>
  <c r="O198" i="9"/>
  <c r="N198" i="9"/>
  <c r="M198" i="9"/>
  <c r="L198" i="9"/>
  <c r="K198" i="9"/>
  <c r="J198" i="9"/>
  <c r="I198" i="9"/>
  <c r="H198" i="9"/>
  <c r="F198" i="9"/>
  <c r="G198" i="9"/>
  <c r="D198" i="9"/>
  <c r="E198" i="9"/>
  <c r="B198" i="9"/>
  <c r="C198" i="9"/>
  <c r="S186" i="9"/>
  <c r="R186" i="9"/>
  <c r="P186" i="9"/>
  <c r="Q186" i="9"/>
  <c r="O186" i="9"/>
  <c r="N186" i="9"/>
  <c r="M186" i="9"/>
  <c r="L186" i="9"/>
  <c r="K186" i="9"/>
  <c r="J186" i="9"/>
  <c r="I186" i="9"/>
  <c r="H186" i="9"/>
  <c r="F186" i="9"/>
  <c r="G186" i="9"/>
  <c r="D186" i="9"/>
  <c r="E186" i="9"/>
  <c r="B186" i="9"/>
  <c r="C186" i="9"/>
  <c r="S174" i="9"/>
  <c r="R174" i="9"/>
  <c r="P174" i="9"/>
  <c r="Q174" i="9"/>
  <c r="O174" i="9"/>
  <c r="N174" i="9"/>
  <c r="M174" i="9"/>
  <c r="L174" i="9"/>
  <c r="K174" i="9"/>
  <c r="J174" i="9"/>
  <c r="I174" i="9"/>
  <c r="H174" i="9"/>
  <c r="F174" i="9"/>
  <c r="G174" i="9"/>
  <c r="D174" i="9"/>
  <c r="E174" i="9"/>
  <c r="B174" i="9"/>
  <c r="C174" i="9"/>
  <c r="S162" i="9"/>
  <c r="R162" i="9"/>
  <c r="P162" i="9"/>
  <c r="Q162" i="9"/>
  <c r="O162" i="9"/>
  <c r="M162" i="9"/>
  <c r="L162" i="9"/>
  <c r="N162" i="9"/>
  <c r="K162" i="9"/>
  <c r="J162" i="9"/>
  <c r="I162" i="9"/>
  <c r="H162" i="9"/>
  <c r="F162" i="9"/>
  <c r="G162" i="9"/>
  <c r="D162" i="9"/>
  <c r="E162" i="9"/>
  <c r="B162" i="9"/>
  <c r="C162" i="9"/>
  <c r="S150" i="9"/>
  <c r="Q150" i="9"/>
  <c r="R150" i="9"/>
  <c r="P150" i="9"/>
  <c r="O150" i="9"/>
  <c r="M150" i="9"/>
  <c r="N150" i="9"/>
  <c r="L150" i="9"/>
  <c r="K150" i="9"/>
  <c r="J150" i="9"/>
  <c r="I150" i="9"/>
  <c r="H150" i="9"/>
  <c r="F150" i="9"/>
  <c r="G150" i="9"/>
  <c r="D150" i="9"/>
  <c r="E150" i="9"/>
  <c r="B150" i="9"/>
  <c r="C150" i="9"/>
  <c r="S138" i="9"/>
  <c r="Q138" i="9"/>
  <c r="R138" i="9"/>
  <c r="P138" i="9"/>
  <c r="O138" i="9"/>
  <c r="M138" i="9"/>
  <c r="N138" i="9"/>
  <c r="L138" i="9"/>
  <c r="K138" i="9"/>
  <c r="J138" i="9"/>
  <c r="I138" i="9"/>
  <c r="H138" i="9"/>
  <c r="F138" i="9"/>
  <c r="G138" i="9"/>
  <c r="D138" i="9"/>
  <c r="E138" i="9"/>
  <c r="B138" i="9"/>
  <c r="C138" i="9"/>
  <c r="S126" i="9"/>
  <c r="Q126" i="9"/>
  <c r="R126" i="9"/>
  <c r="P126" i="9"/>
  <c r="O126" i="9"/>
  <c r="M126" i="9"/>
  <c r="N126" i="9"/>
  <c r="L126" i="9"/>
  <c r="K126" i="9"/>
  <c r="J126" i="9"/>
  <c r="I126" i="9"/>
  <c r="H126" i="9"/>
  <c r="F126" i="9"/>
  <c r="G126" i="9"/>
  <c r="D126" i="9"/>
  <c r="E126" i="9"/>
  <c r="B126" i="9"/>
  <c r="C126" i="9"/>
  <c r="R114" i="9"/>
  <c r="S114" i="9"/>
  <c r="Q114" i="9"/>
  <c r="P114" i="9"/>
  <c r="O114" i="9"/>
  <c r="M114" i="9"/>
  <c r="N114" i="9"/>
  <c r="L114" i="9"/>
  <c r="K114" i="9"/>
  <c r="J114" i="9"/>
  <c r="I114" i="9"/>
  <c r="H114" i="9"/>
  <c r="F114" i="9"/>
  <c r="G114" i="9"/>
  <c r="D114" i="9"/>
  <c r="E114" i="9"/>
  <c r="B114" i="9"/>
  <c r="C114" i="9"/>
  <c r="R102" i="9"/>
  <c r="S102" i="9"/>
  <c r="Q102" i="9"/>
  <c r="P102" i="9"/>
  <c r="O102" i="9"/>
  <c r="M102" i="9"/>
  <c r="N102" i="9"/>
  <c r="L102" i="9"/>
  <c r="K102" i="9"/>
  <c r="J102" i="9"/>
  <c r="I102" i="9"/>
  <c r="H102" i="9"/>
  <c r="F102" i="9"/>
  <c r="G102" i="9"/>
  <c r="D102" i="9"/>
  <c r="E102" i="9"/>
  <c r="B102" i="9"/>
  <c r="C102" i="9"/>
  <c r="R90" i="9"/>
  <c r="S90" i="9"/>
  <c r="Q90" i="9"/>
  <c r="P90" i="9"/>
  <c r="O90" i="9"/>
  <c r="N90" i="9"/>
  <c r="M90" i="9"/>
  <c r="L90" i="9"/>
  <c r="K90" i="9"/>
  <c r="J90" i="9"/>
  <c r="I90" i="9"/>
  <c r="H90" i="9"/>
  <c r="F90" i="9"/>
  <c r="G90" i="9"/>
  <c r="D90" i="9"/>
  <c r="E90" i="9"/>
  <c r="B90" i="9"/>
  <c r="C90" i="9"/>
  <c r="R78" i="9"/>
  <c r="S78" i="9"/>
  <c r="Q78" i="9"/>
  <c r="P78" i="9"/>
  <c r="O78" i="9"/>
  <c r="N78" i="9"/>
  <c r="M78" i="9"/>
  <c r="L78" i="9"/>
  <c r="K78" i="9"/>
  <c r="J78" i="9"/>
  <c r="I78" i="9"/>
  <c r="H78" i="9"/>
  <c r="F78" i="9"/>
  <c r="G78" i="9"/>
  <c r="D78" i="9"/>
  <c r="E78" i="9"/>
  <c r="B78" i="9"/>
  <c r="C78" i="9"/>
  <c r="R66" i="9"/>
  <c r="S66" i="9"/>
  <c r="Q66" i="9"/>
  <c r="P66" i="9"/>
  <c r="O66" i="9"/>
  <c r="N66" i="9"/>
  <c r="M66" i="9"/>
  <c r="L66" i="9"/>
  <c r="K66" i="9"/>
  <c r="J66" i="9"/>
  <c r="I66" i="9"/>
  <c r="H66" i="9"/>
  <c r="F66" i="9"/>
  <c r="G66" i="9"/>
  <c r="D66" i="9"/>
  <c r="E66" i="9"/>
  <c r="B66" i="9"/>
  <c r="C66" i="9"/>
  <c r="R54" i="9"/>
  <c r="S54" i="9"/>
  <c r="Q54" i="9"/>
  <c r="P54" i="9"/>
  <c r="O54" i="9"/>
  <c r="N54" i="9"/>
  <c r="H54" i="9"/>
  <c r="F54" i="9"/>
  <c r="G54" i="9"/>
  <c r="D54" i="9"/>
  <c r="E54" i="9"/>
  <c r="B54" i="9"/>
  <c r="C54" i="9"/>
  <c r="R42" i="9"/>
  <c r="S42" i="9"/>
  <c r="Q42" i="9"/>
  <c r="P42" i="9"/>
  <c r="O42" i="9"/>
  <c r="N42" i="9"/>
  <c r="H42" i="9"/>
  <c r="F42" i="9"/>
  <c r="G42" i="9"/>
  <c r="D42" i="9"/>
  <c r="E42" i="9"/>
  <c r="B42" i="9"/>
  <c r="C42" i="9"/>
  <c r="R30" i="9"/>
  <c r="S30" i="9"/>
  <c r="Q30" i="9"/>
  <c r="P30" i="9"/>
  <c r="O30" i="9"/>
  <c r="N30" i="9"/>
  <c r="H30" i="9"/>
  <c r="F30" i="9"/>
  <c r="G30" i="9"/>
  <c r="D30" i="9"/>
  <c r="E30" i="9"/>
  <c r="B30" i="9"/>
  <c r="C30" i="9"/>
  <c r="R18" i="9"/>
  <c r="S18" i="9"/>
  <c r="Q18" i="9"/>
  <c r="P18" i="9"/>
  <c r="O18" i="9"/>
  <c r="N18" i="9"/>
  <c r="H18" i="9"/>
  <c r="F18" i="9"/>
  <c r="G18" i="9"/>
  <c r="D18" i="9"/>
  <c r="E18" i="9"/>
  <c r="B18" i="9"/>
  <c r="C18" i="9"/>
  <c r="R6" i="9"/>
  <c r="S6" i="9"/>
  <c r="Q6" i="9"/>
  <c r="P6" i="9"/>
  <c r="O6" i="9"/>
  <c r="N6" i="9"/>
  <c r="H6" i="9"/>
  <c r="F6" i="9"/>
  <c r="G6" i="9"/>
  <c r="D6" i="9"/>
  <c r="E6" i="9"/>
  <c r="B6" i="9"/>
  <c r="C6" i="9"/>
  <c r="S475" i="9"/>
  <c r="R475" i="9"/>
  <c r="Q475" i="9"/>
  <c r="P475" i="9"/>
  <c r="O475" i="9"/>
  <c r="N475" i="9"/>
  <c r="M475" i="9"/>
  <c r="L475" i="9"/>
  <c r="K475" i="9"/>
  <c r="J475" i="9"/>
  <c r="I475" i="9"/>
  <c r="F475" i="9"/>
  <c r="G475" i="9"/>
  <c r="H475" i="9"/>
  <c r="E475" i="9"/>
  <c r="B475" i="9"/>
  <c r="D475" i="9"/>
  <c r="C475" i="9"/>
  <c r="S485" i="9"/>
  <c r="R485" i="9"/>
  <c r="Q485" i="9"/>
  <c r="P485" i="9"/>
  <c r="N485" i="9"/>
  <c r="M485" i="9"/>
  <c r="O485" i="9"/>
  <c r="L485" i="9"/>
  <c r="K485" i="9"/>
  <c r="J485" i="9"/>
  <c r="H485" i="9"/>
  <c r="I485" i="9"/>
  <c r="G485" i="9"/>
  <c r="F485" i="9"/>
  <c r="E485" i="9"/>
  <c r="B485" i="9"/>
  <c r="D485" i="9"/>
  <c r="C485" i="9"/>
  <c r="S473" i="9"/>
  <c r="R473" i="9"/>
  <c r="Q473" i="9"/>
  <c r="P473" i="9"/>
  <c r="N473" i="9"/>
  <c r="O473" i="9"/>
  <c r="M473" i="9"/>
  <c r="L473" i="9"/>
  <c r="K473" i="9"/>
  <c r="J473" i="9"/>
  <c r="H473" i="9"/>
  <c r="I473" i="9"/>
  <c r="G473" i="9"/>
  <c r="F473" i="9"/>
  <c r="E473" i="9"/>
  <c r="B473" i="9"/>
  <c r="D473" i="9"/>
  <c r="C473" i="9"/>
  <c r="S449" i="9"/>
  <c r="R449" i="9"/>
  <c r="Q449" i="9"/>
  <c r="P449" i="9"/>
  <c r="N449" i="9"/>
  <c r="O449" i="9"/>
  <c r="M449" i="9"/>
  <c r="L449" i="9"/>
  <c r="K449" i="9"/>
  <c r="J449" i="9"/>
  <c r="H449" i="9"/>
  <c r="I449" i="9"/>
  <c r="G449" i="9"/>
  <c r="F449" i="9"/>
  <c r="E449" i="9"/>
  <c r="B449" i="9"/>
  <c r="D449" i="9"/>
  <c r="C449" i="9"/>
  <c r="S437" i="9"/>
  <c r="R437" i="9"/>
  <c r="Q437" i="9"/>
  <c r="P437" i="9"/>
  <c r="N437" i="9"/>
  <c r="O437" i="9"/>
  <c r="M437" i="9"/>
  <c r="L437" i="9"/>
  <c r="K437" i="9"/>
  <c r="J437" i="9"/>
  <c r="H437" i="9"/>
  <c r="I437" i="9"/>
  <c r="G437" i="9"/>
  <c r="F437" i="9"/>
  <c r="E437" i="9"/>
  <c r="B437" i="9"/>
  <c r="D437" i="9"/>
  <c r="C437" i="9"/>
  <c r="S425" i="9"/>
  <c r="R425" i="9"/>
  <c r="Q425" i="9"/>
  <c r="P425" i="9"/>
  <c r="N425" i="9"/>
  <c r="O425" i="9"/>
  <c r="M425" i="9"/>
  <c r="L425" i="9"/>
  <c r="K425" i="9"/>
  <c r="I425" i="9"/>
  <c r="J425" i="9"/>
  <c r="H425" i="9"/>
  <c r="G425" i="9"/>
  <c r="F425" i="9"/>
  <c r="E425" i="9"/>
  <c r="B425" i="9"/>
  <c r="D425" i="9"/>
  <c r="C425" i="9"/>
  <c r="S413" i="9"/>
  <c r="R413" i="9"/>
  <c r="Q413" i="9"/>
  <c r="P413" i="9"/>
  <c r="O413" i="9"/>
  <c r="N413" i="9"/>
  <c r="M413" i="9"/>
  <c r="L413" i="9"/>
  <c r="K413" i="9"/>
  <c r="I413" i="9"/>
  <c r="J413" i="9"/>
  <c r="H413" i="9"/>
  <c r="G413" i="9"/>
  <c r="F413" i="9"/>
  <c r="E413" i="9"/>
  <c r="B413" i="9"/>
  <c r="D413" i="9"/>
  <c r="C413" i="9"/>
  <c r="S401" i="9"/>
  <c r="R401" i="9"/>
  <c r="Q401" i="9"/>
  <c r="P401" i="9"/>
  <c r="O401" i="9"/>
  <c r="N401" i="9"/>
  <c r="M401" i="9"/>
  <c r="L401" i="9"/>
  <c r="K401" i="9"/>
  <c r="I401" i="9"/>
  <c r="J401" i="9"/>
  <c r="H401" i="9"/>
  <c r="G401" i="9"/>
  <c r="E401" i="9"/>
  <c r="B401" i="9"/>
  <c r="D401" i="9"/>
  <c r="C401" i="9"/>
  <c r="F401" i="9"/>
  <c r="S389" i="9"/>
  <c r="R389" i="9"/>
  <c r="Q389" i="9"/>
  <c r="P389" i="9"/>
  <c r="O389" i="9"/>
  <c r="N389" i="9"/>
  <c r="M389" i="9"/>
  <c r="L389" i="9"/>
  <c r="J389" i="9"/>
  <c r="I389" i="9"/>
  <c r="K389" i="9"/>
  <c r="H389" i="9"/>
  <c r="G389" i="9"/>
  <c r="E389" i="9"/>
  <c r="F389" i="9"/>
  <c r="B389" i="9"/>
  <c r="D389" i="9"/>
  <c r="C389" i="9"/>
  <c r="S377" i="9"/>
  <c r="R377" i="9"/>
  <c r="Q377" i="9"/>
  <c r="P377" i="9"/>
  <c r="O377" i="9"/>
  <c r="N377" i="9"/>
  <c r="M377" i="9"/>
  <c r="K377" i="9"/>
  <c r="J377" i="9"/>
  <c r="L377" i="9"/>
  <c r="I377" i="9"/>
  <c r="H377" i="9"/>
  <c r="G377" i="9"/>
  <c r="D377" i="9"/>
  <c r="E377" i="9"/>
  <c r="F377" i="9"/>
  <c r="B377" i="9"/>
  <c r="C377" i="9"/>
  <c r="S365" i="9"/>
  <c r="R365" i="9"/>
  <c r="Q365" i="9"/>
  <c r="P365" i="9"/>
  <c r="O365" i="9"/>
  <c r="N365" i="9"/>
  <c r="M365" i="9"/>
  <c r="L365" i="9"/>
  <c r="J365" i="9"/>
  <c r="K365" i="9"/>
  <c r="I365" i="9"/>
  <c r="H365" i="9"/>
  <c r="G365" i="9"/>
  <c r="D365" i="9"/>
  <c r="E365" i="9"/>
  <c r="F365" i="9"/>
  <c r="B365" i="9"/>
  <c r="C365" i="9"/>
  <c r="S353" i="9"/>
  <c r="R353" i="9"/>
  <c r="Q353" i="9"/>
  <c r="P353" i="9"/>
  <c r="O353" i="9"/>
  <c r="M353" i="9"/>
  <c r="N353" i="9"/>
  <c r="L353" i="9"/>
  <c r="J353" i="9"/>
  <c r="K353" i="9"/>
  <c r="I353" i="9"/>
  <c r="H353" i="9"/>
  <c r="G353" i="9"/>
  <c r="D353" i="9"/>
  <c r="E353" i="9"/>
  <c r="F353" i="9"/>
  <c r="B353" i="9"/>
  <c r="C353" i="9"/>
  <c r="S341" i="9"/>
  <c r="R341" i="9"/>
  <c r="Q341" i="9"/>
  <c r="P341" i="9"/>
  <c r="M341" i="9"/>
  <c r="N341" i="9"/>
  <c r="O341" i="9"/>
  <c r="L341" i="9"/>
  <c r="J341" i="9"/>
  <c r="K341" i="9"/>
  <c r="I341" i="9"/>
  <c r="H341" i="9"/>
  <c r="G341" i="9"/>
  <c r="D341" i="9"/>
  <c r="F341" i="9"/>
  <c r="E341" i="9"/>
  <c r="B341" i="9"/>
  <c r="C341" i="9"/>
  <c r="S329" i="9"/>
  <c r="R329" i="9"/>
  <c r="Q329" i="9"/>
  <c r="P329" i="9"/>
  <c r="M329" i="9"/>
  <c r="N329" i="9"/>
  <c r="O329" i="9"/>
  <c r="L329" i="9"/>
  <c r="J329" i="9"/>
  <c r="K329" i="9"/>
  <c r="I329" i="9"/>
  <c r="H329" i="9"/>
  <c r="G329" i="9"/>
  <c r="F329" i="9"/>
  <c r="D329" i="9"/>
  <c r="E329" i="9"/>
  <c r="B329" i="9"/>
  <c r="C329" i="9"/>
  <c r="S317" i="9"/>
  <c r="R317" i="9"/>
  <c r="Q317" i="9"/>
  <c r="P317" i="9"/>
  <c r="N317" i="9"/>
  <c r="M317" i="9"/>
  <c r="O317" i="9"/>
  <c r="L317" i="9"/>
  <c r="K317" i="9"/>
  <c r="J317" i="9"/>
  <c r="I317" i="9"/>
  <c r="H317" i="9"/>
  <c r="G317" i="9"/>
  <c r="F317" i="9"/>
  <c r="D317" i="9"/>
  <c r="E317" i="9"/>
  <c r="B317" i="9"/>
  <c r="C317" i="9"/>
  <c r="S305" i="9"/>
  <c r="R305" i="9"/>
  <c r="Q305" i="9"/>
  <c r="P305" i="9"/>
  <c r="N305" i="9"/>
  <c r="M305" i="9"/>
  <c r="O305" i="9"/>
  <c r="L305" i="9"/>
  <c r="K305" i="9"/>
  <c r="J305" i="9"/>
  <c r="I305" i="9"/>
  <c r="H305" i="9"/>
  <c r="G305" i="9"/>
  <c r="F305" i="9"/>
  <c r="D305" i="9"/>
  <c r="E305" i="9"/>
  <c r="B305" i="9"/>
  <c r="C305" i="9"/>
  <c r="S293" i="9"/>
  <c r="R293" i="9"/>
  <c r="Q293" i="9"/>
  <c r="P293" i="9"/>
  <c r="N293" i="9"/>
  <c r="M293" i="9"/>
  <c r="O293" i="9"/>
  <c r="L293" i="9"/>
  <c r="K293" i="9"/>
  <c r="J293" i="9"/>
  <c r="I293" i="9"/>
  <c r="H293" i="9"/>
  <c r="G293" i="9"/>
  <c r="F293" i="9"/>
  <c r="D293" i="9"/>
  <c r="E293" i="9"/>
  <c r="B293" i="9"/>
  <c r="C293" i="9"/>
  <c r="S281" i="9"/>
  <c r="R281" i="9"/>
  <c r="Q281" i="9"/>
  <c r="P281" i="9"/>
  <c r="N281" i="9"/>
  <c r="M281" i="9"/>
  <c r="O281" i="9"/>
  <c r="L281" i="9"/>
  <c r="K281" i="9"/>
  <c r="J281" i="9"/>
  <c r="I281" i="9"/>
  <c r="H281" i="9"/>
  <c r="G281" i="9"/>
  <c r="F281" i="9"/>
  <c r="D281" i="9"/>
  <c r="E281" i="9"/>
  <c r="B281" i="9"/>
  <c r="C281" i="9"/>
  <c r="S269" i="9"/>
  <c r="R269" i="9"/>
  <c r="Q269" i="9"/>
  <c r="P269" i="9"/>
  <c r="N269" i="9"/>
  <c r="M269" i="9"/>
  <c r="O269" i="9"/>
  <c r="L269" i="9"/>
  <c r="K269" i="9"/>
  <c r="J269" i="9"/>
  <c r="I269" i="9"/>
  <c r="H269" i="9"/>
  <c r="G269" i="9"/>
  <c r="F269" i="9"/>
  <c r="D269" i="9"/>
  <c r="E269" i="9"/>
  <c r="B269" i="9"/>
  <c r="C269" i="9"/>
  <c r="S257" i="9"/>
  <c r="R257" i="9"/>
  <c r="Q257" i="9"/>
  <c r="P257" i="9"/>
  <c r="N257" i="9"/>
  <c r="O257" i="9"/>
  <c r="M257" i="9"/>
  <c r="L257" i="9"/>
  <c r="K257" i="9"/>
  <c r="J257" i="9"/>
  <c r="I257" i="9"/>
  <c r="H257" i="9"/>
  <c r="G257" i="9"/>
  <c r="D257" i="9"/>
  <c r="E257" i="9"/>
  <c r="B257" i="9"/>
  <c r="C257" i="9"/>
  <c r="F257" i="9"/>
  <c r="S245" i="9"/>
  <c r="R245" i="9"/>
  <c r="Q245" i="9"/>
  <c r="P245" i="9"/>
  <c r="N245" i="9"/>
  <c r="O245" i="9"/>
  <c r="M245" i="9"/>
  <c r="L245" i="9"/>
  <c r="K245" i="9"/>
  <c r="J245" i="9"/>
  <c r="I245" i="9"/>
  <c r="H245" i="9"/>
  <c r="G245" i="9"/>
  <c r="D245" i="9"/>
  <c r="E245" i="9"/>
  <c r="F245" i="9"/>
  <c r="B245" i="9"/>
  <c r="C245" i="9"/>
  <c r="S233" i="9"/>
  <c r="R233" i="9"/>
  <c r="Q233" i="9"/>
  <c r="P233" i="9"/>
  <c r="N233" i="9"/>
  <c r="O233" i="9"/>
  <c r="M233" i="9"/>
  <c r="K233" i="9"/>
  <c r="J233" i="9"/>
  <c r="L233" i="9"/>
  <c r="I233" i="9"/>
  <c r="H233" i="9"/>
  <c r="G233" i="9"/>
  <c r="D233" i="9"/>
  <c r="E233" i="9"/>
  <c r="F233" i="9"/>
  <c r="B233" i="9"/>
  <c r="C233" i="9"/>
  <c r="S221" i="9"/>
  <c r="R221" i="9"/>
  <c r="Q221" i="9"/>
  <c r="P221" i="9"/>
  <c r="O221" i="9"/>
  <c r="N221" i="9"/>
  <c r="M221" i="9"/>
  <c r="K221" i="9"/>
  <c r="L221" i="9"/>
  <c r="J221" i="9"/>
  <c r="I221" i="9"/>
  <c r="H221" i="9"/>
  <c r="G221" i="9"/>
  <c r="D221" i="9"/>
  <c r="E221" i="9"/>
  <c r="F221" i="9"/>
  <c r="B221" i="9"/>
  <c r="C221" i="9"/>
  <c r="S209" i="9"/>
  <c r="R209" i="9"/>
  <c r="Q209" i="9"/>
  <c r="P209" i="9"/>
  <c r="O209" i="9"/>
  <c r="N209" i="9"/>
  <c r="M209" i="9"/>
  <c r="K209" i="9"/>
  <c r="L209" i="9"/>
  <c r="J209" i="9"/>
  <c r="I209" i="9"/>
  <c r="H209" i="9"/>
  <c r="G209" i="9"/>
  <c r="D209" i="9"/>
  <c r="E209" i="9"/>
  <c r="F209" i="9"/>
  <c r="B209" i="9"/>
  <c r="C209" i="9"/>
  <c r="S197" i="9"/>
  <c r="R197" i="9"/>
  <c r="Q197" i="9"/>
  <c r="P197" i="9"/>
  <c r="O197" i="9"/>
  <c r="N197" i="9"/>
  <c r="M197" i="9"/>
  <c r="K197" i="9"/>
  <c r="L197" i="9"/>
  <c r="J197" i="9"/>
  <c r="I197" i="9"/>
  <c r="H197" i="9"/>
  <c r="G197" i="9"/>
  <c r="D197" i="9"/>
  <c r="F197" i="9"/>
  <c r="E197" i="9"/>
  <c r="B197" i="9"/>
  <c r="C197" i="9"/>
  <c r="S185" i="9"/>
  <c r="R185" i="9"/>
  <c r="P185" i="9"/>
  <c r="Q185" i="9"/>
  <c r="O185" i="9"/>
  <c r="N185" i="9"/>
  <c r="M185" i="9"/>
  <c r="K185" i="9"/>
  <c r="L185" i="9"/>
  <c r="J185" i="9"/>
  <c r="I185" i="9"/>
  <c r="H185" i="9"/>
  <c r="G185" i="9"/>
  <c r="F185" i="9"/>
  <c r="D185" i="9"/>
  <c r="E185" i="9"/>
  <c r="B185" i="9"/>
  <c r="C185" i="9"/>
  <c r="S173" i="9"/>
  <c r="R173" i="9"/>
  <c r="P173" i="9"/>
  <c r="Q173" i="9"/>
  <c r="O173" i="9"/>
  <c r="N173" i="9"/>
  <c r="M173" i="9"/>
  <c r="L173" i="9"/>
  <c r="K173" i="9"/>
  <c r="J173" i="9"/>
  <c r="I173" i="9"/>
  <c r="H173" i="9"/>
  <c r="G173" i="9"/>
  <c r="F173" i="9"/>
  <c r="D173" i="9"/>
  <c r="E173" i="9"/>
  <c r="B173" i="9"/>
  <c r="C173" i="9"/>
  <c r="S161" i="9"/>
  <c r="R161" i="9"/>
  <c r="P161" i="9"/>
  <c r="Q161" i="9"/>
  <c r="O161" i="9"/>
  <c r="N161" i="9"/>
  <c r="M161" i="9"/>
  <c r="L161" i="9"/>
  <c r="K161" i="9"/>
  <c r="J161" i="9"/>
  <c r="I161" i="9"/>
  <c r="H161" i="9"/>
  <c r="G161" i="9"/>
  <c r="F161" i="9"/>
  <c r="D161" i="9"/>
  <c r="E161" i="9"/>
  <c r="B161" i="9"/>
  <c r="C161" i="9"/>
  <c r="S149" i="9"/>
  <c r="Q149" i="9"/>
  <c r="R149" i="9"/>
  <c r="P149" i="9"/>
  <c r="O149" i="9"/>
  <c r="N149" i="9"/>
  <c r="M149" i="9"/>
  <c r="L149" i="9"/>
  <c r="K149" i="9"/>
  <c r="J149" i="9"/>
  <c r="I149" i="9"/>
  <c r="H149" i="9"/>
  <c r="G149" i="9"/>
  <c r="F149" i="9"/>
  <c r="D149" i="9"/>
  <c r="E149" i="9"/>
  <c r="B149" i="9"/>
  <c r="C149" i="9"/>
  <c r="S137" i="9"/>
  <c r="Q137" i="9"/>
  <c r="R137" i="9"/>
  <c r="P137" i="9"/>
  <c r="O137" i="9"/>
  <c r="N137" i="9"/>
  <c r="M137" i="9"/>
  <c r="L137" i="9"/>
  <c r="K137" i="9"/>
  <c r="J137" i="9"/>
  <c r="I137" i="9"/>
  <c r="H137" i="9"/>
  <c r="G137" i="9"/>
  <c r="F137" i="9"/>
  <c r="D137" i="9"/>
  <c r="E137" i="9"/>
  <c r="B137" i="9"/>
  <c r="C137" i="9"/>
  <c r="S125" i="9"/>
  <c r="Q125" i="9"/>
  <c r="R125" i="9"/>
  <c r="P125" i="9"/>
  <c r="O125" i="9"/>
  <c r="N125" i="9"/>
  <c r="M125" i="9"/>
  <c r="L125" i="9"/>
  <c r="K125" i="9"/>
  <c r="J125" i="9"/>
  <c r="I125" i="9"/>
  <c r="H125" i="9"/>
  <c r="G125" i="9"/>
  <c r="F125" i="9"/>
  <c r="D125" i="9"/>
  <c r="E125" i="9"/>
  <c r="B125" i="9"/>
  <c r="C125" i="9"/>
  <c r="R113" i="9"/>
  <c r="S113" i="9"/>
  <c r="Q113" i="9"/>
  <c r="P113" i="9"/>
  <c r="O113" i="9"/>
  <c r="N113" i="9"/>
  <c r="M113" i="9"/>
  <c r="L113" i="9"/>
  <c r="K113" i="9"/>
  <c r="J113" i="9"/>
  <c r="I113" i="9"/>
  <c r="H113" i="9"/>
  <c r="G113" i="9"/>
  <c r="D113" i="9"/>
  <c r="E113" i="9"/>
  <c r="B113" i="9"/>
  <c r="F113" i="9"/>
  <c r="C113" i="9"/>
  <c r="R101" i="9"/>
  <c r="S101" i="9"/>
  <c r="Q101" i="9"/>
  <c r="P101" i="9"/>
  <c r="O101" i="9"/>
  <c r="N101" i="9"/>
  <c r="M101" i="9"/>
  <c r="L101" i="9"/>
  <c r="K101" i="9"/>
  <c r="J101" i="9"/>
  <c r="I101" i="9"/>
  <c r="H101" i="9"/>
  <c r="G101" i="9"/>
  <c r="D101" i="9"/>
  <c r="E101" i="9"/>
  <c r="F101" i="9"/>
  <c r="B101" i="9"/>
  <c r="C101" i="9"/>
  <c r="R89" i="9"/>
  <c r="S89" i="9"/>
  <c r="Q89" i="9"/>
  <c r="P89" i="9"/>
  <c r="O89" i="9"/>
  <c r="N89" i="9"/>
  <c r="M89" i="9"/>
  <c r="K89" i="9"/>
  <c r="J89" i="9"/>
  <c r="L89" i="9"/>
  <c r="I89" i="9"/>
  <c r="H89" i="9"/>
  <c r="G89" i="9"/>
  <c r="D89" i="9"/>
  <c r="E89" i="9"/>
  <c r="F89" i="9"/>
  <c r="B89" i="9"/>
  <c r="C89" i="9"/>
  <c r="R77" i="9"/>
  <c r="S77" i="9"/>
  <c r="Q77" i="9"/>
  <c r="P77" i="9"/>
  <c r="O77" i="9"/>
  <c r="N77" i="9"/>
  <c r="M77" i="9"/>
  <c r="K77" i="9"/>
  <c r="L77" i="9"/>
  <c r="J77" i="9"/>
  <c r="I77" i="9"/>
  <c r="H77" i="9"/>
  <c r="G77" i="9"/>
  <c r="D77" i="9"/>
  <c r="E77" i="9"/>
  <c r="F77" i="9"/>
  <c r="B77" i="9"/>
  <c r="C77" i="9"/>
  <c r="R65" i="9"/>
  <c r="S65" i="9"/>
  <c r="Q65" i="9"/>
  <c r="P65" i="9"/>
  <c r="O65" i="9"/>
  <c r="N65" i="9"/>
  <c r="M65" i="9"/>
  <c r="K65" i="9"/>
  <c r="L65" i="9"/>
  <c r="J65" i="9"/>
  <c r="I65" i="9"/>
  <c r="H65" i="9"/>
  <c r="G65" i="9"/>
  <c r="D65" i="9"/>
  <c r="E65" i="9"/>
  <c r="F65" i="9"/>
  <c r="B65" i="9"/>
  <c r="C65" i="9"/>
  <c r="R53" i="9"/>
  <c r="S53" i="9"/>
  <c r="Q53" i="9"/>
  <c r="P53" i="9"/>
  <c r="O53" i="9"/>
  <c r="N53" i="9"/>
  <c r="H53" i="9"/>
  <c r="G53" i="9"/>
  <c r="D53" i="9"/>
  <c r="F53" i="9"/>
  <c r="E53" i="9"/>
  <c r="B53" i="9"/>
  <c r="C53" i="9"/>
  <c r="R41" i="9"/>
  <c r="S41" i="9"/>
  <c r="Q41" i="9"/>
  <c r="P41" i="9"/>
  <c r="O41" i="9"/>
  <c r="N41" i="9"/>
  <c r="H41" i="9"/>
  <c r="G41" i="9"/>
  <c r="F41" i="9"/>
  <c r="D41" i="9"/>
  <c r="E41" i="9"/>
  <c r="B41" i="9"/>
  <c r="C41" i="9"/>
  <c r="R29" i="9"/>
  <c r="S29" i="9"/>
  <c r="Q29" i="9"/>
  <c r="P29" i="9"/>
  <c r="O29" i="9"/>
  <c r="N29" i="9"/>
  <c r="H29" i="9"/>
  <c r="G29" i="9"/>
  <c r="F29" i="9"/>
  <c r="D29" i="9"/>
  <c r="E29" i="9"/>
  <c r="B29" i="9"/>
  <c r="C29" i="9"/>
  <c r="R17" i="9"/>
  <c r="S17" i="9"/>
  <c r="Q17" i="9"/>
  <c r="P17" i="9"/>
  <c r="O17" i="9"/>
  <c r="N17" i="9"/>
  <c r="H17" i="9"/>
  <c r="G17" i="9"/>
  <c r="F17" i="9"/>
  <c r="D17" i="9"/>
  <c r="E17" i="9"/>
  <c r="B17" i="9"/>
  <c r="C17" i="9"/>
  <c r="R5" i="9"/>
  <c r="S5" i="9"/>
  <c r="Q5" i="9"/>
  <c r="P5" i="9"/>
  <c r="O5" i="9"/>
  <c r="N5" i="9"/>
  <c r="H5" i="9"/>
  <c r="G5" i="9"/>
  <c r="F5" i="9"/>
  <c r="D5" i="9"/>
  <c r="E5" i="9"/>
  <c r="B5" i="9"/>
  <c r="C5" i="9"/>
  <c r="S499" i="9"/>
  <c r="R499" i="9"/>
  <c r="Q499" i="9"/>
  <c r="P499" i="9"/>
  <c r="O499" i="9"/>
  <c r="N499" i="9"/>
  <c r="M499" i="9"/>
  <c r="L499" i="9"/>
  <c r="K499" i="9"/>
  <c r="J499" i="9"/>
  <c r="I499" i="9"/>
  <c r="F499" i="9"/>
  <c r="G499" i="9"/>
  <c r="H499" i="9"/>
  <c r="E499" i="9"/>
  <c r="B499" i="9"/>
  <c r="D499" i="9"/>
  <c r="C499" i="9"/>
  <c r="S498" i="9"/>
  <c r="R498" i="9"/>
  <c r="Q498" i="9"/>
  <c r="P498" i="9"/>
  <c r="O498" i="9"/>
  <c r="N498" i="9"/>
  <c r="M498" i="9"/>
  <c r="L498" i="9"/>
  <c r="K498" i="9"/>
  <c r="J498" i="9"/>
  <c r="H498" i="9"/>
  <c r="I498" i="9"/>
  <c r="F498" i="9"/>
  <c r="G498" i="9"/>
  <c r="E498" i="9"/>
  <c r="B498" i="9"/>
  <c r="D498" i="9"/>
  <c r="C498" i="9"/>
  <c r="S496" i="9"/>
  <c r="R496" i="9"/>
  <c r="Q496" i="9"/>
  <c r="P496" i="9"/>
  <c r="O496" i="9"/>
  <c r="N496" i="9"/>
  <c r="M496" i="9"/>
  <c r="L496" i="9"/>
  <c r="K496" i="9"/>
  <c r="J496" i="9"/>
  <c r="H496" i="9"/>
  <c r="I496" i="9"/>
  <c r="F496" i="9"/>
  <c r="G496" i="9"/>
  <c r="D496" i="9"/>
  <c r="E496" i="9"/>
  <c r="C496" i="9"/>
  <c r="B496" i="9"/>
  <c r="S472" i="9"/>
  <c r="R472" i="9"/>
  <c r="Q472" i="9"/>
  <c r="P472" i="9"/>
  <c r="O472" i="9"/>
  <c r="N472" i="9"/>
  <c r="M472" i="9"/>
  <c r="L472" i="9"/>
  <c r="K472" i="9"/>
  <c r="J472" i="9"/>
  <c r="H472" i="9"/>
  <c r="I472" i="9"/>
  <c r="F472" i="9"/>
  <c r="G472" i="9"/>
  <c r="D472" i="9"/>
  <c r="E472" i="9"/>
  <c r="C472" i="9"/>
  <c r="B472" i="9"/>
  <c r="S448" i="9"/>
  <c r="R448" i="9"/>
  <c r="Q448" i="9"/>
  <c r="P448" i="9"/>
  <c r="O448" i="9"/>
  <c r="N448" i="9"/>
  <c r="M448" i="9"/>
  <c r="L448" i="9"/>
  <c r="K448" i="9"/>
  <c r="J448" i="9"/>
  <c r="H448" i="9"/>
  <c r="I448" i="9"/>
  <c r="F448" i="9"/>
  <c r="G448" i="9"/>
  <c r="D448" i="9"/>
  <c r="E448" i="9"/>
  <c r="C448" i="9"/>
  <c r="B448" i="9"/>
  <c r="S436" i="9"/>
  <c r="R436" i="9"/>
  <c r="Q436" i="9"/>
  <c r="P436" i="9"/>
  <c r="O436" i="9"/>
  <c r="N436" i="9"/>
  <c r="M436" i="9"/>
  <c r="L436" i="9"/>
  <c r="K436" i="9"/>
  <c r="J436" i="9"/>
  <c r="H436" i="9"/>
  <c r="I436" i="9"/>
  <c r="F436" i="9"/>
  <c r="D436" i="9"/>
  <c r="E436" i="9"/>
  <c r="G436" i="9"/>
  <c r="C436" i="9"/>
  <c r="B436" i="9"/>
  <c r="S424" i="9"/>
  <c r="R424" i="9"/>
  <c r="Q424" i="9"/>
  <c r="P424" i="9"/>
  <c r="O424" i="9"/>
  <c r="N424" i="9"/>
  <c r="M424" i="9"/>
  <c r="L424" i="9"/>
  <c r="K424" i="9"/>
  <c r="I424" i="9"/>
  <c r="J424" i="9"/>
  <c r="H424" i="9"/>
  <c r="F424" i="9"/>
  <c r="D424" i="9"/>
  <c r="E424" i="9"/>
  <c r="G424" i="9"/>
  <c r="C424" i="9"/>
  <c r="B424" i="9"/>
  <c r="S412" i="9"/>
  <c r="R412" i="9"/>
  <c r="Q412" i="9"/>
  <c r="P412" i="9"/>
  <c r="O412" i="9"/>
  <c r="N412" i="9"/>
  <c r="L412" i="9"/>
  <c r="M412" i="9"/>
  <c r="K412" i="9"/>
  <c r="I412" i="9"/>
  <c r="J412" i="9"/>
  <c r="H412" i="9"/>
  <c r="F412" i="9"/>
  <c r="D412" i="9"/>
  <c r="E412" i="9"/>
  <c r="G412" i="9"/>
  <c r="C412" i="9"/>
  <c r="B412" i="9"/>
  <c r="S400" i="9"/>
  <c r="R400" i="9"/>
  <c r="Q400" i="9"/>
  <c r="P400" i="9"/>
  <c r="O400" i="9"/>
  <c r="N400" i="9"/>
  <c r="L400" i="9"/>
  <c r="M400" i="9"/>
  <c r="K400" i="9"/>
  <c r="I400" i="9"/>
  <c r="J400" i="9"/>
  <c r="H400" i="9"/>
  <c r="F400" i="9"/>
  <c r="D400" i="9"/>
  <c r="E400" i="9"/>
  <c r="G400" i="9"/>
  <c r="C400" i="9"/>
  <c r="B400" i="9"/>
  <c r="S388" i="9"/>
  <c r="R388" i="9"/>
  <c r="Q388" i="9"/>
  <c r="P388" i="9"/>
  <c r="O388" i="9"/>
  <c r="N388" i="9"/>
  <c r="L388" i="9"/>
  <c r="M388" i="9"/>
  <c r="J388" i="9"/>
  <c r="K388" i="9"/>
  <c r="I388" i="9"/>
  <c r="H388" i="9"/>
  <c r="F388" i="9"/>
  <c r="D388" i="9"/>
  <c r="E388" i="9"/>
  <c r="G388" i="9"/>
  <c r="C388" i="9"/>
  <c r="B388" i="9"/>
  <c r="S376" i="9"/>
  <c r="R376" i="9"/>
  <c r="Q376" i="9"/>
  <c r="P376" i="9"/>
  <c r="O376" i="9"/>
  <c r="N376" i="9"/>
  <c r="L376" i="9"/>
  <c r="M376" i="9"/>
  <c r="K376" i="9"/>
  <c r="J376" i="9"/>
  <c r="I376" i="9"/>
  <c r="H376" i="9"/>
  <c r="F376" i="9"/>
  <c r="D376" i="9"/>
  <c r="E376" i="9"/>
  <c r="G376" i="9"/>
  <c r="C376" i="9"/>
  <c r="B376" i="9"/>
  <c r="S364" i="9"/>
  <c r="R364" i="9"/>
  <c r="Q364" i="9"/>
  <c r="P364" i="9"/>
  <c r="O364" i="9"/>
  <c r="N364" i="9"/>
  <c r="L364" i="9"/>
  <c r="M364" i="9"/>
  <c r="J364" i="9"/>
  <c r="K364" i="9"/>
  <c r="I364" i="9"/>
  <c r="H364" i="9"/>
  <c r="F364" i="9"/>
  <c r="D364" i="9"/>
  <c r="G364" i="9"/>
  <c r="E364" i="9"/>
  <c r="C364" i="9"/>
  <c r="B364" i="9"/>
  <c r="S352" i="9"/>
  <c r="R352" i="9"/>
  <c r="Q352" i="9"/>
  <c r="P352" i="9"/>
  <c r="O352" i="9"/>
  <c r="M352" i="9"/>
  <c r="N352" i="9"/>
  <c r="L352" i="9"/>
  <c r="J352" i="9"/>
  <c r="K352" i="9"/>
  <c r="I352" i="9"/>
  <c r="H352" i="9"/>
  <c r="F352" i="9"/>
  <c r="G352" i="9"/>
  <c r="D352" i="9"/>
  <c r="E352" i="9"/>
  <c r="C352" i="9"/>
  <c r="B352" i="9"/>
  <c r="S340" i="9"/>
  <c r="R340" i="9"/>
  <c r="Q340" i="9"/>
  <c r="P340" i="9"/>
  <c r="O340" i="9"/>
  <c r="M340" i="9"/>
  <c r="N340" i="9"/>
  <c r="L340" i="9"/>
  <c r="J340" i="9"/>
  <c r="K340" i="9"/>
  <c r="I340" i="9"/>
  <c r="H340" i="9"/>
  <c r="F340" i="9"/>
  <c r="G340" i="9"/>
  <c r="D340" i="9"/>
  <c r="E340" i="9"/>
  <c r="C340" i="9"/>
  <c r="B340" i="9"/>
  <c r="S328" i="9"/>
  <c r="R328" i="9"/>
  <c r="Q328" i="9"/>
  <c r="P328" i="9"/>
  <c r="O328" i="9"/>
  <c r="M328" i="9"/>
  <c r="N328" i="9"/>
  <c r="L328" i="9"/>
  <c r="J328" i="9"/>
  <c r="K328" i="9"/>
  <c r="I328" i="9"/>
  <c r="H328" i="9"/>
  <c r="F328" i="9"/>
  <c r="G328" i="9"/>
  <c r="D328" i="9"/>
  <c r="E328" i="9"/>
  <c r="C328" i="9"/>
  <c r="B328" i="9"/>
  <c r="S316" i="9"/>
  <c r="R316" i="9"/>
  <c r="Q316" i="9"/>
  <c r="P316" i="9"/>
  <c r="N316" i="9"/>
  <c r="O316" i="9"/>
  <c r="M316" i="9"/>
  <c r="L316" i="9"/>
  <c r="K316" i="9"/>
  <c r="J316" i="9"/>
  <c r="I316" i="9"/>
  <c r="H316" i="9"/>
  <c r="F316" i="9"/>
  <c r="G316" i="9"/>
  <c r="D316" i="9"/>
  <c r="E316" i="9"/>
  <c r="C316" i="9"/>
  <c r="B316" i="9"/>
  <c r="S304" i="9"/>
  <c r="R304" i="9"/>
  <c r="Q304" i="9"/>
  <c r="P304" i="9"/>
  <c r="N304" i="9"/>
  <c r="O304" i="9"/>
  <c r="M304" i="9"/>
  <c r="L304" i="9"/>
  <c r="K304" i="9"/>
  <c r="J304" i="9"/>
  <c r="I304" i="9"/>
  <c r="H304" i="9"/>
  <c r="F304" i="9"/>
  <c r="G304" i="9"/>
  <c r="D304" i="9"/>
  <c r="E304" i="9"/>
  <c r="C304" i="9"/>
  <c r="B304" i="9"/>
  <c r="S292" i="9"/>
  <c r="R292" i="9"/>
  <c r="Q292" i="9"/>
  <c r="P292" i="9"/>
  <c r="N292" i="9"/>
  <c r="O292" i="9"/>
  <c r="M292" i="9"/>
  <c r="L292" i="9"/>
  <c r="K292" i="9"/>
  <c r="J292" i="9"/>
  <c r="I292" i="9"/>
  <c r="H292" i="9"/>
  <c r="F292" i="9"/>
  <c r="D292" i="9"/>
  <c r="E292" i="9"/>
  <c r="G292" i="9"/>
  <c r="C292" i="9"/>
  <c r="B292" i="9"/>
  <c r="S280" i="9"/>
  <c r="R280" i="9"/>
  <c r="Q280" i="9"/>
  <c r="P280" i="9"/>
  <c r="N280" i="9"/>
  <c r="O280" i="9"/>
  <c r="M280" i="9"/>
  <c r="L280" i="9"/>
  <c r="K280" i="9"/>
  <c r="J280" i="9"/>
  <c r="I280" i="9"/>
  <c r="H280" i="9"/>
  <c r="F280" i="9"/>
  <c r="D280" i="9"/>
  <c r="E280" i="9"/>
  <c r="G280" i="9"/>
  <c r="C280" i="9"/>
  <c r="B280" i="9"/>
  <c r="S268" i="9"/>
  <c r="R268" i="9"/>
  <c r="Q268" i="9"/>
  <c r="P268" i="9"/>
  <c r="N268" i="9"/>
  <c r="O268" i="9"/>
  <c r="M268" i="9"/>
  <c r="L268" i="9"/>
  <c r="K268" i="9"/>
  <c r="J268" i="9"/>
  <c r="I268" i="9"/>
  <c r="H268" i="9"/>
  <c r="F268" i="9"/>
  <c r="D268" i="9"/>
  <c r="E268" i="9"/>
  <c r="G268" i="9"/>
  <c r="C268" i="9"/>
  <c r="B268" i="9"/>
  <c r="S256" i="9"/>
  <c r="R256" i="9"/>
  <c r="Q256" i="9"/>
  <c r="P256" i="9"/>
  <c r="N256" i="9"/>
  <c r="O256" i="9"/>
  <c r="M256" i="9"/>
  <c r="L256" i="9"/>
  <c r="K256" i="9"/>
  <c r="J256" i="9"/>
  <c r="I256" i="9"/>
  <c r="H256" i="9"/>
  <c r="F256" i="9"/>
  <c r="D256" i="9"/>
  <c r="E256" i="9"/>
  <c r="G256" i="9"/>
  <c r="C256" i="9"/>
  <c r="B256" i="9"/>
  <c r="S244" i="9"/>
  <c r="R244" i="9"/>
  <c r="Q244" i="9"/>
  <c r="P244" i="9"/>
  <c r="N244" i="9"/>
  <c r="O244" i="9"/>
  <c r="M244" i="9"/>
  <c r="L244" i="9"/>
  <c r="K244" i="9"/>
  <c r="J244" i="9"/>
  <c r="I244" i="9"/>
  <c r="H244" i="9"/>
  <c r="F244" i="9"/>
  <c r="D244" i="9"/>
  <c r="E244" i="9"/>
  <c r="G244" i="9"/>
  <c r="C244" i="9"/>
  <c r="B244" i="9"/>
  <c r="S232" i="9"/>
  <c r="R232" i="9"/>
  <c r="Q232" i="9"/>
  <c r="P232" i="9"/>
  <c r="N232" i="9"/>
  <c r="O232" i="9"/>
  <c r="M232" i="9"/>
  <c r="L232" i="9"/>
  <c r="K232" i="9"/>
  <c r="J232" i="9"/>
  <c r="I232" i="9"/>
  <c r="H232" i="9"/>
  <c r="F232" i="9"/>
  <c r="D232" i="9"/>
  <c r="E232" i="9"/>
  <c r="G232" i="9"/>
  <c r="C232" i="9"/>
  <c r="B232" i="9"/>
  <c r="S220" i="9"/>
  <c r="R220" i="9"/>
  <c r="Q220" i="9"/>
  <c r="P220" i="9"/>
  <c r="O220" i="9"/>
  <c r="N220" i="9"/>
  <c r="M220" i="9"/>
  <c r="L220" i="9"/>
  <c r="K220" i="9"/>
  <c r="J220" i="9"/>
  <c r="I220" i="9"/>
  <c r="H220" i="9"/>
  <c r="F220" i="9"/>
  <c r="D220" i="9"/>
  <c r="G220" i="9"/>
  <c r="E220" i="9"/>
  <c r="C220" i="9"/>
  <c r="B220" i="9"/>
  <c r="S208" i="9"/>
  <c r="R208" i="9"/>
  <c r="Q208" i="9"/>
  <c r="P208" i="9"/>
  <c r="O208" i="9"/>
  <c r="N208" i="9"/>
  <c r="M208" i="9"/>
  <c r="L208" i="9"/>
  <c r="K208" i="9"/>
  <c r="J208" i="9"/>
  <c r="I208" i="9"/>
  <c r="H208" i="9"/>
  <c r="F208" i="9"/>
  <c r="G208" i="9"/>
  <c r="D208" i="9"/>
  <c r="E208" i="9"/>
  <c r="C208" i="9"/>
  <c r="B208" i="9"/>
  <c r="S196" i="9"/>
  <c r="R196" i="9"/>
  <c r="P196" i="9"/>
  <c r="Q196" i="9"/>
  <c r="O196" i="9"/>
  <c r="N196" i="9"/>
  <c r="M196" i="9"/>
  <c r="L196" i="9"/>
  <c r="K196" i="9"/>
  <c r="J196" i="9"/>
  <c r="I196" i="9"/>
  <c r="H196" i="9"/>
  <c r="F196" i="9"/>
  <c r="G196" i="9"/>
  <c r="D196" i="9"/>
  <c r="E196" i="9"/>
  <c r="C196" i="9"/>
  <c r="B196" i="9"/>
  <c r="S184" i="9"/>
  <c r="R184" i="9"/>
  <c r="P184" i="9"/>
  <c r="Q184" i="9"/>
  <c r="O184" i="9"/>
  <c r="N184" i="9"/>
  <c r="M184" i="9"/>
  <c r="L184" i="9"/>
  <c r="K184" i="9"/>
  <c r="J184" i="9"/>
  <c r="I184" i="9"/>
  <c r="H184" i="9"/>
  <c r="F184" i="9"/>
  <c r="G184" i="9"/>
  <c r="D184" i="9"/>
  <c r="E184" i="9"/>
  <c r="C184" i="9"/>
  <c r="B184" i="9"/>
  <c r="S172" i="9"/>
  <c r="R172" i="9"/>
  <c r="P172" i="9"/>
  <c r="Q172" i="9"/>
  <c r="O172" i="9"/>
  <c r="N172" i="9"/>
  <c r="M172" i="9"/>
  <c r="L172" i="9"/>
  <c r="K172" i="9"/>
  <c r="J172" i="9"/>
  <c r="I172" i="9"/>
  <c r="H172" i="9"/>
  <c r="F172" i="9"/>
  <c r="G172" i="9"/>
  <c r="D172" i="9"/>
  <c r="E172" i="9"/>
  <c r="C172" i="9"/>
  <c r="B172" i="9"/>
  <c r="S160" i="9"/>
  <c r="R160" i="9"/>
  <c r="P160" i="9"/>
  <c r="Q160" i="9"/>
  <c r="O160" i="9"/>
  <c r="N160" i="9"/>
  <c r="M160" i="9"/>
  <c r="L160" i="9"/>
  <c r="K160" i="9"/>
  <c r="J160" i="9"/>
  <c r="I160" i="9"/>
  <c r="H160" i="9"/>
  <c r="F160" i="9"/>
  <c r="G160" i="9"/>
  <c r="D160" i="9"/>
  <c r="E160" i="9"/>
  <c r="C160" i="9"/>
  <c r="B160" i="9"/>
  <c r="S148" i="9"/>
  <c r="Q148" i="9"/>
  <c r="R148" i="9"/>
  <c r="P148" i="9"/>
  <c r="O148" i="9"/>
  <c r="N148" i="9"/>
  <c r="M148" i="9"/>
  <c r="L148" i="9"/>
  <c r="K148" i="9"/>
  <c r="J148" i="9"/>
  <c r="I148" i="9"/>
  <c r="H148" i="9"/>
  <c r="F148" i="9"/>
  <c r="D148" i="9"/>
  <c r="E148" i="9"/>
  <c r="G148" i="9"/>
  <c r="C148" i="9"/>
  <c r="B148" i="9"/>
  <c r="S136" i="9"/>
  <c r="Q136" i="9"/>
  <c r="R136" i="9"/>
  <c r="P136" i="9"/>
  <c r="O136" i="9"/>
  <c r="N136" i="9"/>
  <c r="M136" i="9"/>
  <c r="L136" i="9"/>
  <c r="K136" i="9"/>
  <c r="J136" i="9"/>
  <c r="I136" i="9"/>
  <c r="H136" i="9"/>
  <c r="F136" i="9"/>
  <c r="D136" i="9"/>
  <c r="E136" i="9"/>
  <c r="G136" i="9"/>
  <c r="C136" i="9"/>
  <c r="B136" i="9"/>
  <c r="S124" i="9"/>
  <c r="Q124" i="9"/>
  <c r="R124" i="9"/>
  <c r="P124" i="9"/>
  <c r="O124" i="9"/>
  <c r="N124" i="9"/>
  <c r="M124" i="9"/>
  <c r="L124" i="9"/>
  <c r="K124" i="9"/>
  <c r="J124" i="9"/>
  <c r="I124" i="9"/>
  <c r="H124" i="9"/>
  <c r="F124" i="9"/>
  <c r="D124" i="9"/>
  <c r="E124" i="9"/>
  <c r="G124" i="9"/>
  <c r="C124" i="9"/>
  <c r="B124" i="9"/>
  <c r="R112" i="9"/>
  <c r="S112" i="9"/>
  <c r="Q112" i="9"/>
  <c r="P112" i="9"/>
  <c r="O112" i="9"/>
  <c r="N112" i="9"/>
  <c r="M112" i="9"/>
  <c r="L112" i="9"/>
  <c r="K112" i="9"/>
  <c r="J112" i="9"/>
  <c r="I112" i="9"/>
  <c r="H112" i="9"/>
  <c r="F112" i="9"/>
  <c r="D112" i="9"/>
  <c r="E112" i="9"/>
  <c r="G112" i="9"/>
  <c r="C112" i="9"/>
  <c r="B112" i="9"/>
  <c r="R100" i="9"/>
  <c r="S100" i="9"/>
  <c r="Q100" i="9"/>
  <c r="P100" i="9"/>
  <c r="O100" i="9"/>
  <c r="N100" i="9"/>
  <c r="M100" i="9"/>
  <c r="L100" i="9"/>
  <c r="K100" i="9"/>
  <c r="J100" i="9"/>
  <c r="I100" i="9"/>
  <c r="H100" i="9"/>
  <c r="F100" i="9"/>
  <c r="D100" i="9"/>
  <c r="E100" i="9"/>
  <c r="G100" i="9"/>
  <c r="C100" i="9"/>
  <c r="B100" i="9"/>
  <c r="R88" i="9"/>
  <c r="S88" i="9"/>
  <c r="Q88" i="9"/>
  <c r="P88" i="9"/>
  <c r="O88" i="9"/>
  <c r="N88" i="9"/>
  <c r="M88" i="9"/>
  <c r="L88" i="9"/>
  <c r="K88" i="9"/>
  <c r="J88" i="9"/>
  <c r="I88" i="9"/>
  <c r="H88" i="9"/>
  <c r="F88" i="9"/>
  <c r="D88" i="9"/>
  <c r="E88" i="9"/>
  <c r="G88" i="9"/>
  <c r="C88" i="9"/>
  <c r="B88" i="9"/>
  <c r="R76" i="9"/>
  <c r="S76" i="9"/>
  <c r="Q76" i="9"/>
  <c r="P76" i="9"/>
  <c r="O76" i="9"/>
  <c r="N76" i="9"/>
  <c r="M76" i="9"/>
  <c r="L76" i="9"/>
  <c r="K76" i="9"/>
  <c r="J76" i="9"/>
  <c r="I76" i="9"/>
  <c r="H76" i="9"/>
  <c r="F76" i="9"/>
  <c r="D76" i="9"/>
  <c r="G76" i="9"/>
  <c r="E76" i="9"/>
  <c r="C76" i="9"/>
  <c r="B76" i="9"/>
  <c r="R64" i="9"/>
  <c r="S64" i="9"/>
  <c r="Q64" i="9"/>
  <c r="P64" i="9"/>
  <c r="O64" i="9"/>
  <c r="N64" i="9"/>
  <c r="M64" i="9"/>
  <c r="L64" i="9"/>
  <c r="K64" i="9"/>
  <c r="J64" i="9"/>
  <c r="I64" i="9"/>
  <c r="H64" i="9"/>
  <c r="F64" i="9"/>
  <c r="G64" i="9"/>
  <c r="D64" i="9"/>
  <c r="E64" i="9"/>
  <c r="C64" i="9"/>
  <c r="B64" i="9"/>
  <c r="R52" i="9"/>
  <c r="S52" i="9"/>
  <c r="Q52" i="9"/>
  <c r="P52" i="9"/>
  <c r="O52" i="9"/>
  <c r="N52" i="9"/>
  <c r="H52" i="9"/>
  <c r="F52" i="9"/>
  <c r="G52" i="9"/>
  <c r="D52" i="9"/>
  <c r="E52" i="9"/>
  <c r="C52" i="9"/>
  <c r="B52" i="9"/>
  <c r="R40" i="9"/>
  <c r="S40" i="9"/>
  <c r="Q40" i="9"/>
  <c r="P40" i="9"/>
  <c r="O40" i="9"/>
  <c r="N40" i="9"/>
  <c r="H40" i="9"/>
  <c r="F40" i="9"/>
  <c r="G40" i="9"/>
  <c r="D40" i="9"/>
  <c r="E40" i="9"/>
  <c r="C40" i="9"/>
  <c r="B40" i="9"/>
  <c r="R28" i="9"/>
  <c r="S28" i="9"/>
  <c r="Q28" i="9"/>
  <c r="P28" i="9"/>
  <c r="O28" i="9"/>
  <c r="N28" i="9"/>
  <c r="H28" i="9"/>
  <c r="F28" i="9"/>
  <c r="G28" i="9"/>
  <c r="D28" i="9"/>
  <c r="E28" i="9"/>
  <c r="C28" i="9"/>
  <c r="B28" i="9"/>
  <c r="R16" i="9"/>
  <c r="S16" i="9"/>
  <c r="Q16" i="9"/>
  <c r="P16" i="9"/>
  <c r="O16" i="9"/>
  <c r="N16" i="9"/>
  <c r="H16" i="9"/>
  <c r="F16" i="9"/>
  <c r="G16" i="9"/>
  <c r="D16" i="9"/>
  <c r="E16" i="9"/>
  <c r="C16" i="9"/>
  <c r="B16" i="9"/>
  <c r="R4" i="9"/>
  <c r="S4" i="9"/>
  <c r="Q4" i="9"/>
  <c r="P4" i="9"/>
  <c r="O4" i="9"/>
  <c r="N4" i="9"/>
  <c r="H4" i="9"/>
  <c r="F4" i="9"/>
  <c r="D4" i="9"/>
  <c r="E4" i="9"/>
  <c r="G4" i="9"/>
  <c r="C4" i="9"/>
  <c r="B4" i="9"/>
  <c r="S464" i="9"/>
  <c r="R464" i="9"/>
  <c r="Q464" i="9"/>
  <c r="P464" i="9"/>
  <c r="O464" i="9"/>
  <c r="N464" i="9"/>
  <c r="M464" i="9"/>
  <c r="L464" i="9"/>
  <c r="K464" i="9"/>
  <c r="J464" i="9"/>
  <c r="H464" i="9"/>
  <c r="I464" i="9"/>
  <c r="F464" i="9"/>
  <c r="G464" i="9"/>
  <c r="D464" i="9"/>
  <c r="E464" i="9"/>
  <c r="C464" i="9"/>
  <c r="B464" i="9"/>
  <c r="S497" i="9"/>
  <c r="R497" i="9"/>
  <c r="Q497" i="9"/>
  <c r="P497" i="9"/>
  <c r="O497" i="9"/>
  <c r="N497" i="9"/>
  <c r="M497" i="9"/>
  <c r="L497" i="9"/>
  <c r="K497" i="9"/>
  <c r="J497" i="9"/>
  <c r="H497" i="9"/>
  <c r="I497" i="9"/>
  <c r="G497" i="9"/>
  <c r="E497" i="9"/>
  <c r="F497" i="9"/>
  <c r="D497" i="9"/>
  <c r="C497" i="9"/>
  <c r="B497" i="9"/>
  <c r="S461" i="9"/>
  <c r="R461" i="9"/>
  <c r="Q461" i="9"/>
  <c r="P461" i="9"/>
  <c r="N461" i="9"/>
  <c r="O461" i="9"/>
  <c r="M461" i="9"/>
  <c r="L461" i="9"/>
  <c r="K461" i="9"/>
  <c r="J461" i="9"/>
  <c r="H461" i="9"/>
  <c r="I461" i="9"/>
  <c r="G461" i="9"/>
  <c r="F461" i="9"/>
  <c r="E461" i="9"/>
  <c r="D461" i="9"/>
  <c r="B461" i="9"/>
  <c r="C461" i="9"/>
  <c r="S484" i="9"/>
  <c r="R484" i="9"/>
  <c r="Q484" i="9"/>
  <c r="P484" i="9"/>
  <c r="O484" i="9"/>
  <c r="N484" i="9"/>
  <c r="M484" i="9"/>
  <c r="L484" i="9"/>
  <c r="K484" i="9"/>
  <c r="J484" i="9"/>
  <c r="H484" i="9"/>
  <c r="I484" i="9"/>
  <c r="F484" i="9"/>
  <c r="G484" i="9"/>
  <c r="D484" i="9"/>
  <c r="E484" i="9"/>
  <c r="C484" i="9"/>
  <c r="B484" i="9"/>
  <c r="S460" i="9"/>
  <c r="R460" i="9"/>
  <c r="Q460" i="9"/>
  <c r="P460" i="9"/>
  <c r="O460" i="9"/>
  <c r="N460" i="9"/>
  <c r="M460" i="9"/>
  <c r="L460" i="9"/>
  <c r="K460" i="9"/>
  <c r="J460" i="9"/>
  <c r="H460" i="9"/>
  <c r="I460" i="9"/>
  <c r="F460" i="9"/>
  <c r="G460" i="9"/>
  <c r="D460" i="9"/>
  <c r="E460" i="9"/>
  <c r="C460" i="9"/>
  <c r="B460" i="9"/>
  <c r="S495" i="9"/>
  <c r="R495" i="9"/>
  <c r="Q495" i="9"/>
  <c r="P495" i="9"/>
  <c r="O495" i="9"/>
  <c r="N495" i="9"/>
  <c r="M495" i="9"/>
  <c r="L495" i="9"/>
  <c r="K495" i="9"/>
  <c r="J495" i="9"/>
  <c r="H495" i="9"/>
  <c r="I495" i="9"/>
  <c r="F495" i="9"/>
  <c r="G495" i="9"/>
  <c r="E495" i="9"/>
  <c r="D495" i="9"/>
  <c r="C495" i="9"/>
  <c r="B495" i="9"/>
  <c r="S483" i="9"/>
  <c r="R483" i="9"/>
  <c r="Q483" i="9"/>
  <c r="P483" i="9"/>
  <c r="O483" i="9"/>
  <c r="N483" i="9"/>
  <c r="M483" i="9"/>
  <c r="L483" i="9"/>
  <c r="K483" i="9"/>
  <c r="J483" i="9"/>
  <c r="H483" i="9"/>
  <c r="I483" i="9"/>
  <c r="F483" i="9"/>
  <c r="G483" i="9"/>
  <c r="E483" i="9"/>
  <c r="D483" i="9"/>
  <c r="C483" i="9"/>
  <c r="B483" i="9"/>
  <c r="S471" i="9"/>
  <c r="R471" i="9"/>
  <c r="Q471" i="9"/>
  <c r="P471" i="9"/>
  <c r="O471" i="9"/>
  <c r="N471" i="9"/>
  <c r="M471" i="9"/>
  <c r="L471" i="9"/>
  <c r="K471" i="9"/>
  <c r="J471" i="9"/>
  <c r="H471" i="9"/>
  <c r="I471" i="9"/>
  <c r="F471" i="9"/>
  <c r="G471" i="9"/>
  <c r="E471" i="9"/>
  <c r="D471" i="9"/>
  <c r="C471" i="9"/>
  <c r="B471" i="9"/>
  <c r="S459" i="9"/>
  <c r="R459" i="9"/>
  <c r="Q459" i="9"/>
  <c r="P459" i="9"/>
  <c r="O459" i="9"/>
  <c r="N459" i="9"/>
  <c r="M459" i="9"/>
  <c r="L459" i="9"/>
  <c r="K459" i="9"/>
  <c r="J459" i="9"/>
  <c r="H459" i="9"/>
  <c r="I459" i="9"/>
  <c r="F459" i="9"/>
  <c r="G459" i="9"/>
  <c r="E459" i="9"/>
  <c r="C459" i="9"/>
  <c r="B459" i="9"/>
  <c r="D459" i="9"/>
  <c r="S447" i="9"/>
  <c r="R447" i="9"/>
  <c r="Q447" i="9"/>
  <c r="P447" i="9"/>
  <c r="O447" i="9"/>
  <c r="N447" i="9"/>
  <c r="M447" i="9"/>
  <c r="L447" i="9"/>
  <c r="K447" i="9"/>
  <c r="J447" i="9"/>
  <c r="H447" i="9"/>
  <c r="I447" i="9"/>
  <c r="F447" i="9"/>
  <c r="G447" i="9"/>
  <c r="E447" i="9"/>
  <c r="D447" i="9"/>
  <c r="C447" i="9"/>
  <c r="B447" i="9"/>
  <c r="S435" i="9"/>
  <c r="R435" i="9"/>
  <c r="Q435" i="9"/>
  <c r="P435" i="9"/>
  <c r="O435" i="9"/>
  <c r="N435" i="9"/>
  <c r="M435" i="9"/>
  <c r="K435" i="9"/>
  <c r="L435" i="9"/>
  <c r="J435" i="9"/>
  <c r="H435" i="9"/>
  <c r="I435" i="9"/>
  <c r="F435" i="9"/>
  <c r="G435" i="9"/>
  <c r="E435" i="9"/>
  <c r="C435" i="9"/>
  <c r="D435" i="9"/>
  <c r="B435" i="9"/>
  <c r="S423" i="9"/>
  <c r="R423" i="9"/>
  <c r="Q423" i="9"/>
  <c r="P423" i="9"/>
  <c r="O423" i="9"/>
  <c r="N423" i="9"/>
  <c r="M423" i="9"/>
  <c r="K423" i="9"/>
  <c r="L423" i="9"/>
  <c r="I423" i="9"/>
  <c r="J423" i="9"/>
  <c r="H423" i="9"/>
  <c r="F423" i="9"/>
  <c r="G423" i="9"/>
  <c r="E423" i="9"/>
  <c r="D423" i="9"/>
  <c r="C423" i="9"/>
  <c r="B423" i="9"/>
  <c r="S411" i="9"/>
  <c r="R411" i="9"/>
  <c r="Q411" i="9"/>
  <c r="P411" i="9"/>
  <c r="O411" i="9"/>
  <c r="N411" i="9"/>
  <c r="M411" i="9"/>
  <c r="K411" i="9"/>
  <c r="L411" i="9"/>
  <c r="I411" i="9"/>
  <c r="J411" i="9"/>
  <c r="H411" i="9"/>
  <c r="F411" i="9"/>
  <c r="G411" i="9"/>
  <c r="E411" i="9"/>
  <c r="C411" i="9"/>
  <c r="D411" i="9"/>
  <c r="B411" i="9"/>
  <c r="S399" i="9"/>
  <c r="R399" i="9"/>
  <c r="Q399" i="9"/>
  <c r="P399" i="9"/>
  <c r="O399" i="9"/>
  <c r="N399" i="9"/>
  <c r="M399" i="9"/>
  <c r="K399" i="9"/>
  <c r="L399" i="9"/>
  <c r="I399" i="9"/>
  <c r="J399" i="9"/>
  <c r="H399" i="9"/>
  <c r="F399" i="9"/>
  <c r="G399" i="9"/>
  <c r="E399" i="9"/>
  <c r="D399" i="9"/>
  <c r="C399" i="9"/>
  <c r="B399" i="9"/>
  <c r="S387" i="9"/>
  <c r="R387" i="9"/>
  <c r="Q387" i="9"/>
  <c r="P387" i="9"/>
  <c r="O387" i="9"/>
  <c r="N387" i="9"/>
  <c r="L387" i="9"/>
  <c r="M387" i="9"/>
  <c r="K387" i="9"/>
  <c r="J387" i="9"/>
  <c r="I387" i="9"/>
  <c r="H387" i="9"/>
  <c r="F387" i="9"/>
  <c r="G387" i="9"/>
  <c r="E387" i="9"/>
  <c r="D387" i="9"/>
  <c r="C387" i="9"/>
  <c r="B387" i="9"/>
  <c r="S375" i="9"/>
  <c r="R375" i="9"/>
  <c r="Q375" i="9"/>
  <c r="P375" i="9"/>
  <c r="O375" i="9"/>
  <c r="N375" i="9"/>
  <c r="L375" i="9"/>
  <c r="M375" i="9"/>
  <c r="K375" i="9"/>
  <c r="J375" i="9"/>
  <c r="I375" i="9"/>
  <c r="H375" i="9"/>
  <c r="F375" i="9"/>
  <c r="G375" i="9"/>
  <c r="D375" i="9"/>
  <c r="E375" i="9"/>
  <c r="C375" i="9"/>
  <c r="B375" i="9"/>
  <c r="S363" i="9"/>
  <c r="R363" i="9"/>
  <c r="Q363" i="9"/>
  <c r="P363" i="9"/>
  <c r="O363" i="9"/>
  <c r="N363" i="9"/>
  <c r="L363" i="9"/>
  <c r="M363" i="9"/>
  <c r="K363" i="9"/>
  <c r="J363" i="9"/>
  <c r="I363" i="9"/>
  <c r="H363" i="9"/>
  <c r="F363" i="9"/>
  <c r="G363" i="9"/>
  <c r="D363" i="9"/>
  <c r="E363" i="9"/>
  <c r="C363" i="9"/>
  <c r="B363" i="9"/>
  <c r="S351" i="9"/>
  <c r="R351" i="9"/>
  <c r="Q351" i="9"/>
  <c r="P351" i="9"/>
  <c r="O351" i="9"/>
  <c r="M351" i="9"/>
  <c r="N351" i="9"/>
  <c r="L351" i="9"/>
  <c r="K351" i="9"/>
  <c r="J351" i="9"/>
  <c r="I351" i="9"/>
  <c r="H351" i="9"/>
  <c r="F351" i="9"/>
  <c r="G351" i="9"/>
  <c r="D351" i="9"/>
  <c r="E351" i="9"/>
  <c r="C351" i="9"/>
  <c r="B351" i="9"/>
  <c r="S339" i="9"/>
  <c r="R339" i="9"/>
  <c r="Q339" i="9"/>
  <c r="P339" i="9"/>
  <c r="O339" i="9"/>
  <c r="M339" i="9"/>
  <c r="N339" i="9"/>
  <c r="L339" i="9"/>
  <c r="K339" i="9"/>
  <c r="J339" i="9"/>
  <c r="I339" i="9"/>
  <c r="H339" i="9"/>
  <c r="F339" i="9"/>
  <c r="G339" i="9"/>
  <c r="D339" i="9"/>
  <c r="E339" i="9"/>
  <c r="C339" i="9"/>
  <c r="B339" i="9"/>
  <c r="S327" i="9"/>
  <c r="R327" i="9"/>
  <c r="Q327" i="9"/>
  <c r="P327" i="9"/>
  <c r="O327" i="9"/>
  <c r="M327" i="9"/>
  <c r="N327" i="9"/>
  <c r="L327" i="9"/>
  <c r="K327" i="9"/>
  <c r="J327" i="9"/>
  <c r="I327" i="9"/>
  <c r="H327" i="9"/>
  <c r="F327" i="9"/>
  <c r="G327" i="9"/>
  <c r="D327" i="9"/>
  <c r="E327" i="9"/>
  <c r="C327" i="9"/>
  <c r="B327" i="9"/>
  <c r="S315" i="9"/>
  <c r="R315" i="9"/>
  <c r="Q315" i="9"/>
  <c r="P315" i="9"/>
  <c r="N315" i="9"/>
  <c r="O315" i="9"/>
  <c r="M315" i="9"/>
  <c r="L315" i="9"/>
  <c r="K315" i="9"/>
  <c r="J315" i="9"/>
  <c r="I315" i="9"/>
  <c r="H315" i="9"/>
  <c r="F315" i="9"/>
  <c r="G315" i="9"/>
  <c r="D315" i="9"/>
  <c r="E315" i="9"/>
  <c r="C315" i="9"/>
  <c r="B315" i="9"/>
  <c r="S303" i="9"/>
  <c r="R303" i="9"/>
  <c r="Q303" i="9"/>
  <c r="P303" i="9"/>
  <c r="N303" i="9"/>
  <c r="O303" i="9"/>
  <c r="M303" i="9"/>
  <c r="L303" i="9"/>
  <c r="K303" i="9"/>
  <c r="J303" i="9"/>
  <c r="I303" i="9"/>
  <c r="H303" i="9"/>
  <c r="F303" i="9"/>
  <c r="G303" i="9"/>
  <c r="D303" i="9"/>
  <c r="E303" i="9"/>
  <c r="C303" i="9"/>
  <c r="B303" i="9"/>
  <c r="S291" i="9"/>
  <c r="R291" i="9"/>
  <c r="Q291" i="9"/>
  <c r="P291" i="9"/>
  <c r="N291" i="9"/>
  <c r="O291" i="9"/>
  <c r="M291" i="9"/>
  <c r="L291" i="9"/>
  <c r="K291" i="9"/>
  <c r="J291" i="9"/>
  <c r="I291" i="9"/>
  <c r="H291" i="9"/>
  <c r="F291" i="9"/>
  <c r="G291" i="9"/>
  <c r="D291" i="9"/>
  <c r="E291" i="9"/>
  <c r="C291" i="9"/>
  <c r="B291" i="9"/>
  <c r="S279" i="9"/>
  <c r="R279" i="9"/>
  <c r="Q279" i="9"/>
  <c r="P279" i="9"/>
  <c r="N279" i="9"/>
  <c r="O279" i="9"/>
  <c r="M279" i="9"/>
  <c r="L279" i="9"/>
  <c r="K279" i="9"/>
  <c r="J279" i="9"/>
  <c r="I279" i="9"/>
  <c r="H279" i="9"/>
  <c r="F279" i="9"/>
  <c r="G279" i="9"/>
  <c r="D279" i="9"/>
  <c r="E279" i="9"/>
  <c r="C279" i="9"/>
  <c r="B279" i="9"/>
  <c r="S267" i="9"/>
  <c r="R267" i="9"/>
  <c r="Q267" i="9"/>
  <c r="P267" i="9"/>
  <c r="N267" i="9"/>
  <c r="O267" i="9"/>
  <c r="M267" i="9"/>
  <c r="L267" i="9"/>
  <c r="K267" i="9"/>
  <c r="J267" i="9"/>
  <c r="I267" i="9"/>
  <c r="H267" i="9"/>
  <c r="F267" i="9"/>
  <c r="G267" i="9"/>
  <c r="D267" i="9"/>
  <c r="E267" i="9"/>
  <c r="C267" i="9"/>
  <c r="B267" i="9"/>
  <c r="S255" i="9"/>
  <c r="R255" i="9"/>
  <c r="Q255" i="9"/>
  <c r="P255" i="9"/>
  <c r="N255" i="9"/>
  <c r="O255" i="9"/>
  <c r="M255" i="9"/>
  <c r="L255" i="9"/>
  <c r="K255" i="9"/>
  <c r="J255" i="9"/>
  <c r="I255" i="9"/>
  <c r="H255" i="9"/>
  <c r="F255" i="9"/>
  <c r="G255" i="9"/>
  <c r="D255" i="9"/>
  <c r="E255" i="9"/>
  <c r="C255" i="9"/>
  <c r="B255" i="9"/>
  <c r="S243" i="9"/>
  <c r="R243" i="9"/>
  <c r="Q243" i="9"/>
  <c r="P243" i="9"/>
  <c r="N243" i="9"/>
  <c r="O243" i="9"/>
  <c r="M243" i="9"/>
  <c r="L243" i="9"/>
  <c r="K243" i="9"/>
  <c r="J243" i="9"/>
  <c r="I243" i="9"/>
  <c r="H243" i="9"/>
  <c r="F243" i="9"/>
  <c r="G243" i="9"/>
  <c r="D243" i="9"/>
  <c r="E243" i="9"/>
  <c r="C243" i="9"/>
  <c r="B243" i="9"/>
  <c r="S231" i="9"/>
  <c r="R231" i="9"/>
  <c r="Q231" i="9"/>
  <c r="O231" i="9"/>
  <c r="P231" i="9"/>
  <c r="N231" i="9"/>
  <c r="M231" i="9"/>
  <c r="L231" i="9"/>
  <c r="K231" i="9"/>
  <c r="J231" i="9"/>
  <c r="I231" i="9"/>
  <c r="H231" i="9"/>
  <c r="F231" i="9"/>
  <c r="G231" i="9"/>
  <c r="D231" i="9"/>
  <c r="E231" i="9"/>
  <c r="C231" i="9"/>
  <c r="B231" i="9"/>
  <c r="S219" i="9"/>
  <c r="R219" i="9"/>
  <c r="Q219" i="9"/>
  <c r="O219" i="9"/>
  <c r="P219" i="9"/>
  <c r="N219" i="9"/>
  <c r="M219" i="9"/>
  <c r="L219" i="9"/>
  <c r="K219" i="9"/>
  <c r="J219" i="9"/>
  <c r="I219" i="9"/>
  <c r="H219" i="9"/>
  <c r="F219" i="9"/>
  <c r="G219" i="9"/>
  <c r="D219" i="9"/>
  <c r="E219" i="9"/>
  <c r="C219" i="9"/>
  <c r="B219" i="9"/>
  <c r="S207" i="9"/>
  <c r="R207" i="9"/>
  <c r="Q207" i="9"/>
  <c r="O207" i="9"/>
  <c r="P207" i="9"/>
  <c r="N207" i="9"/>
  <c r="M207" i="9"/>
  <c r="L207" i="9"/>
  <c r="K207" i="9"/>
  <c r="J207" i="9"/>
  <c r="I207" i="9"/>
  <c r="H207" i="9"/>
  <c r="F207" i="9"/>
  <c r="G207" i="9"/>
  <c r="D207" i="9"/>
  <c r="E207" i="9"/>
  <c r="C207" i="9"/>
  <c r="B207" i="9"/>
  <c r="S195" i="9"/>
  <c r="R195" i="9"/>
  <c r="P195" i="9"/>
  <c r="Q195" i="9"/>
  <c r="O195" i="9"/>
  <c r="N195" i="9"/>
  <c r="M195" i="9"/>
  <c r="L195" i="9"/>
  <c r="K195" i="9"/>
  <c r="J195" i="9"/>
  <c r="I195" i="9"/>
  <c r="H195" i="9"/>
  <c r="F195" i="9"/>
  <c r="G195" i="9"/>
  <c r="D195" i="9"/>
  <c r="E195" i="9"/>
  <c r="C195" i="9"/>
  <c r="B195" i="9"/>
  <c r="S183" i="9"/>
  <c r="R183" i="9"/>
  <c r="P183" i="9"/>
  <c r="Q183" i="9"/>
  <c r="O183" i="9"/>
  <c r="N183" i="9"/>
  <c r="M183" i="9"/>
  <c r="L183" i="9"/>
  <c r="K183" i="9"/>
  <c r="J183" i="9"/>
  <c r="I183" i="9"/>
  <c r="H183" i="9"/>
  <c r="F183" i="9"/>
  <c r="G183" i="9"/>
  <c r="D183" i="9"/>
  <c r="E183" i="9"/>
  <c r="C183" i="9"/>
  <c r="B183" i="9"/>
  <c r="S171" i="9"/>
  <c r="R171" i="9"/>
  <c r="P171" i="9"/>
  <c r="Q171" i="9"/>
  <c r="O171" i="9"/>
  <c r="N171" i="9"/>
  <c r="M171" i="9"/>
  <c r="L171" i="9"/>
  <c r="K171" i="9"/>
  <c r="J171" i="9"/>
  <c r="I171" i="9"/>
  <c r="H171" i="9"/>
  <c r="F171" i="9"/>
  <c r="G171" i="9"/>
  <c r="D171" i="9"/>
  <c r="E171" i="9"/>
  <c r="C171" i="9"/>
  <c r="B171" i="9"/>
  <c r="S159" i="9"/>
  <c r="R159" i="9"/>
  <c r="P159" i="9"/>
  <c r="Q159" i="9"/>
  <c r="O159" i="9"/>
  <c r="N159" i="9"/>
  <c r="M159" i="9"/>
  <c r="L159" i="9"/>
  <c r="K159" i="9"/>
  <c r="J159" i="9"/>
  <c r="I159" i="9"/>
  <c r="H159" i="9"/>
  <c r="F159" i="9"/>
  <c r="G159" i="9"/>
  <c r="D159" i="9"/>
  <c r="E159" i="9"/>
  <c r="C159" i="9"/>
  <c r="B159" i="9"/>
  <c r="S147" i="9"/>
  <c r="Q147" i="9"/>
  <c r="R147" i="9"/>
  <c r="P147" i="9"/>
  <c r="O147" i="9"/>
  <c r="N147" i="9"/>
  <c r="M147" i="9"/>
  <c r="L147" i="9"/>
  <c r="K147" i="9"/>
  <c r="J147" i="9"/>
  <c r="I147" i="9"/>
  <c r="H147" i="9"/>
  <c r="F147" i="9"/>
  <c r="G147" i="9"/>
  <c r="D147" i="9"/>
  <c r="E147" i="9"/>
  <c r="C147" i="9"/>
  <c r="B147" i="9"/>
  <c r="S135" i="9"/>
  <c r="Q135" i="9"/>
  <c r="R135" i="9"/>
  <c r="P135" i="9"/>
  <c r="O135" i="9"/>
  <c r="N135" i="9"/>
  <c r="M135" i="9"/>
  <c r="L135" i="9"/>
  <c r="K135" i="9"/>
  <c r="J135" i="9"/>
  <c r="I135" i="9"/>
  <c r="H135" i="9"/>
  <c r="F135" i="9"/>
  <c r="G135" i="9"/>
  <c r="D135" i="9"/>
  <c r="E135" i="9"/>
  <c r="C135" i="9"/>
  <c r="B135" i="9"/>
  <c r="S123" i="9"/>
  <c r="Q123" i="9"/>
  <c r="R123" i="9"/>
  <c r="P123" i="9"/>
  <c r="O123" i="9"/>
  <c r="N123" i="9"/>
  <c r="M123" i="9"/>
  <c r="L123" i="9"/>
  <c r="K123" i="9"/>
  <c r="J123" i="9"/>
  <c r="I123" i="9"/>
  <c r="H123" i="9"/>
  <c r="F123" i="9"/>
  <c r="G123" i="9"/>
  <c r="D123" i="9"/>
  <c r="E123" i="9"/>
  <c r="C123" i="9"/>
  <c r="B123" i="9"/>
  <c r="R111" i="9"/>
  <c r="S111" i="9"/>
  <c r="Q111" i="9"/>
  <c r="P111" i="9"/>
  <c r="O111" i="9"/>
  <c r="N111" i="9"/>
  <c r="M111" i="9"/>
  <c r="L111" i="9"/>
  <c r="K111" i="9"/>
  <c r="J111" i="9"/>
  <c r="I111" i="9"/>
  <c r="H111" i="9"/>
  <c r="F111" i="9"/>
  <c r="G111" i="9"/>
  <c r="D111" i="9"/>
  <c r="E111" i="9"/>
  <c r="C111" i="9"/>
  <c r="B111" i="9"/>
  <c r="R99" i="9"/>
  <c r="S99" i="9"/>
  <c r="Q99" i="9"/>
  <c r="P99" i="9"/>
  <c r="O99" i="9"/>
  <c r="N99" i="9"/>
  <c r="M99" i="9"/>
  <c r="L99" i="9"/>
  <c r="K99" i="9"/>
  <c r="J99" i="9"/>
  <c r="I99" i="9"/>
  <c r="H99" i="9"/>
  <c r="F99" i="9"/>
  <c r="G99" i="9"/>
  <c r="D99" i="9"/>
  <c r="E99" i="9"/>
  <c r="C99" i="9"/>
  <c r="B99" i="9"/>
  <c r="R87" i="9"/>
  <c r="S87" i="9"/>
  <c r="Q87" i="9"/>
  <c r="P87" i="9"/>
  <c r="O87" i="9"/>
  <c r="N87" i="9"/>
  <c r="M87" i="9"/>
  <c r="L87" i="9"/>
  <c r="K87" i="9"/>
  <c r="J87" i="9"/>
  <c r="I87" i="9"/>
  <c r="H87" i="9"/>
  <c r="F87" i="9"/>
  <c r="G87" i="9"/>
  <c r="D87" i="9"/>
  <c r="E87" i="9"/>
  <c r="C87" i="9"/>
  <c r="B87" i="9"/>
  <c r="R75" i="9"/>
  <c r="S75" i="9"/>
  <c r="Q75" i="9"/>
  <c r="P75" i="9"/>
  <c r="O75" i="9"/>
  <c r="N75" i="9"/>
  <c r="M75" i="9"/>
  <c r="L75" i="9"/>
  <c r="K75" i="9"/>
  <c r="J75" i="9"/>
  <c r="I75" i="9"/>
  <c r="H75" i="9"/>
  <c r="F75" i="9"/>
  <c r="G75" i="9"/>
  <c r="D75" i="9"/>
  <c r="E75" i="9"/>
  <c r="C75" i="9"/>
  <c r="B75" i="9"/>
  <c r="R63" i="9"/>
  <c r="S63" i="9"/>
  <c r="Q63" i="9"/>
  <c r="P63" i="9"/>
  <c r="O63" i="9"/>
  <c r="N63" i="9"/>
  <c r="M63" i="9"/>
  <c r="L63" i="9"/>
  <c r="K63" i="9"/>
  <c r="J63" i="9"/>
  <c r="I63" i="9"/>
  <c r="H63" i="9"/>
  <c r="F63" i="9"/>
  <c r="G63" i="9"/>
  <c r="D63" i="9"/>
  <c r="E63" i="9"/>
  <c r="C63" i="9"/>
  <c r="B63" i="9"/>
  <c r="R51" i="9"/>
  <c r="S51" i="9"/>
  <c r="Q51" i="9"/>
  <c r="P51" i="9"/>
  <c r="O51" i="9"/>
  <c r="N51" i="9"/>
  <c r="H51" i="9"/>
  <c r="F51" i="9"/>
  <c r="G51" i="9"/>
  <c r="D51" i="9"/>
  <c r="E51" i="9"/>
  <c r="C51" i="9"/>
  <c r="B51" i="9"/>
  <c r="R39" i="9"/>
  <c r="S39" i="9"/>
  <c r="Q39" i="9"/>
  <c r="P39" i="9"/>
  <c r="O39" i="9"/>
  <c r="N39" i="9"/>
  <c r="H39" i="9"/>
  <c r="F39" i="9"/>
  <c r="G39" i="9"/>
  <c r="D39" i="9"/>
  <c r="E39" i="9"/>
  <c r="C39" i="9"/>
  <c r="B39" i="9"/>
  <c r="R27" i="9"/>
  <c r="S27" i="9"/>
  <c r="Q27" i="9"/>
  <c r="P27" i="9"/>
  <c r="O27" i="9"/>
  <c r="N27" i="9"/>
  <c r="H27" i="9"/>
  <c r="F27" i="9"/>
  <c r="G27" i="9"/>
  <c r="D27" i="9"/>
  <c r="E27" i="9"/>
  <c r="C27" i="9"/>
  <c r="B27" i="9"/>
  <c r="R15" i="9"/>
  <c r="S15" i="9"/>
  <c r="Q15" i="9"/>
  <c r="P15" i="9"/>
  <c r="O15" i="9"/>
  <c r="N15" i="9"/>
  <c r="H15" i="9"/>
  <c r="F15" i="9"/>
  <c r="G15" i="9"/>
  <c r="D15" i="9"/>
  <c r="E15" i="9"/>
  <c r="C15" i="9"/>
  <c r="B15" i="9"/>
  <c r="R3" i="9"/>
  <c r="S3" i="9"/>
  <c r="Q3" i="9"/>
  <c r="P3" i="9"/>
  <c r="O3" i="9"/>
  <c r="N3" i="9"/>
  <c r="H3" i="9"/>
  <c r="F3" i="9"/>
  <c r="G3" i="9"/>
  <c r="D3" i="9"/>
  <c r="E3" i="9"/>
  <c r="C3" i="9"/>
  <c r="B3" i="9"/>
  <c r="C33" i="7"/>
  <c r="H8" i="7" l="1"/>
  <c r="H7" i="7"/>
  <c r="R2" i="9" l="1"/>
  <c r="Q2" i="9"/>
  <c r="AA14" i="5" l="1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0" i="5"/>
  <c r="AA111" i="5"/>
  <c r="AA112" i="5"/>
  <c r="AA113" i="5"/>
  <c r="AA114" i="5"/>
  <c r="AA115" i="5"/>
  <c r="AA116" i="5"/>
  <c r="AA117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5" i="5"/>
  <c r="AA136" i="5"/>
  <c r="AA137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AA182" i="5"/>
  <c r="AA183" i="5"/>
  <c r="AA184" i="5"/>
  <c r="AA185" i="5"/>
  <c r="AA186" i="5"/>
  <c r="AA187" i="5"/>
  <c r="AA188" i="5"/>
  <c r="AA189" i="5"/>
  <c r="AA190" i="5"/>
  <c r="AA191" i="5"/>
  <c r="AA192" i="5"/>
  <c r="AA193" i="5"/>
  <c r="AA194" i="5"/>
  <c r="AA195" i="5"/>
  <c r="AA196" i="5"/>
  <c r="AA197" i="5"/>
  <c r="AA198" i="5"/>
  <c r="AA199" i="5"/>
  <c r="AA200" i="5"/>
  <c r="AA201" i="5"/>
  <c r="AA202" i="5"/>
  <c r="AA203" i="5"/>
  <c r="AA204" i="5"/>
  <c r="AA205" i="5"/>
  <c r="AA206" i="5"/>
  <c r="AA207" i="5"/>
  <c r="AA208" i="5"/>
  <c r="AA209" i="5"/>
  <c r="AA210" i="5"/>
  <c r="AA211" i="5"/>
  <c r="AA212" i="5"/>
  <c r="AA213" i="5"/>
  <c r="AA214" i="5"/>
  <c r="AA215" i="5"/>
  <c r="AA216" i="5"/>
  <c r="AA217" i="5"/>
  <c r="AA218" i="5"/>
  <c r="AA219" i="5"/>
  <c r="AA220" i="5"/>
  <c r="AA221" i="5"/>
  <c r="AA222" i="5"/>
  <c r="AA223" i="5"/>
  <c r="AA224" i="5"/>
  <c r="AA225" i="5"/>
  <c r="AA226" i="5"/>
  <c r="AA227" i="5"/>
  <c r="AA228" i="5"/>
  <c r="AA229" i="5"/>
  <c r="AA230" i="5"/>
  <c r="AA231" i="5"/>
  <c r="AA232" i="5"/>
  <c r="AA233" i="5"/>
  <c r="AA234" i="5"/>
  <c r="AA235" i="5"/>
  <c r="AA236" i="5"/>
  <c r="AA237" i="5"/>
  <c r="AA238" i="5"/>
  <c r="AA239" i="5"/>
  <c r="AA240" i="5"/>
  <c r="AA241" i="5"/>
  <c r="AA242" i="5"/>
  <c r="AA243" i="5"/>
  <c r="AA244" i="5"/>
  <c r="AA245" i="5"/>
  <c r="AA246" i="5"/>
  <c r="AA247" i="5"/>
  <c r="AA248" i="5"/>
  <c r="AA249" i="5"/>
  <c r="AA250" i="5"/>
  <c r="AA251" i="5"/>
  <c r="AA252" i="5"/>
  <c r="AA253" i="5"/>
  <c r="AA254" i="5"/>
  <c r="AA255" i="5"/>
  <c r="AA256" i="5"/>
  <c r="AA257" i="5"/>
  <c r="AA258" i="5"/>
  <c r="AA259" i="5"/>
  <c r="AA260" i="5"/>
  <c r="AA261" i="5"/>
  <c r="AA262" i="5"/>
  <c r="AA263" i="5"/>
  <c r="AA264" i="5"/>
  <c r="AA265" i="5"/>
  <c r="AA266" i="5"/>
  <c r="AA267" i="5"/>
  <c r="AA268" i="5"/>
  <c r="AA269" i="5"/>
  <c r="AA270" i="5"/>
  <c r="AA271" i="5"/>
  <c r="AA272" i="5"/>
  <c r="AA273" i="5"/>
  <c r="AA274" i="5"/>
  <c r="AA275" i="5"/>
  <c r="AA276" i="5"/>
  <c r="AA277" i="5"/>
  <c r="AA278" i="5"/>
  <c r="AA279" i="5"/>
  <c r="AA280" i="5"/>
  <c r="AA281" i="5"/>
  <c r="AA282" i="5"/>
  <c r="AA283" i="5"/>
  <c r="AA284" i="5"/>
  <c r="AA285" i="5"/>
  <c r="AA286" i="5"/>
  <c r="AA287" i="5"/>
  <c r="AA288" i="5"/>
  <c r="AA289" i="5"/>
  <c r="AA290" i="5"/>
  <c r="AA291" i="5"/>
  <c r="AA292" i="5"/>
  <c r="AA293" i="5"/>
  <c r="AA294" i="5"/>
  <c r="AA295" i="5"/>
  <c r="AA296" i="5"/>
  <c r="AA297" i="5"/>
  <c r="AA298" i="5"/>
  <c r="AA299" i="5"/>
  <c r="AA300" i="5"/>
  <c r="AA301" i="5"/>
  <c r="AA302" i="5"/>
  <c r="AA303" i="5"/>
  <c r="AA304" i="5"/>
  <c r="AA305" i="5"/>
  <c r="AA306" i="5"/>
  <c r="AA307" i="5"/>
  <c r="AA308" i="5"/>
  <c r="AA309" i="5"/>
  <c r="AA310" i="5"/>
  <c r="AA311" i="5"/>
  <c r="AA312" i="5"/>
  <c r="AA313" i="5"/>
  <c r="AA314" i="5"/>
  <c r="AA315" i="5"/>
  <c r="AA316" i="5"/>
  <c r="AA317" i="5"/>
  <c r="AA318" i="5"/>
  <c r="AA319" i="5"/>
  <c r="AA320" i="5"/>
  <c r="AA321" i="5"/>
  <c r="AA322" i="5"/>
  <c r="AA323" i="5"/>
  <c r="AA324" i="5"/>
  <c r="AA325" i="5"/>
  <c r="AA326" i="5"/>
  <c r="AA327" i="5"/>
  <c r="AA328" i="5"/>
  <c r="AA329" i="5"/>
  <c r="AA330" i="5"/>
  <c r="AA331" i="5"/>
  <c r="AA332" i="5"/>
  <c r="AA333" i="5"/>
  <c r="AA334" i="5"/>
  <c r="AA335" i="5"/>
  <c r="AA336" i="5"/>
  <c r="AA337" i="5"/>
  <c r="AA338" i="5"/>
  <c r="AA339" i="5"/>
  <c r="AA340" i="5"/>
  <c r="AA341" i="5"/>
  <c r="AA342" i="5"/>
  <c r="AA343" i="5"/>
  <c r="AA344" i="5"/>
  <c r="AA345" i="5"/>
  <c r="AA346" i="5"/>
  <c r="AA347" i="5"/>
  <c r="AA348" i="5"/>
  <c r="AA349" i="5"/>
  <c r="AA350" i="5"/>
  <c r="AA351" i="5"/>
  <c r="AA352" i="5"/>
  <c r="AA353" i="5"/>
  <c r="AA354" i="5"/>
  <c r="AA355" i="5"/>
  <c r="AA356" i="5"/>
  <c r="AA357" i="5"/>
  <c r="AA358" i="5"/>
  <c r="AA359" i="5"/>
  <c r="AA360" i="5"/>
  <c r="AA361" i="5"/>
  <c r="AA362" i="5"/>
  <c r="AA363" i="5"/>
  <c r="AA364" i="5"/>
  <c r="AA365" i="5"/>
  <c r="AA366" i="5"/>
  <c r="AA367" i="5"/>
  <c r="AA368" i="5"/>
  <c r="AA369" i="5"/>
  <c r="AA370" i="5"/>
  <c r="AA371" i="5"/>
  <c r="AA372" i="5"/>
  <c r="AA373" i="5"/>
  <c r="AA374" i="5"/>
  <c r="AA375" i="5"/>
  <c r="AA376" i="5"/>
  <c r="AA377" i="5"/>
  <c r="AA378" i="5"/>
  <c r="AA379" i="5"/>
  <c r="AA380" i="5"/>
  <c r="AA381" i="5"/>
  <c r="AA382" i="5"/>
  <c r="AA383" i="5"/>
  <c r="AA384" i="5"/>
  <c r="AA385" i="5"/>
  <c r="AA386" i="5"/>
  <c r="AA387" i="5"/>
  <c r="AA388" i="5"/>
  <c r="AA389" i="5"/>
  <c r="AA390" i="5"/>
  <c r="AA391" i="5"/>
  <c r="AA392" i="5"/>
  <c r="AA393" i="5"/>
  <c r="AA394" i="5"/>
  <c r="AA395" i="5"/>
  <c r="AA396" i="5"/>
  <c r="AA397" i="5"/>
  <c r="AA398" i="5"/>
  <c r="AA399" i="5"/>
  <c r="AA400" i="5"/>
  <c r="AA401" i="5"/>
  <c r="AA402" i="5"/>
  <c r="AA403" i="5"/>
  <c r="AA404" i="5"/>
  <c r="AA405" i="5"/>
  <c r="AA406" i="5"/>
  <c r="AA407" i="5"/>
  <c r="AA408" i="5"/>
  <c r="AA409" i="5"/>
  <c r="AA410" i="5"/>
  <c r="AA411" i="5"/>
  <c r="AA412" i="5"/>
  <c r="AA413" i="5"/>
  <c r="AA414" i="5"/>
  <c r="AA415" i="5"/>
  <c r="AA416" i="5"/>
  <c r="AA417" i="5"/>
  <c r="AA418" i="5"/>
  <c r="AA419" i="5"/>
  <c r="AA420" i="5"/>
  <c r="AA421" i="5"/>
  <c r="AA422" i="5"/>
  <c r="AA423" i="5"/>
  <c r="AA424" i="5"/>
  <c r="AA425" i="5"/>
  <c r="AA426" i="5"/>
  <c r="AA427" i="5"/>
  <c r="AA428" i="5"/>
  <c r="AA429" i="5"/>
  <c r="AA430" i="5"/>
  <c r="AA431" i="5"/>
  <c r="AA432" i="5"/>
  <c r="AA433" i="5"/>
  <c r="AA434" i="5"/>
  <c r="AA435" i="5"/>
  <c r="AA436" i="5"/>
  <c r="AA437" i="5"/>
  <c r="AA438" i="5"/>
  <c r="AA439" i="5"/>
  <c r="AA440" i="5"/>
  <c r="AA441" i="5"/>
  <c r="AA442" i="5"/>
  <c r="AA443" i="5"/>
  <c r="AA444" i="5"/>
  <c r="AA445" i="5"/>
  <c r="AA446" i="5"/>
  <c r="AA447" i="5"/>
  <c r="AA448" i="5"/>
  <c r="AA449" i="5"/>
  <c r="AA450" i="5"/>
  <c r="AA451" i="5"/>
  <c r="AA452" i="5"/>
  <c r="AA453" i="5"/>
  <c r="AA454" i="5"/>
  <c r="AA455" i="5"/>
  <c r="AA456" i="5"/>
  <c r="AA457" i="5"/>
  <c r="AA458" i="5"/>
  <c r="AA459" i="5"/>
  <c r="AA460" i="5"/>
  <c r="AA461" i="5"/>
  <c r="AA462" i="5"/>
  <c r="AA463" i="5"/>
  <c r="AA464" i="5"/>
  <c r="AA465" i="5"/>
  <c r="AA466" i="5"/>
  <c r="AA467" i="5"/>
  <c r="AA468" i="5"/>
  <c r="AA469" i="5"/>
  <c r="AA470" i="5"/>
  <c r="AA471" i="5"/>
  <c r="AA472" i="5"/>
  <c r="AA473" i="5"/>
  <c r="AA474" i="5"/>
  <c r="AA475" i="5"/>
  <c r="AA476" i="5"/>
  <c r="AA477" i="5"/>
  <c r="AA478" i="5"/>
  <c r="AA479" i="5"/>
  <c r="AA480" i="5"/>
  <c r="AA481" i="5"/>
  <c r="AA482" i="5"/>
  <c r="AA483" i="5"/>
  <c r="AA484" i="5"/>
  <c r="AA485" i="5"/>
  <c r="AA486" i="5"/>
  <c r="AA487" i="5"/>
  <c r="AA488" i="5"/>
  <c r="AA489" i="5"/>
  <c r="AA490" i="5"/>
  <c r="AA491" i="5"/>
  <c r="AA492" i="5"/>
  <c r="AA493" i="5"/>
  <c r="AA494" i="5"/>
  <c r="AA495" i="5"/>
  <c r="AA496" i="5"/>
  <c r="AA497" i="5"/>
  <c r="AA498" i="5"/>
  <c r="AA499" i="5"/>
  <c r="AA500" i="5"/>
  <c r="AA501" i="5"/>
  <c r="AA502" i="5"/>
  <c r="AA503" i="5"/>
  <c r="AA504" i="5"/>
  <c r="AA505" i="5"/>
  <c r="AA506" i="5"/>
  <c r="AA507" i="5"/>
  <c r="AA508" i="5"/>
  <c r="AA509" i="5"/>
  <c r="AA510" i="5"/>
  <c r="AA511" i="5"/>
  <c r="AA512" i="5"/>
  <c r="AF14" i="5"/>
  <c r="AH14" i="5" s="1"/>
  <c r="AG14" i="5"/>
  <c r="AI14" i="5"/>
  <c r="AF15" i="5"/>
  <c r="AH15" i="5" s="1"/>
  <c r="AG15" i="5"/>
  <c r="AI15" i="5"/>
  <c r="AF16" i="5"/>
  <c r="AG16" i="5"/>
  <c r="AI16" i="5"/>
  <c r="AF17" i="5"/>
  <c r="AG17" i="5"/>
  <c r="AI17" i="5"/>
  <c r="AF18" i="5"/>
  <c r="AH18" i="5" s="1"/>
  <c r="AG18" i="5"/>
  <c r="AI18" i="5"/>
  <c r="AF19" i="5"/>
  <c r="AH19" i="5" s="1"/>
  <c r="AG19" i="5"/>
  <c r="AI19" i="5"/>
  <c r="AF20" i="5"/>
  <c r="AG20" i="5"/>
  <c r="AI20" i="5"/>
  <c r="AF21" i="5"/>
  <c r="AG21" i="5"/>
  <c r="AI21" i="5"/>
  <c r="AF22" i="5"/>
  <c r="AG22" i="5"/>
  <c r="AI22" i="5"/>
  <c r="AF23" i="5"/>
  <c r="AH23" i="5" s="1"/>
  <c r="AG23" i="5"/>
  <c r="AI23" i="5"/>
  <c r="AF24" i="5"/>
  <c r="AH24" i="5" s="1"/>
  <c r="AG24" i="5"/>
  <c r="AI24" i="5"/>
  <c r="AF25" i="5"/>
  <c r="AH25" i="5" s="1"/>
  <c r="AG25" i="5"/>
  <c r="AI25" i="5"/>
  <c r="AF26" i="5"/>
  <c r="AH26" i="5" s="1"/>
  <c r="AG26" i="5"/>
  <c r="AI26" i="5"/>
  <c r="AF27" i="5"/>
  <c r="AH27" i="5" s="1"/>
  <c r="AG27" i="5"/>
  <c r="AI27" i="5"/>
  <c r="AF28" i="5"/>
  <c r="AH28" i="5" s="1"/>
  <c r="AG28" i="5"/>
  <c r="AI28" i="5"/>
  <c r="AF29" i="5"/>
  <c r="AH29" i="5" s="1"/>
  <c r="AG29" i="5"/>
  <c r="AI29" i="5"/>
  <c r="AF30" i="5"/>
  <c r="AH30" i="5" s="1"/>
  <c r="AG30" i="5"/>
  <c r="AI30" i="5"/>
  <c r="AF31" i="5"/>
  <c r="AH31" i="5" s="1"/>
  <c r="AG31" i="5"/>
  <c r="AI31" i="5"/>
  <c r="AF32" i="5"/>
  <c r="AH32" i="5" s="1"/>
  <c r="AG32" i="5"/>
  <c r="AI32" i="5"/>
  <c r="AF33" i="5"/>
  <c r="AH33" i="5" s="1"/>
  <c r="AG33" i="5"/>
  <c r="AI33" i="5"/>
  <c r="AF34" i="5"/>
  <c r="AH34" i="5" s="1"/>
  <c r="AG34" i="5"/>
  <c r="AI34" i="5"/>
  <c r="AF35" i="5"/>
  <c r="AH35" i="5" s="1"/>
  <c r="AG35" i="5"/>
  <c r="AI35" i="5"/>
  <c r="AF36" i="5"/>
  <c r="AH36" i="5" s="1"/>
  <c r="AG36" i="5"/>
  <c r="AI36" i="5"/>
  <c r="AF37" i="5"/>
  <c r="AG37" i="5"/>
  <c r="AI37" i="5"/>
  <c r="AF38" i="5"/>
  <c r="AG38" i="5"/>
  <c r="AI38" i="5"/>
  <c r="AF39" i="5"/>
  <c r="AH39" i="5" s="1"/>
  <c r="AG39" i="5"/>
  <c r="AI39" i="5"/>
  <c r="AF40" i="5"/>
  <c r="AH40" i="5" s="1"/>
  <c r="AG40" i="5"/>
  <c r="AI40" i="5"/>
  <c r="AF41" i="5"/>
  <c r="AH41" i="5" s="1"/>
  <c r="AG41" i="5"/>
  <c r="AI41" i="5"/>
  <c r="AF42" i="5"/>
  <c r="AH42" i="5" s="1"/>
  <c r="AG42" i="5"/>
  <c r="AI42" i="5"/>
  <c r="AF43" i="5"/>
  <c r="AH43" i="5" s="1"/>
  <c r="AG43" i="5"/>
  <c r="AI43" i="5"/>
  <c r="AF44" i="5"/>
  <c r="AH44" i="5" s="1"/>
  <c r="AG44" i="5"/>
  <c r="AI44" i="5"/>
  <c r="AF45" i="5"/>
  <c r="AH45" i="5" s="1"/>
  <c r="AG45" i="5"/>
  <c r="AI45" i="5"/>
  <c r="AF46" i="5"/>
  <c r="AH46" i="5" s="1"/>
  <c r="AG46" i="5"/>
  <c r="AI46" i="5"/>
  <c r="AF47" i="5"/>
  <c r="AH47" i="5" s="1"/>
  <c r="AG47" i="5"/>
  <c r="AI47" i="5"/>
  <c r="AF48" i="5"/>
  <c r="AH48" i="5" s="1"/>
  <c r="AG48" i="5"/>
  <c r="AI48" i="5"/>
  <c r="AF49" i="5"/>
  <c r="AH49" i="5" s="1"/>
  <c r="AG49" i="5"/>
  <c r="AI49" i="5"/>
  <c r="AF50" i="5"/>
  <c r="AH50" i="5" s="1"/>
  <c r="AG50" i="5"/>
  <c r="AI50" i="5"/>
  <c r="AF51" i="5"/>
  <c r="AH51" i="5" s="1"/>
  <c r="AG51" i="5"/>
  <c r="AI51" i="5"/>
  <c r="AF52" i="5"/>
  <c r="AH52" i="5" s="1"/>
  <c r="AG52" i="5"/>
  <c r="AI52" i="5"/>
  <c r="AF53" i="5"/>
  <c r="AG53" i="5"/>
  <c r="AI53" i="5"/>
  <c r="AF54" i="5"/>
  <c r="AG54" i="5"/>
  <c r="AI54" i="5"/>
  <c r="AF55" i="5"/>
  <c r="AH55" i="5" s="1"/>
  <c r="AG55" i="5"/>
  <c r="AI55" i="5"/>
  <c r="AF56" i="5"/>
  <c r="AH56" i="5" s="1"/>
  <c r="AG56" i="5"/>
  <c r="AI56" i="5"/>
  <c r="AF57" i="5"/>
  <c r="AH57" i="5" s="1"/>
  <c r="AG57" i="5"/>
  <c r="AI57" i="5"/>
  <c r="AF58" i="5"/>
  <c r="AH58" i="5" s="1"/>
  <c r="AG58" i="5"/>
  <c r="AI58" i="5"/>
  <c r="AF59" i="5"/>
  <c r="AH59" i="5" s="1"/>
  <c r="AG59" i="5"/>
  <c r="AI59" i="5"/>
  <c r="AF60" i="5"/>
  <c r="AH60" i="5" s="1"/>
  <c r="AG60" i="5"/>
  <c r="AI60" i="5"/>
  <c r="AF61" i="5"/>
  <c r="AH61" i="5" s="1"/>
  <c r="AG61" i="5"/>
  <c r="AI61" i="5"/>
  <c r="AF62" i="5"/>
  <c r="AH62" i="5" s="1"/>
  <c r="AG62" i="5"/>
  <c r="AI62" i="5"/>
  <c r="AF63" i="5"/>
  <c r="AH63" i="5" s="1"/>
  <c r="AG63" i="5"/>
  <c r="AI63" i="5"/>
  <c r="AF64" i="5"/>
  <c r="AH64" i="5" s="1"/>
  <c r="AG64" i="5"/>
  <c r="AI64" i="5"/>
  <c r="AF65" i="5"/>
  <c r="AH65" i="5" s="1"/>
  <c r="AG65" i="5"/>
  <c r="AI65" i="5"/>
  <c r="AF66" i="5"/>
  <c r="AH66" i="5" s="1"/>
  <c r="AG66" i="5"/>
  <c r="AI66" i="5"/>
  <c r="AF67" i="5"/>
  <c r="AH67" i="5" s="1"/>
  <c r="AG67" i="5"/>
  <c r="AI67" i="5"/>
  <c r="AF68" i="5"/>
  <c r="AJ68" i="5" s="1"/>
  <c r="AG68" i="5"/>
  <c r="AI68" i="5"/>
  <c r="AF69" i="5"/>
  <c r="AG69" i="5"/>
  <c r="AI69" i="5"/>
  <c r="AF70" i="5"/>
  <c r="AG70" i="5"/>
  <c r="AI70" i="5"/>
  <c r="AF71" i="5"/>
  <c r="AH71" i="5" s="1"/>
  <c r="AG71" i="5"/>
  <c r="AI71" i="5"/>
  <c r="AF72" i="5"/>
  <c r="AH72" i="5" s="1"/>
  <c r="AG72" i="5"/>
  <c r="AI72" i="5"/>
  <c r="AF73" i="5"/>
  <c r="AH73" i="5" s="1"/>
  <c r="AG73" i="5"/>
  <c r="AI73" i="5"/>
  <c r="AF74" i="5"/>
  <c r="AH74" i="5" s="1"/>
  <c r="AG74" i="5"/>
  <c r="AI74" i="5"/>
  <c r="AF75" i="5"/>
  <c r="AH75" i="5" s="1"/>
  <c r="AG75" i="5"/>
  <c r="AI75" i="5"/>
  <c r="AF76" i="5"/>
  <c r="AH76" i="5" s="1"/>
  <c r="AG76" i="5"/>
  <c r="AI76" i="5"/>
  <c r="AF77" i="5"/>
  <c r="AH77" i="5" s="1"/>
  <c r="AG77" i="5"/>
  <c r="AI77" i="5"/>
  <c r="AF78" i="5"/>
  <c r="AH78" i="5" s="1"/>
  <c r="AG78" i="5"/>
  <c r="AI78" i="5"/>
  <c r="AF79" i="5"/>
  <c r="AH79" i="5" s="1"/>
  <c r="AG79" i="5"/>
  <c r="AI79" i="5"/>
  <c r="AF80" i="5"/>
  <c r="AH80" i="5" s="1"/>
  <c r="AG80" i="5"/>
  <c r="AI80" i="5"/>
  <c r="AF81" i="5"/>
  <c r="AH81" i="5" s="1"/>
  <c r="AG81" i="5"/>
  <c r="AI81" i="5"/>
  <c r="AF82" i="5"/>
  <c r="AH82" i="5" s="1"/>
  <c r="AG82" i="5"/>
  <c r="AI82" i="5"/>
  <c r="AF83" i="5"/>
  <c r="AH83" i="5" s="1"/>
  <c r="AG83" i="5"/>
  <c r="AI83" i="5"/>
  <c r="AF84" i="5"/>
  <c r="AH84" i="5" s="1"/>
  <c r="AG84" i="5"/>
  <c r="AI84" i="5"/>
  <c r="AF85" i="5"/>
  <c r="AG85" i="5"/>
  <c r="AI85" i="5"/>
  <c r="AF86" i="5"/>
  <c r="AG86" i="5"/>
  <c r="AI86" i="5"/>
  <c r="AF87" i="5"/>
  <c r="AH87" i="5" s="1"/>
  <c r="AG87" i="5"/>
  <c r="AI87" i="5"/>
  <c r="AF88" i="5"/>
  <c r="AH88" i="5" s="1"/>
  <c r="AG88" i="5"/>
  <c r="AI88" i="5"/>
  <c r="AF89" i="5"/>
  <c r="AH89" i="5" s="1"/>
  <c r="AG89" i="5"/>
  <c r="AI89" i="5"/>
  <c r="AF90" i="5"/>
  <c r="AH90" i="5" s="1"/>
  <c r="AG90" i="5"/>
  <c r="AI90" i="5"/>
  <c r="AF91" i="5"/>
  <c r="AH91" i="5" s="1"/>
  <c r="AG91" i="5"/>
  <c r="AI91" i="5"/>
  <c r="AF92" i="5"/>
  <c r="AH92" i="5" s="1"/>
  <c r="AG92" i="5"/>
  <c r="AI92" i="5"/>
  <c r="AF93" i="5"/>
  <c r="AH93" i="5" s="1"/>
  <c r="AG93" i="5"/>
  <c r="AI93" i="5"/>
  <c r="AF94" i="5"/>
  <c r="AH94" i="5" s="1"/>
  <c r="AG94" i="5"/>
  <c r="AI94" i="5"/>
  <c r="AF95" i="5"/>
  <c r="AH95" i="5" s="1"/>
  <c r="AG95" i="5"/>
  <c r="AI95" i="5"/>
  <c r="AF96" i="5"/>
  <c r="AH96" i="5" s="1"/>
  <c r="AG96" i="5"/>
  <c r="AI96" i="5"/>
  <c r="AF97" i="5"/>
  <c r="AH97" i="5" s="1"/>
  <c r="AG97" i="5"/>
  <c r="AI97" i="5"/>
  <c r="AF98" i="5"/>
  <c r="AH98" i="5" s="1"/>
  <c r="AG98" i="5"/>
  <c r="AI98" i="5"/>
  <c r="AF99" i="5"/>
  <c r="AH99" i="5" s="1"/>
  <c r="AG99" i="5"/>
  <c r="AI99" i="5"/>
  <c r="AF100" i="5"/>
  <c r="AH100" i="5" s="1"/>
  <c r="AG100" i="5"/>
  <c r="AI100" i="5"/>
  <c r="AF101" i="5"/>
  <c r="AG101" i="5"/>
  <c r="AI101" i="5"/>
  <c r="AF102" i="5"/>
  <c r="AG102" i="5"/>
  <c r="AI102" i="5"/>
  <c r="AF103" i="5"/>
  <c r="AH103" i="5" s="1"/>
  <c r="AG103" i="5"/>
  <c r="AI103" i="5"/>
  <c r="AF104" i="5"/>
  <c r="AH104" i="5" s="1"/>
  <c r="AG104" i="5"/>
  <c r="AI104" i="5"/>
  <c r="AF105" i="5"/>
  <c r="AH105" i="5" s="1"/>
  <c r="AG105" i="5"/>
  <c r="AI105" i="5"/>
  <c r="AF106" i="5"/>
  <c r="AH106" i="5" s="1"/>
  <c r="AG106" i="5"/>
  <c r="AI106" i="5"/>
  <c r="AF107" i="5"/>
  <c r="AH107" i="5" s="1"/>
  <c r="AG107" i="5"/>
  <c r="AI107" i="5"/>
  <c r="AF108" i="5"/>
  <c r="AH108" i="5" s="1"/>
  <c r="AG108" i="5"/>
  <c r="AI108" i="5"/>
  <c r="AF109" i="5"/>
  <c r="AH109" i="5" s="1"/>
  <c r="AG109" i="5"/>
  <c r="AI109" i="5"/>
  <c r="AF110" i="5"/>
  <c r="AH110" i="5" s="1"/>
  <c r="AG110" i="5"/>
  <c r="AI110" i="5"/>
  <c r="AF111" i="5"/>
  <c r="AH111" i="5" s="1"/>
  <c r="AG111" i="5"/>
  <c r="AI111" i="5"/>
  <c r="AF112" i="5"/>
  <c r="AH112" i="5" s="1"/>
  <c r="AG112" i="5"/>
  <c r="AI112" i="5"/>
  <c r="AF113" i="5"/>
  <c r="AH113" i="5" s="1"/>
  <c r="AG113" i="5"/>
  <c r="AI113" i="5"/>
  <c r="AF114" i="5"/>
  <c r="AH114" i="5" s="1"/>
  <c r="AG114" i="5"/>
  <c r="AI114" i="5"/>
  <c r="AF115" i="5"/>
  <c r="AH115" i="5" s="1"/>
  <c r="AG115" i="5"/>
  <c r="AI115" i="5"/>
  <c r="AF116" i="5"/>
  <c r="AH116" i="5" s="1"/>
  <c r="AG116" i="5"/>
  <c r="AI116" i="5"/>
  <c r="AF117" i="5"/>
  <c r="AG117" i="5"/>
  <c r="AI117" i="5"/>
  <c r="AF118" i="5"/>
  <c r="AG118" i="5"/>
  <c r="AI118" i="5"/>
  <c r="AF119" i="5"/>
  <c r="AH119" i="5" s="1"/>
  <c r="AG119" i="5"/>
  <c r="AI119" i="5"/>
  <c r="AF120" i="5"/>
  <c r="AH120" i="5" s="1"/>
  <c r="AG120" i="5"/>
  <c r="AI120" i="5"/>
  <c r="AF121" i="5"/>
  <c r="AH121" i="5" s="1"/>
  <c r="AG121" i="5"/>
  <c r="AI121" i="5"/>
  <c r="AF122" i="5"/>
  <c r="AH122" i="5" s="1"/>
  <c r="AG122" i="5"/>
  <c r="AI122" i="5"/>
  <c r="AF123" i="5"/>
  <c r="AH123" i="5" s="1"/>
  <c r="AG123" i="5"/>
  <c r="AI123" i="5"/>
  <c r="AF124" i="5"/>
  <c r="AH124" i="5" s="1"/>
  <c r="AG124" i="5"/>
  <c r="AI124" i="5"/>
  <c r="AF125" i="5"/>
  <c r="AH125" i="5" s="1"/>
  <c r="AG125" i="5"/>
  <c r="AI125" i="5"/>
  <c r="AF126" i="5"/>
  <c r="AH126" i="5" s="1"/>
  <c r="AG126" i="5"/>
  <c r="AI126" i="5"/>
  <c r="AF127" i="5"/>
  <c r="AH127" i="5" s="1"/>
  <c r="AG127" i="5"/>
  <c r="AI127" i="5"/>
  <c r="AF128" i="5"/>
  <c r="AH128" i="5" s="1"/>
  <c r="AG128" i="5"/>
  <c r="AI128" i="5"/>
  <c r="AF129" i="5"/>
  <c r="AH129" i="5" s="1"/>
  <c r="AG129" i="5"/>
  <c r="AI129" i="5"/>
  <c r="AF130" i="5"/>
  <c r="AH130" i="5" s="1"/>
  <c r="AG130" i="5"/>
  <c r="AI130" i="5"/>
  <c r="AF131" i="5"/>
  <c r="AH131" i="5" s="1"/>
  <c r="AG131" i="5"/>
  <c r="AI131" i="5"/>
  <c r="AF132" i="5"/>
  <c r="AH132" i="5" s="1"/>
  <c r="AG132" i="5"/>
  <c r="AI132" i="5"/>
  <c r="AF133" i="5"/>
  <c r="AG133" i="5"/>
  <c r="AI133" i="5"/>
  <c r="AF134" i="5"/>
  <c r="AG134" i="5"/>
  <c r="AI134" i="5"/>
  <c r="AF135" i="5"/>
  <c r="AH135" i="5" s="1"/>
  <c r="AG135" i="5"/>
  <c r="AI135" i="5"/>
  <c r="AF136" i="5"/>
  <c r="AH136" i="5" s="1"/>
  <c r="AG136" i="5"/>
  <c r="AI136" i="5"/>
  <c r="AF137" i="5"/>
  <c r="AH137" i="5" s="1"/>
  <c r="AG137" i="5"/>
  <c r="AI137" i="5"/>
  <c r="AF138" i="5"/>
  <c r="AH138" i="5" s="1"/>
  <c r="AG138" i="5"/>
  <c r="AI138" i="5"/>
  <c r="AF139" i="5"/>
  <c r="AH139" i="5" s="1"/>
  <c r="AG139" i="5"/>
  <c r="AI139" i="5"/>
  <c r="AF140" i="5"/>
  <c r="AH140" i="5" s="1"/>
  <c r="AG140" i="5"/>
  <c r="AI140" i="5"/>
  <c r="AF141" i="5"/>
  <c r="AH141" i="5" s="1"/>
  <c r="AG141" i="5"/>
  <c r="AI141" i="5"/>
  <c r="AF142" i="5"/>
  <c r="AH142" i="5" s="1"/>
  <c r="AG142" i="5"/>
  <c r="AI142" i="5"/>
  <c r="AF143" i="5"/>
  <c r="AH143" i="5" s="1"/>
  <c r="AG143" i="5"/>
  <c r="AI143" i="5"/>
  <c r="AF144" i="5"/>
  <c r="AH144" i="5" s="1"/>
  <c r="AG144" i="5"/>
  <c r="AI144" i="5"/>
  <c r="AF145" i="5"/>
  <c r="AH145" i="5" s="1"/>
  <c r="AG145" i="5"/>
  <c r="AI145" i="5"/>
  <c r="AF146" i="5"/>
  <c r="AH146" i="5" s="1"/>
  <c r="AG146" i="5"/>
  <c r="AI146" i="5"/>
  <c r="AF147" i="5"/>
  <c r="AH147" i="5" s="1"/>
  <c r="AG147" i="5"/>
  <c r="AI147" i="5"/>
  <c r="AF148" i="5"/>
  <c r="AH148" i="5" s="1"/>
  <c r="AG148" i="5"/>
  <c r="AI148" i="5"/>
  <c r="AF149" i="5"/>
  <c r="AG149" i="5"/>
  <c r="AI149" i="5"/>
  <c r="AF150" i="5"/>
  <c r="AG150" i="5"/>
  <c r="AI150" i="5"/>
  <c r="AF151" i="5"/>
  <c r="AH151" i="5" s="1"/>
  <c r="AG151" i="5"/>
  <c r="AI151" i="5"/>
  <c r="AF152" i="5"/>
  <c r="AH152" i="5" s="1"/>
  <c r="AG152" i="5"/>
  <c r="AI152" i="5"/>
  <c r="AF153" i="5"/>
  <c r="AH153" i="5" s="1"/>
  <c r="AG153" i="5"/>
  <c r="AI153" i="5"/>
  <c r="AF154" i="5"/>
  <c r="AH154" i="5" s="1"/>
  <c r="AG154" i="5"/>
  <c r="AI154" i="5"/>
  <c r="AF155" i="5"/>
  <c r="AH155" i="5" s="1"/>
  <c r="AG155" i="5"/>
  <c r="AI155" i="5"/>
  <c r="AF156" i="5"/>
  <c r="AH156" i="5" s="1"/>
  <c r="AG156" i="5"/>
  <c r="AI156" i="5"/>
  <c r="AF157" i="5"/>
  <c r="AH157" i="5" s="1"/>
  <c r="AG157" i="5"/>
  <c r="AI157" i="5"/>
  <c r="AF158" i="5"/>
  <c r="AH158" i="5" s="1"/>
  <c r="AG158" i="5"/>
  <c r="AI158" i="5"/>
  <c r="AF159" i="5"/>
  <c r="AH159" i="5" s="1"/>
  <c r="AG159" i="5"/>
  <c r="AI159" i="5"/>
  <c r="AF160" i="5"/>
  <c r="AH160" i="5" s="1"/>
  <c r="AG160" i="5"/>
  <c r="AI160" i="5"/>
  <c r="AF161" i="5"/>
  <c r="AH161" i="5" s="1"/>
  <c r="AG161" i="5"/>
  <c r="AI161" i="5"/>
  <c r="AF162" i="5"/>
  <c r="AH162" i="5" s="1"/>
  <c r="AG162" i="5"/>
  <c r="AI162" i="5"/>
  <c r="AF163" i="5"/>
  <c r="AH163" i="5" s="1"/>
  <c r="AG163" i="5"/>
  <c r="AI163" i="5"/>
  <c r="AF164" i="5"/>
  <c r="AH164" i="5" s="1"/>
  <c r="AG164" i="5"/>
  <c r="AI164" i="5"/>
  <c r="AF165" i="5"/>
  <c r="AG165" i="5"/>
  <c r="AI165" i="5"/>
  <c r="AF166" i="5"/>
  <c r="AG166" i="5"/>
  <c r="AI166" i="5"/>
  <c r="AF167" i="5"/>
  <c r="AH167" i="5" s="1"/>
  <c r="AG167" i="5"/>
  <c r="AI167" i="5"/>
  <c r="AF168" i="5"/>
  <c r="AH168" i="5" s="1"/>
  <c r="AG168" i="5"/>
  <c r="AI168" i="5"/>
  <c r="AF169" i="5"/>
  <c r="AH169" i="5" s="1"/>
  <c r="AG169" i="5"/>
  <c r="AI169" i="5"/>
  <c r="AF170" i="5"/>
  <c r="AH170" i="5" s="1"/>
  <c r="AG170" i="5"/>
  <c r="AI170" i="5"/>
  <c r="AF171" i="5"/>
  <c r="AH171" i="5" s="1"/>
  <c r="AG171" i="5"/>
  <c r="AI171" i="5"/>
  <c r="AF172" i="5"/>
  <c r="AH172" i="5" s="1"/>
  <c r="AG172" i="5"/>
  <c r="AI172" i="5"/>
  <c r="AF173" i="5"/>
  <c r="AH173" i="5" s="1"/>
  <c r="AG173" i="5"/>
  <c r="AI173" i="5"/>
  <c r="AF174" i="5"/>
  <c r="AH174" i="5" s="1"/>
  <c r="AG174" i="5"/>
  <c r="AI174" i="5"/>
  <c r="AF175" i="5"/>
  <c r="AH175" i="5" s="1"/>
  <c r="AG175" i="5"/>
  <c r="AI175" i="5"/>
  <c r="AF176" i="5"/>
  <c r="AH176" i="5" s="1"/>
  <c r="AG176" i="5"/>
  <c r="AI176" i="5"/>
  <c r="AF177" i="5"/>
  <c r="AH177" i="5" s="1"/>
  <c r="AG177" i="5"/>
  <c r="AI177" i="5"/>
  <c r="AF178" i="5"/>
  <c r="AH178" i="5" s="1"/>
  <c r="AG178" i="5"/>
  <c r="AI178" i="5"/>
  <c r="AF179" i="5"/>
  <c r="AH179" i="5" s="1"/>
  <c r="AG179" i="5"/>
  <c r="AI179" i="5"/>
  <c r="AF180" i="5"/>
  <c r="AH180" i="5" s="1"/>
  <c r="AG180" i="5"/>
  <c r="AI180" i="5"/>
  <c r="AF181" i="5"/>
  <c r="AH181" i="5" s="1"/>
  <c r="AG181" i="5"/>
  <c r="AI181" i="5"/>
  <c r="AF182" i="5"/>
  <c r="AH182" i="5" s="1"/>
  <c r="AG182" i="5"/>
  <c r="AI182" i="5"/>
  <c r="AF183" i="5"/>
  <c r="AH183" i="5" s="1"/>
  <c r="AG183" i="5"/>
  <c r="AI183" i="5"/>
  <c r="AF184" i="5"/>
  <c r="AH184" i="5" s="1"/>
  <c r="AG184" i="5"/>
  <c r="AI184" i="5"/>
  <c r="AF185" i="5"/>
  <c r="AH185" i="5" s="1"/>
  <c r="AG185" i="5"/>
  <c r="AI185" i="5"/>
  <c r="AF186" i="5"/>
  <c r="AH186" i="5" s="1"/>
  <c r="AG186" i="5"/>
  <c r="AI186" i="5"/>
  <c r="AF187" i="5"/>
  <c r="AH187" i="5" s="1"/>
  <c r="AG187" i="5"/>
  <c r="AI187" i="5"/>
  <c r="AF188" i="5"/>
  <c r="AH188" i="5" s="1"/>
  <c r="AG188" i="5"/>
  <c r="AI188" i="5"/>
  <c r="AF189" i="5"/>
  <c r="AH189" i="5" s="1"/>
  <c r="AG189" i="5"/>
  <c r="AI189" i="5"/>
  <c r="AF190" i="5"/>
  <c r="AH190" i="5" s="1"/>
  <c r="AG190" i="5"/>
  <c r="AI190" i="5"/>
  <c r="AF191" i="5"/>
  <c r="AH191" i="5" s="1"/>
  <c r="AG191" i="5"/>
  <c r="AI191" i="5"/>
  <c r="AF192" i="5"/>
  <c r="AH192" i="5" s="1"/>
  <c r="AG192" i="5"/>
  <c r="AI192" i="5"/>
  <c r="AF193" i="5"/>
  <c r="AH193" i="5" s="1"/>
  <c r="AG193" i="5"/>
  <c r="AI193" i="5"/>
  <c r="AF194" i="5"/>
  <c r="AH194" i="5" s="1"/>
  <c r="AG194" i="5"/>
  <c r="AI194" i="5"/>
  <c r="AF195" i="5"/>
  <c r="AH195" i="5" s="1"/>
  <c r="AG195" i="5"/>
  <c r="AI195" i="5"/>
  <c r="AF196" i="5"/>
  <c r="AH196" i="5" s="1"/>
  <c r="AG196" i="5"/>
  <c r="AI196" i="5"/>
  <c r="AF197" i="5"/>
  <c r="AH197" i="5" s="1"/>
  <c r="AG197" i="5"/>
  <c r="AI197" i="5"/>
  <c r="AF198" i="5"/>
  <c r="AG198" i="5"/>
  <c r="AI198" i="5"/>
  <c r="AF199" i="5"/>
  <c r="AH199" i="5" s="1"/>
  <c r="AG199" i="5"/>
  <c r="AI199" i="5"/>
  <c r="AF200" i="5"/>
  <c r="AH200" i="5" s="1"/>
  <c r="AG200" i="5"/>
  <c r="AI200" i="5"/>
  <c r="AF201" i="5"/>
  <c r="AH201" i="5" s="1"/>
  <c r="AG201" i="5"/>
  <c r="AI201" i="5"/>
  <c r="AF202" i="5"/>
  <c r="AH202" i="5" s="1"/>
  <c r="AG202" i="5"/>
  <c r="AI202" i="5"/>
  <c r="AF203" i="5"/>
  <c r="AH203" i="5" s="1"/>
  <c r="AG203" i="5"/>
  <c r="AI203" i="5"/>
  <c r="AF204" i="5"/>
  <c r="AH204" i="5" s="1"/>
  <c r="AG204" i="5"/>
  <c r="AI204" i="5"/>
  <c r="AF205" i="5"/>
  <c r="AG205" i="5"/>
  <c r="AI205" i="5"/>
  <c r="AF206" i="5"/>
  <c r="AG206" i="5"/>
  <c r="AI206" i="5"/>
  <c r="AF207" i="5"/>
  <c r="AG207" i="5"/>
  <c r="AI207" i="5"/>
  <c r="AF208" i="5"/>
  <c r="AH208" i="5" s="1"/>
  <c r="AG208" i="5"/>
  <c r="AI208" i="5"/>
  <c r="AF209" i="5"/>
  <c r="AH209" i="5" s="1"/>
  <c r="AG209" i="5"/>
  <c r="AI209" i="5"/>
  <c r="AF210" i="5"/>
  <c r="AH210" i="5" s="1"/>
  <c r="AG210" i="5"/>
  <c r="AI210" i="5"/>
  <c r="AF211" i="5"/>
  <c r="AH211" i="5" s="1"/>
  <c r="AG211" i="5"/>
  <c r="AI211" i="5"/>
  <c r="AF212" i="5"/>
  <c r="AH212" i="5" s="1"/>
  <c r="AG212" i="5"/>
  <c r="AI212" i="5"/>
  <c r="AF213" i="5"/>
  <c r="AH213" i="5" s="1"/>
  <c r="AG213" i="5"/>
  <c r="AI213" i="5"/>
  <c r="AF214" i="5"/>
  <c r="AG214" i="5"/>
  <c r="AI214" i="5"/>
  <c r="AF215" i="5"/>
  <c r="AH215" i="5" s="1"/>
  <c r="AG215" i="5"/>
  <c r="AI215" i="5"/>
  <c r="AF216" i="5"/>
  <c r="AH216" i="5" s="1"/>
  <c r="AG216" i="5"/>
  <c r="AI216" i="5"/>
  <c r="AF217" i="5"/>
  <c r="AH217" i="5" s="1"/>
  <c r="AG217" i="5"/>
  <c r="AI217" i="5"/>
  <c r="AF218" i="5"/>
  <c r="AH218" i="5" s="1"/>
  <c r="AG218" i="5"/>
  <c r="AI218" i="5"/>
  <c r="AF219" i="5"/>
  <c r="AH219" i="5" s="1"/>
  <c r="AG219" i="5"/>
  <c r="AI219" i="5"/>
  <c r="AF220" i="5"/>
  <c r="AH220" i="5" s="1"/>
  <c r="AG220" i="5"/>
  <c r="AI220" i="5"/>
  <c r="AF221" i="5"/>
  <c r="AG221" i="5"/>
  <c r="AI221" i="5"/>
  <c r="AF222" i="5"/>
  <c r="AG222" i="5"/>
  <c r="AI222" i="5"/>
  <c r="AF223" i="5"/>
  <c r="AG223" i="5"/>
  <c r="AI223" i="5"/>
  <c r="AF224" i="5"/>
  <c r="AH224" i="5" s="1"/>
  <c r="AG224" i="5"/>
  <c r="AI224" i="5"/>
  <c r="AF225" i="5"/>
  <c r="AH225" i="5" s="1"/>
  <c r="AG225" i="5"/>
  <c r="AI225" i="5"/>
  <c r="AF226" i="5"/>
  <c r="AH226" i="5" s="1"/>
  <c r="AG226" i="5"/>
  <c r="AI226" i="5"/>
  <c r="AF227" i="5"/>
  <c r="AH227" i="5" s="1"/>
  <c r="AG227" i="5"/>
  <c r="AI227" i="5"/>
  <c r="AF228" i="5"/>
  <c r="AH228" i="5" s="1"/>
  <c r="AG228" i="5"/>
  <c r="AI228" i="5"/>
  <c r="AF229" i="5"/>
  <c r="AH229" i="5" s="1"/>
  <c r="AG229" i="5"/>
  <c r="AI229" i="5"/>
  <c r="AF230" i="5"/>
  <c r="AG230" i="5"/>
  <c r="AI230" i="5"/>
  <c r="AF231" i="5"/>
  <c r="AH231" i="5" s="1"/>
  <c r="AG231" i="5"/>
  <c r="AI231" i="5"/>
  <c r="AF232" i="5"/>
  <c r="AH232" i="5" s="1"/>
  <c r="AG232" i="5"/>
  <c r="AI232" i="5"/>
  <c r="AF233" i="5"/>
  <c r="AH233" i="5" s="1"/>
  <c r="AG233" i="5"/>
  <c r="AI233" i="5"/>
  <c r="AF234" i="5"/>
  <c r="AH234" i="5" s="1"/>
  <c r="AG234" i="5"/>
  <c r="AI234" i="5"/>
  <c r="AF235" i="5"/>
  <c r="AH235" i="5" s="1"/>
  <c r="AG235" i="5"/>
  <c r="AI235" i="5"/>
  <c r="AF236" i="5"/>
  <c r="AH236" i="5" s="1"/>
  <c r="AG236" i="5"/>
  <c r="AI236" i="5"/>
  <c r="AF237" i="5"/>
  <c r="AG237" i="5"/>
  <c r="AI237" i="5"/>
  <c r="AF238" i="5"/>
  <c r="AG238" i="5"/>
  <c r="AI238" i="5"/>
  <c r="AF239" i="5"/>
  <c r="AG239" i="5"/>
  <c r="AI239" i="5"/>
  <c r="AF240" i="5"/>
  <c r="AH240" i="5" s="1"/>
  <c r="AG240" i="5"/>
  <c r="AI240" i="5"/>
  <c r="AF241" i="5"/>
  <c r="AH241" i="5" s="1"/>
  <c r="AG241" i="5"/>
  <c r="AI241" i="5"/>
  <c r="AF242" i="5"/>
  <c r="AH242" i="5" s="1"/>
  <c r="AG242" i="5"/>
  <c r="AI242" i="5"/>
  <c r="AF243" i="5"/>
  <c r="AH243" i="5" s="1"/>
  <c r="AG243" i="5"/>
  <c r="AI243" i="5"/>
  <c r="AF244" i="5"/>
  <c r="AH244" i="5" s="1"/>
  <c r="AG244" i="5"/>
  <c r="AI244" i="5"/>
  <c r="AF245" i="5"/>
  <c r="AH245" i="5" s="1"/>
  <c r="AG245" i="5"/>
  <c r="AI245" i="5"/>
  <c r="AF246" i="5"/>
  <c r="AG246" i="5"/>
  <c r="AI246" i="5"/>
  <c r="AF247" i="5"/>
  <c r="AH247" i="5" s="1"/>
  <c r="AG247" i="5"/>
  <c r="AI247" i="5"/>
  <c r="AF248" i="5"/>
  <c r="AH248" i="5" s="1"/>
  <c r="AG248" i="5"/>
  <c r="AI248" i="5"/>
  <c r="AF249" i="5"/>
  <c r="AH249" i="5" s="1"/>
  <c r="AG249" i="5"/>
  <c r="AI249" i="5"/>
  <c r="AF250" i="5"/>
  <c r="AH250" i="5" s="1"/>
  <c r="AG250" i="5"/>
  <c r="AI250" i="5"/>
  <c r="AF251" i="5"/>
  <c r="AH251" i="5" s="1"/>
  <c r="AG251" i="5"/>
  <c r="AI251" i="5"/>
  <c r="AF252" i="5"/>
  <c r="AH252" i="5" s="1"/>
  <c r="AG252" i="5"/>
  <c r="AI252" i="5"/>
  <c r="AF253" i="5"/>
  <c r="AG253" i="5"/>
  <c r="AI253" i="5"/>
  <c r="AF254" i="5"/>
  <c r="AG254" i="5"/>
  <c r="AI254" i="5"/>
  <c r="AF255" i="5"/>
  <c r="AG255" i="5"/>
  <c r="AI255" i="5"/>
  <c r="AF256" i="5"/>
  <c r="AH256" i="5" s="1"/>
  <c r="AG256" i="5"/>
  <c r="AI256" i="5"/>
  <c r="AF257" i="5"/>
  <c r="AH257" i="5" s="1"/>
  <c r="AG257" i="5"/>
  <c r="AI257" i="5"/>
  <c r="AF258" i="5"/>
  <c r="AH258" i="5" s="1"/>
  <c r="AG258" i="5"/>
  <c r="AI258" i="5"/>
  <c r="AF259" i="5"/>
  <c r="AH259" i="5" s="1"/>
  <c r="AG259" i="5"/>
  <c r="AI259" i="5"/>
  <c r="AF260" i="5"/>
  <c r="AH260" i="5" s="1"/>
  <c r="AG260" i="5"/>
  <c r="AI260" i="5"/>
  <c r="AF261" i="5"/>
  <c r="AH261" i="5" s="1"/>
  <c r="AG261" i="5"/>
  <c r="AI261" i="5"/>
  <c r="AF262" i="5"/>
  <c r="AG262" i="5"/>
  <c r="AI262" i="5"/>
  <c r="AF263" i="5"/>
  <c r="AH263" i="5" s="1"/>
  <c r="AG263" i="5"/>
  <c r="AI263" i="5"/>
  <c r="AF264" i="5"/>
  <c r="AH264" i="5" s="1"/>
  <c r="AG264" i="5"/>
  <c r="AI264" i="5"/>
  <c r="AF265" i="5"/>
  <c r="AH265" i="5" s="1"/>
  <c r="AG265" i="5"/>
  <c r="AI265" i="5"/>
  <c r="AF266" i="5"/>
  <c r="AH266" i="5" s="1"/>
  <c r="AG266" i="5"/>
  <c r="AI266" i="5"/>
  <c r="AF267" i="5"/>
  <c r="AH267" i="5" s="1"/>
  <c r="AG267" i="5"/>
  <c r="AI267" i="5"/>
  <c r="AF268" i="5"/>
  <c r="AH268" i="5" s="1"/>
  <c r="AG268" i="5"/>
  <c r="AI268" i="5"/>
  <c r="AF269" i="5"/>
  <c r="AG269" i="5"/>
  <c r="AI269" i="5"/>
  <c r="AF270" i="5"/>
  <c r="AG270" i="5"/>
  <c r="AI270" i="5"/>
  <c r="AF271" i="5"/>
  <c r="AG271" i="5"/>
  <c r="AI271" i="5"/>
  <c r="AF272" i="5"/>
  <c r="AH272" i="5" s="1"/>
  <c r="AG272" i="5"/>
  <c r="AI272" i="5"/>
  <c r="AF273" i="5"/>
  <c r="AH273" i="5" s="1"/>
  <c r="AG273" i="5"/>
  <c r="AI273" i="5"/>
  <c r="AF274" i="5"/>
  <c r="AH274" i="5" s="1"/>
  <c r="AG274" i="5"/>
  <c r="AI274" i="5"/>
  <c r="AF275" i="5"/>
  <c r="AH275" i="5" s="1"/>
  <c r="AG275" i="5"/>
  <c r="AI275" i="5"/>
  <c r="AF276" i="5"/>
  <c r="AH276" i="5" s="1"/>
  <c r="AG276" i="5"/>
  <c r="AI276" i="5"/>
  <c r="AF277" i="5"/>
  <c r="AH277" i="5" s="1"/>
  <c r="AG277" i="5"/>
  <c r="AI277" i="5"/>
  <c r="AF278" i="5"/>
  <c r="AG278" i="5"/>
  <c r="AI278" i="5"/>
  <c r="AF279" i="5"/>
  <c r="AH279" i="5" s="1"/>
  <c r="AG279" i="5"/>
  <c r="AI279" i="5"/>
  <c r="AF280" i="5"/>
  <c r="AH280" i="5" s="1"/>
  <c r="AG280" i="5"/>
  <c r="AI280" i="5"/>
  <c r="AF281" i="5"/>
  <c r="AH281" i="5" s="1"/>
  <c r="AG281" i="5"/>
  <c r="AI281" i="5"/>
  <c r="AF282" i="5"/>
  <c r="AH282" i="5" s="1"/>
  <c r="AG282" i="5"/>
  <c r="AI282" i="5"/>
  <c r="AF283" i="5"/>
  <c r="AH283" i="5" s="1"/>
  <c r="AG283" i="5"/>
  <c r="AI283" i="5"/>
  <c r="AF284" i="5"/>
  <c r="AH284" i="5" s="1"/>
  <c r="AG284" i="5"/>
  <c r="AI284" i="5"/>
  <c r="AF285" i="5"/>
  <c r="AG285" i="5"/>
  <c r="AI285" i="5"/>
  <c r="AF286" i="5"/>
  <c r="AG286" i="5"/>
  <c r="AI286" i="5"/>
  <c r="AF287" i="5"/>
  <c r="AG287" i="5"/>
  <c r="AI287" i="5"/>
  <c r="AF288" i="5"/>
  <c r="AH288" i="5" s="1"/>
  <c r="AG288" i="5"/>
  <c r="AI288" i="5"/>
  <c r="AF289" i="5"/>
  <c r="AH289" i="5" s="1"/>
  <c r="AG289" i="5"/>
  <c r="AI289" i="5"/>
  <c r="AF290" i="5"/>
  <c r="AH290" i="5" s="1"/>
  <c r="AG290" i="5"/>
  <c r="AI290" i="5"/>
  <c r="AF291" i="5"/>
  <c r="AH291" i="5" s="1"/>
  <c r="AG291" i="5"/>
  <c r="AI291" i="5"/>
  <c r="AF292" i="5"/>
  <c r="AH292" i="5" s="1"/>
  <c r="AG292" i="5"/>
  <c r="AI292" i="5"/>
  <c r="AF293" i="5"/>
  <c r="AH293" i="5" s="1"/>
  <c r="AG293" i="5"/>
  <c r="AI293" i="5"/>
  <c r="AF294" i="5"/>
  <c r="AG294" i="5"/>
  <c r="AI294" i="5"/>
  <c r="AF295" i="5"/>
  <c r="AH295" i="5" s="1"/>
  <c r="AG295" i="5"/>
  <c r="AI295" i="5"/>
  <c r="AF296" i="5"/>
  <c r="AH296" i="5" s="1"/>
  <c r="AG296" i="5"/>
  <c r="AI296" i="5"/>
  <c r="AF297" i="5"/>
  <c r="AH297" i="5" s="1"/>
  <c r="AG297" i="5"/>
  <c r="AI297" i="5"/>
  <c r="AF298" i="5"/>
  <c r="AH298" i="5" s="1"/>
  <c r="AG298" i="5"/>
  <c r="AI298" i="5"/>
  <c r="AF299" i="5"/>
  <c r="AH299" i="5" s="1"/>
  <c r="AG299" i="5"/>
  <c r="AI299" i="5"/>
  <c r="AF300" i="5"/>
  <c r="AH300" i="5" s="1"/>
  <c r="AG300" i="5"/>
  <c r="AI300" i="5"/>
  <c r="AF301" i="5"/>
  <c r="AG301" i="5"/>
  <c r="AI301" i="5"/>
  <c r="AF302" i="5"/>
  <c r="AG302" i="5"/>
  <c r="AI302" i="5"/>
  <c r="AF303" i="5"/>
  <c r="AG303" i="5"/>
  <c r="AI303" i="5"/>
  <c r="AF304" i="5"/>
  <c r="AH304" i="5" s="1"/>
  <c r="AG304" i="5"/>
  <c r="AI304" i="5"/>
  <c r="AF305" i="5"/>
  <c r="AH305" i="5" s="1"/>
  <c r="AG305" i="5"/>
  <c r="AI305" i="5"/>
  <c r="AF306" i="5"/>
  <c r="AH306" i="5" s="1"/>
  <c r="AG306" i="5"/>
  <c r="AI306" i="5"/>
  <c r="AF307" i="5"/>
  <c r="AH307" i="5" s="1"/>
  <c r="AG307" i="5"/>
  <c r="AI307" i="5"/>
  <c r="AF308" i="5"/>
  <c r="AH308" i="5" s="1"/>
  <c r="AG308" i="5"/>
  <c r="AI308" i="5"/>
  <c r="AF309" i="5"/>
  <c r="AH309" i="5" s="1"/>
  <c r="AG309" i="5"/>
  <c r="AI309" i="5"/>
  <c r="AF310" i="5"/>
  <c r="AG310" i="5"/>
  <c r="AI310" i="5"/>
  <c r="AF311" i="5"/>
  <c r="AH311" i="5" s="1"/>
  <c r="AG311" i="5"/>
  <c r="AI311" i="5"/>
  <c r="AF312" i="5"/>
  <c r="AH312" i="5" s="1"/>
  <c r="AG312" i="5"/>
  <c r="AI312" i="5"/>
  <c r="AF313" i="5"/>
  <c r="AH313" i="5" s="1"/>
  <c r="AG313" i="5"/>
  <c r="AI313" i="5"/>
  <c r="AF314" i="5"/>
  <c r="AH314" i="5" s="1"/>
  <c r="AG314" i="5"/>
  <c r="AI314" i="5"/>
  <c r="AF315" i="5"/>
  <c r="AH315" i="5" s="1"/>
  <c r="AG315" i="5"/>
  <c r="AI315" i="5"/>
  <c r="AF316" i="5"/>
  <c r="AH316" i="5" s="1"/>
  <c r="AG316" i="5"/>
  <c r="AI316" i="5"/>
  <c r="AF317" i="5"/>
  <c r="AG317" i="5"/>
  <c r="AI317" i="5"/>
  <c r="AF318" i="5"/>
  <c r="AG318" i="5"/>
  <c r="AI318" i="5"/>
  <c r="AF319" i="5"/>
  <c r="AG319" i="5"/>
  <c r="AI319" i="5"/>
  <c r="AF320" i="5"/>
  <c r="AH320" i="5" s="1"/>
  <c r="AG320" i="5"/>
  <c r="AI320" i="5"/>
  <c r="AF321" i="5"/>
  <c r="AH321" i="5" s="1"/>
  <c r="AG321" i="5"/>
  <c r="AI321" i="5"/>
  <c r="AF322" i="5"/>
  <c r="AH322" i="5" s="1"/>
  <c r="AG322" i="5"/>
  <c r="AI322" i="5"/>
  <c r="AF323" i="5"/>
  <c r="AH323" i="5" s="1"/>
  <c r="AG323" i="5"/>
  <c r="AI323" i="5"/>
  <c r="AF324" i="5"/>
  <c r="AH324" i="5" s="1"/>
  <c r="AG324" i="5"/>
  <c r="AI324" i="5"/>
  <c r="AF325" i="5"/>
  <c r="AH325" i="5" s="1"/>
  <c r="AG325" i="5"/>
  <c r="AI325" i="5"/>
  <c r="AF326" i="5"/>
  <c r="AG326" i="5"/>
  <c r="AI326" i="5"/>
  <c r="AF327" i="5"/>
  <c r="AH327" i="5" s="1"/>
  <c r="AG327" i="5"/>
  <c r="AI327" i="5"/>
  <c r="AF328" i="5"/>
  <c r="AH328" i="5" s="1"/>
  <c r="AG328" i="5"/>
  <c r="AI328" i="5"/>
  <c r="AF329" i="5"/>
  <c r="AH329" i="5" s="1"/>
  <c r="AG329" i="5"/>
  <c r="AI329" i="5"/>
  <c r="AF330" i="5"/>
  <c r="AH330" i="5" s="1"/>
  <c r="AG330" i="5"/>
  <c r="AI330" i="5"/>
  <c r="AF331" i="5"/>
  <c r="AH331" i="5" s="1"/>
  <c r="AG331" i="5"/>
  <c r="AI331" i="5"/>
  <c r="AF332" i="5"/>
  <c r="AH332" i="5" s="1"/>
  <c r="AG332" i="5"/>
  <c r="AI332" i="5"/>
  <c r="AF333" i="5"/>
  <c r="AG333" i="5"/>
  <c r="AI333" i="5"/>
  <c r="AF334" i="5"/>
  <c r="AG334" i="5"/>
  <c r="AI334" i="5"/>
  <c r="AF335" i="5"/>
  <c r="AG335" i="5"/>
  <c r="AI335" i="5"/>
  <c r="AF336" i="5"/>
  <c r="AH336" i="5" s="1"/>
  <c r="AG336" i="5"/>
  <c r="AI336" i="5"/>
  <c r="AF337" i="5"/>
  <c r="AH337" i="5" s="1"/>
  <c r="AG337" i="5"/>
  <c r="AI337" i="5"/>
  <c r="AF338" i="5"/>
  <c r="AH338" i="5" s="1"/>
  <c r="AG338" i="5"/>
  <c r="AI338" i="5"/>
  <c r="AF339" i="5"/>
  <c r="AH339" i="5" s="1"/>
  <c r="AG339" i="5"/>
  <c r="AI339" i="5"/>
  <c r="AF340" i="5"/>
  <c r="AH340" i="5" s="1"/>
  <c r="AG340" i="5"/>
  <c r="AI340" i="5"/>
  <c r="AF341" i="5"/>
  <c r="AH341" i="5" s="1"/>
  <c r="AG341" i="5"/>
  <c r="AI341" i="5"/>
  <c r="AF342" i="5"/>
  <c r="AG342" i="5"/>
  <c r="AI342" i="5"/>
  <c r="AF343" i="5"/>
  <c r="AH343" i="5" s="1"/>
  <c r="AG343" i="5"/>
  <c r="AI343" i="5"/>
  <c r="AF344" i="5"/>
  <c r="AH344" i="5" s="1"/>
  <c r="AG344" i="5"/>
  <c r="AI344" i="5"/>
  <c r="AF345" i="5"/>
  <c r="AH345" i="5" s="1"/>
  <c r="AG345" i="5"/>
  <c r="AI345" i="5"/>
  <c r="AF346" i="5"/>
  <c r="AH346" i="5" s="1"/>
  <c r="AG346" i="5"/>
  <c r="AI346" i="5"/>
  <c r="AF347" i="5"/>
  <c r="AH347" i="5" s="1"/>
  <c r="AG347" i="5"/>
  <c r="AI347" i="5"/>
  <c r="AF348" i="5"/>
  <c r="AH348" i="5" s="1"/>
  <c r="AG348" i="5"/>
  <c r="AI348" i="5"/>
  <c r="AF349" i="5"/>
  <c r="AH349" i="5" s="1"/>
  <c r="AG349" i="5"/>
  <c r="AI349" i="5"/>
  <c r="AF350" i="5"/>
  <c r="AH350" i="5" s="1"/>
  <c r="AG350" i="5"/>
  <c r="AI350" i="5"/>
  <c r="AF351" i="5"/>
  <c r="AH351" i="5" s="1"/>
  <c r="AG351" i="5"/>
  <c r="AI351" i="5"/>
  <c r="AF352" i="5"/>
  <c r="AH352" i="5" s="1"/>
  <c r="AG352" i="5"/>
  <c r="AI352" i="5"/>
  <c r="AF353" i="5"/>
  <c r="AH353" i="5" s="1"/>
  <c r="AG353" i="5"/>
  <c r="AI353" i="5"/>
  <c r="AF354" i="5"/>
  <c r="AH354" i="5" s="1"/>
  <c r="AG354" i="5"/>
  <c r="AI354" i="5"/>
  <c r="AF355" i="5"/>
  <c r="AH355" i="5" s="1"/>
  <c r="AG355" i="5"/>
  <c r="AI355" i="5"/>
  <c r="AF356" i="5"/>
  <c r="AH356" i="5" s="1"/>
  <c r="AG356" i="5"/>
  <c r="AI356" i="5"/>
  <c r="AF357" i="5"/>
  <c r="AH357" i="5" s="1"/>
  <c r="AG357" i="5"/>
  <c r="AI357" i="5"/>
  <c r="AF358" i="5"/>
  <c r="AH358" i="5" s="1"/>
  <c r="AG358" i="5"/>
  <c r="AI358" i="5"/>
  <c r="AF359" i="5"/>
  <c r="AH359" i="5" s="1"/>
  <c r="AG359" i="5"/>
  <c r="AI359" i="5"/>
  <c r="AF360" i="5"/>
  <c r="AH360" i="5" s="1"/>
  <c r="AG360" i="5"/>
  <c r="AI360" i="5"/>
  <c r="AF361" i="5"/>
  <c r="AG361" i="5"/>
  <c r="AI361" i="5"/>
  <c r="AF362" i="5"/>
  <c r="AH362" i="5" s="1"/>
  <c r="AG362" i="5"/>
  <c r="AI362" i="5"/>
  <c r="AF363" i="5"/>
  <c r="AH363" i="5" s="1"/>
  <c r="AG363" i="5"/>
  <c r="AI363" i="5"/>
  <c r="AF364" i="5"/>
  <c r="AH364" i="5" s="1"/>
  <c r="AG364" i="5"/>
  <c r="AI364" i="5"/>
  <c r="AF365" i="5"/>
  <c r="AH365" i="5" s="1"/>
  <c r="AG365" i="5"/>
  <c r="AI365" i="5"/>
  <c r="AF366" i="5"/>
  <c r="AH366" i="5" s="1"/>
  <c r="AG366" i="5"/>
  <c r="AI366" i="5"/>
  <c r="AF367" i="5"/>
  <c r="AH367" i="5" s="1"/>
  <c r="AG367" i="5"/>
  <c r="AI367" i="5"/>
  <c r="AF368" i="5"/>
  <c r="AH368" i="5" s="1"/>
  <c r="AG368" i="5"/>
  <c r="AI368" i="5"/>
  <c r="AF369" i="5"/>
  <c r="AH369" i="5" s="1"/>
  <c r="AG369" i="5"/>
  <c r="AI369" i="5"/>
  <c r="AF370" i="5"/>
  <c r="AH370" i="5" s="1"/>
  <c r="AG370" i="5"/>
  <c r="AI370" i="5"/>
  <c r="AF371" i="5"/>
  <c r="AH371" i="5" s="1"/>
  <c r="AG371" i="5"/>
  <c r="AI371" i="5"/>
  <c r="AF372" i="5"/>
  <c r="AH372" i="5" s="1"/>
  <c r="AG372" i="5"/>
  <c r="AI372" i="5"/>
  <c r="AF373" i="5"/>
  <c r="AG373" i="5"/>
  <c r="AI373" i="5"/>
  <c r="AF374" i="5"/>
  <c r="AG374" i="5"/>
  <c r="AI374" i="5"/>
  <c r="AF375" i="5"/>
  <c r="AG375" i="5"/>
  <c r="AI375" i="5"/>
  <c r="AF376" i="5"/>
  <c r="AH376" i="5" s="1"/>
  <c r="AG376" i="5"/>
  <c r="AI376" i="5"/>
  <c r="AF377" i="5"/>
  <c r="AH377" i="5" s="1"/>
  <c r="AG377" i="5"/>
  <c r="AI377" i="5"/>
  <c r="AF378" i="5"/>
  <c r="AH378" i="5" s="1"/>
  <c r="AG378" i="5"/>
  <c r="AI378" i="5"/>
  <c r="AF379" i="5"/>
  <c r="AH379" i="5" s="1"/>
  <c r="AG379" i="5"/>
  <c r="AI379" i="5"/>
  <c r="AF380" i="5"/>
  <c r="AH380" i="5" s="1"/>
  <c r="AG380" i="5"/>
  <c r="AI380" i="5"/>
  <c r="AF381" i="5"/>
  <c r="AH381" i="5" s="1"/>
  <c r="AG381" i="5"/>
  <c r="AI381" i="5"/>
  <c r="AF382" i="5"/>
  <c r="AH382" i="5" s="1"/>
  <c r="AG382" i="5"/>
  <c r="AI382" i="5"/>
  <c r="AF383" i="5"/>
  <c r="AH383" i="5" s="1"/>
  <c r="AG383" i="5"/>
  <c r="AI383" i="5"/>
  <c r="AF384" i="5"/>
  <c r="AH384" i="5" s="1"/>
  <c r="AG384" i="5"/>
  <c r="AI384" i="5"/>
  <c r="AF385" i="5"/>
  <c r="AH385" i="5" s="1"/>
  <c r="AG385" i="5"/>
  <c r="AI385" i="5"/>
  <c r="AF386" i="5"/>
  <c r="AG386" i="5"/>
  <c r="AI386" i="5"/>
  <c r="AF387" i="5"/>
  <c r="AG387" i="5"/>
  <c r="AI387" i="5"/>
  <c r="AF388" i="5"/>
  <c r="AH388" i="5" s="1"/>
  <c r="AG388" i="5"/>
  <c r="AI388" i="5"/>
  <c r="AF389" i="5"/>
  <c r="AH389" i="5" s="1"/>
  <c r="AG389" i="5"/>
  <c r="AI389" i="5"/>
  <c r="AF390" i="5"/>
  <c r="AH390" i="5" s="1"/>
  <c r="AG390" i="5"/>
  <c r="AI390" i="5"/>
  <c r="AF391" i="5"/>
  <c r="AH391" i="5" s="1"/>
  <c r="AG391" i="5"/>
  <c r="AI391" i="5"/>
  <c r="AF392" i="5"/>
  <c r="AH392" i="5" s="1"/>
  <c r="AG392" i="5"/>
  <c r="AI392" i="5"/>
  <c r="AF393" i="5"/>
  <c r="AH393" i="5" s="1"/>
  <c r="AG393" i="5"/>
  <c r="AI393" i="5"/>
  <c r="AF394" i="5"/>
  <c r="AH394" i="5" s="1"/>
  <c r="AG394" i="5"/>
  <c r="AI394" i="5"/>
  <c r="AF395" i="5"/>
  <c r="AH395" i="5" s="1"/>
  <c r="AG395" i="5"/>
  <c r="AI395" i="5"/>
  <c r="AF396" i="5"/>
  <c r="AH396" i="5" s="1"/>
  <c r="AG396" i="5"/>
  <c r="AI396" i="5"/>
  <c r="AF397" i="5"/>
  <c r="AH397" i="5" s="1"/>
  <c r="AG397" i="5"/>
  <c r="AI397" i="5"/>
  <c r="AF398" i="5"/>
  <c r="AH398" i="5" s="1"/>
  <c r="AG398" i="5"/>
  <c r="AI398" i="5"/>
  <c r="AF399" i="5"/>
  <c r="AH399" i="5" s="1"/>
  <c r="AG399" i="5"/>
  <c r="AI399" i="5"/>
  <c r="AF400" i="5"/>
  <c r="AH400" i="5" s="1"/>
  <c r="AG400" i="5"/>
  <c r="AI400" i="5"/>
  <c r="AF401" i="5"/>
  <c r="AH401" i="5" s="1"/>
  <c r="AG401" i="5"/>
  <c r="AI401" i="5"/>
  <c r="AF402" i="5"/>
  <c r="AH402" i="5" s="1"/>
  <c r="AG402" i="5"/>
  <c r="AI402" i="5"/>
  <c r="AF403" i="5"/>
  <c r="AH403" i="5" s="1"/>
  <c r="AG403" i="5"/>
  <c r="AI403" i="5"/>
  <c r="AF404" i="5"/>
  <c r="AH404" i="5" s="1"/>
  <c r="AG404" i="5"/>
  <c r="AI404" i="5"/>
  <c r="AF405" i="5"/>
  <c r="AH405" i="5" s="1"/>
  <c r="AG405" i="5"/>
  <c r="AI405" i="5"/>
  <c r="AF406" i="5"/>
  <c r="AJ406" i="5" s="1"/>
  <c r="AG406" i="5"/>
  <c r="AI406" i="5"/>
  <c r="AF407" i="5"/>
  <c r="AH407" i="5" s="1"/>
  <c r="AG407" i="5"/>
  <c r="AI407" i="5"/>
  <c r="AF408" i="5"/>
  <c r="AH408" i="5" s="1"/>
  <c r="AG408" i="5"/>
  <c r="AI408" i="5"/>
  <c r="AF409" i="5"/>
  <c r="AH409" i="5" s="1"/>
  <c r="AG409" i="5"/>
  <c r="AI409" i="5"/>
  <c r="AF410" i="5"/>
  <c r="AH410" i="5" s="1"/>
  <c r="AG410" i="5"/>
  <c r="AI410" i="5"/>
  <c r="AF411" i="5"/>
  <c r="AH411" i="5" s="1"/>
  <c r="AG411" i="5"/>
  <c r="AI411" i="5"/>
  <c r="AF412" i="5"/>
  <c r="AH412" i="5" s="1"/>
  <c r="AG412" i="5"/>
  <c r="AI412" i="5"/>
  <c r="AF413" i="5"/>
  <c r="AH413" i="5" s="1"/>
  <c r="AG413" i="5"/>
  <c r="AI413" i="5"/>
  <c r="AF414" i="5"/>
  <c r="AH414" i="5" s="1"/>
  <c r="AG414" i="5"/>
  <c r="AI414" i="5"/>
  <c r="AF415" i="5"/>
  <c r="AH415" i="5" s="1"/>
  <c r="AG415" i="5"/>
  <c r="AI415" i="5"/>
  <c r="AF416" i="5"/>
  <c r="AH416" i="5" s="1"/>
  <c r="AG416" i="5"/>
  <c r="AI416" i="5"/>
  <c r="AF417" i="5"/>
  <c r="AH417" i="5" s="1"/>
  <c r="AG417" i="5"/>
  <c r="AI417" i="5"/>
  <c r="AF418" i="5"/>
  <c r="AH418" i="5" s="1"/>
  <c r="AG418" i="5"/>
  <c r="AI418" i="5"/>
  <c r="AF419" i="5"/>
  <c r="AH419" i="5" s="1"/>
  <c r="AG419" i="5"/>
  <c r="AI419" i="5"/>
  <c r="AF420" i="5"/>
  <c r="AG420" i="5"/>
  <c r="AI420" i="5"/>
  <c r="AF421" i="5"/>
  <c r="AH421" i="5" s="1"/>
  <c r="AG421" i="5"/>
  <c r="AI421" i="5"/>
  <c r="AF422" i="5"/>
  <c r="AH422" i="5" s="1"/>
  <c r="AG422" i="5"/>
  <c r="AI422" i="5"/>
  <c r="AF423" i="5"/>
  <c r="AH423" i="5" s="1"/>
  <c r="AG423" i="5"/>
  <c r="AI423" i="5"/>
  <c r="AF424" i="5"/>
  <c r="AH424" i="5" s="1"/>
  <c r="AG424" i="5"/>
  <c r="AI424" i="5"/>
  <c r="AF425" i="5"/>
  <c r="AG425" i="5"/>
  <c r="AI425" i="5"/>
  <c r="AF426" i="5"/>
  <c r="AH426" i="5" s="1"/>
  <c r="AG426" i="5"/>
  <c r="AI426" i="5"/>
  <c r="AF427" i="5"/>
  <c r="AH427" i="5" s="1"/>
  <c r="AG427" i="5"/>
  <c r="AI427" i="5"/>
  <c r="AF428" i="5"/>
  <c r="AH428" i="5" s="1"/>
  <c r="AG428" i="5"/>
  <c r="AI428" i="5"/>
  <c r="AF429" i="5"/>
  <c r="AH429" i="5" s="1"/>
  <c r="AG429" i="5"/>
  <c r="AI429" i="5"/>
  <c r="AF430" i="5"/>
  <c r="AH430" i="5" s="1"/>
  <c r="AG430" i="5"/>
  <c r="AI430" i="5"/>
  <c r="AF431" i="5"/>
  <c r="AH431" i="5" s="1"/>
  <c r="AG431" i="5"/>
  <c r="AI431" i="5"/>
  <c r="AF432" i="5"/>
  <c r="AH432" i="5" s="1"/>
  <c r="AG432" i="5"/>
  <c r="AI432" i="5"/>
  <c r="AF433" i="5"/>
  <c r="AH433" i="5" s="1"/>
  <c r="AG433" i="5"/>
  <c r="AI433" i="5"/>
  <c r="AF434" i="5"/>
  <c r="AH434" i="5" s="1"/>
  <c r="AG434" i="5"/>
  <c r="AI434" i="5"/>
  <c r="AF435" i="5"/>
  <c r="AH435" i="5" s="1"/>
  <c r="AG435" i="5"/>
  <c r="AI435" i="5"/>
  <c r="AF436" i="5"/>
  <c r="AH436" i="5" s="1"/>
  <c r="AG436" i="5"/>
  <c r="AI436" i="5"/>
  <c r="AF437" i="5"/>
  <c r="AH437" i="5" s="1"/>
  <c r="AG437" i="5"/>
  <c r="AI437" i="5"/>
  <c r="AF438" i="5"/>
  <c r="AH438" i="5" s="1"/>
  <c r="AG438" i="5"/>
  <c r="AI438" i="5"/>
  <c r="AF439" i="5"/>
  <c r="AH439" i="5" s="1"/>
  <c r="AG439" i="5"/>
  <c r="AI439" i="5"/>
  <c r="AF440" i="5"/>
  <c r="AH440" i="5" s="1"/>
  <c r="AG440" i="5"/>
  <c r="AI440" i="5"/>
  <c r="AF441" i="5"/>
  <c r="AH441" i="5" s="1"/>
  <c r="AG441" i="5"/>
  <c r="AI441" i="5"/>
  <c r="AF442" i="5"/>
  <c r="AH442" i="5" s="1"/>
  <c r="AG442" i="5"/>
  <c r="AI442" i="5"/>
  <c r="AF443" i="5"/>
  <c r="AH443" i="5" s="1"/>
  <c r="AG443" i="5"/>
  <c r="AI443" i="5"/>
  <c r="AF444" i="5"/>
  <c r="AH444" i="5" s="1"/>
  <c r="AG444" i="5"/>
  <c r="AI444" i="5"/>
  <c r="AF445" i="5"/>
  <c r="AH445" i="5" s="1"/>
  <c r="AG445" i="5"/>
  <c r="AI445" i="5"/>
  <c r="AF446" i="5"/>
  <c r="AH446" i="5" s="1"/>
  <c r="AG446" i="5"/>
  <c r="AI446" i="5"/>
  <c r="AF447" i="5"/>
  <c r="AH447" i="5" s="1"/>
  <c r="AG447" i="5"/>
  <c r="AI447" i="5"/>
  <c r="AF448" i="5"/>
  <c r="AG448" i="5"/>
  <c r="AI448" i="5"/>
  <c r="AF449" i="5"/>
  <c r="AH449" i="5" s="1"/>
  <c r="AG449" i="5"/>
  <c r="AI449" i="5"/>
  <c r="AF450" i="5"/>
  <c r="AH450" i="5" s="1"/>
  <c r="AG450" i="5"/>
  <c r="AI450" i="5"/>
  <c r="AF451" i="5"/>
  <c r="AH451" i="5" s="1"/>
  <c r="AG451" i="5"/>
  <c r="AI451" i="5"/>
  <c r="AF452" i="5"/>
  <c r="AH452" i="5" s="1"/>
  <c r="AG452" i="5"/>
  <c r="AI452" i="5"/>
  <c r="AF453" i="5"/>
  <c r="AG453" i="5"/>
  <c r="AI453" i="5"/>
  <c r="AF454" i="5"/>
  <c r="AH454" i="5" s="1"/>
  <c r="AG454" i="5"/>
  <c r="AI454" i="5"/>
  <c r="AF455" i="5"/>
  <c r="AH455" i="5" s="1"/>
  <c r="AG455" i="5"/>
  <c r="AI455" i="5"/>
  <c r="AF456" i="5"/>
  <c r="AH456" i="5" s="1"/>
  <c r="AG456" i="5"/>
  <c r="AI456" i="5"/>
  <c r="AF457" i="5"/>
  <c r="AH457" i="5" s="1"/>
  <c r="AG457" i="5"/>
  <c r="AI457" i="5"/>
  <c r="AF458" i="5"/>
  <c r="AH458" i="5" s="1"/>
  <c r="AG458" i="5"/>
  <c r="AI458" i="5"/>
  <c r="AF459" i="5"/>
  <c r="AH459" i="5" s="1"/>
  <c r="AG459" i="5"/>
  <c r="AI459" i="5"/>
  <c r="AF460" i="5"/>
  <c r="AH460" i="5" s="1"/>
  <c r="AG460" i="5"/>
  <c r="AI460" i="5"/>
  <c r="AF461" i="5"/>
  <c r="AH461" i="5" s="1"/>
  <c r="AG461" i="5"/>
  <c r="AI461" i="5"/>
  <c r="AF462" i="5"/>
  <c r="AH462" i="5" s="1"/>
  <c r="AG462" i="5"/>
  <c r="AI462" i="5"/>
  <c r="AF463" i="5"/>
  <c r="AH463" i="5" s="1"/>
  <c r="AG463" i="5"/>
  <c r="AI463" i="5"/>
  <c r="AF464" i="5"/>
  <c r="AH464" i="5" s="1"/>
  <c r="AG464" i="5"/>
  <c r="AI464" i="5"/>
  <c r="AF465" i="5"/>
  <c r="AH465" i="5" s="1"/>
  <c r="AG465" i="5"/>
  <c r="AI465" i="5"/>
  <c r="AF466" i="5"/>
  <c r="AH466" i="5" s="1"/>
  <c r="AG466" i="5"/>
  <c r="AI466" i="5"/>
  <c r="AF467" i="5"/>
  <c r="AH467" i="5" s="1"/>
  <c r="AG467" i="5"/>
  <c r="AI467" i="5"/>
  <c r="AF468" i="5"/>
  <c r="AJ468" i="5" s="1"/>
  <c r="AG468" i="5"/>
  <c r="AI468" i="5"/>
  <c r="AF469" i="5"/>
  <c r="AH469" i="5" s="1"/>
  <c r="AG469" i="5"/>
  <c r="AI469" i="5"/>
  <c r="AF470" i="5"/>
  <c r="AH470" i="5" s="1"/>
  <c r="AG470" i="5"/>
  <c r="AI470" i="5"/>
  <c r="AF471" i="5"/>
  <c r="AH471" i="5" s="1"/>
  <c r="AG471" i="5"/>
  <c r="AI471" i="5"/>
  <c r="AF472" i="5"/>
  <c r="AH472" i="5" s="1"/>
  <c r="AG472" i="5"/>
  <c r="AI472" i="5"/>
  <c r="AF473" i="5"/>
  <c r="AH473" i="5" s="1"/>
  <c r="AG473" i="5"/>
  <c r="AI473" i="5"/>
  <c r="AF474" i="5"/>
  <c r="AH474" i="5" s="1"/>
  <c r="AG474" i="5"/>
  <c r="AI474" i="5"/>
  <c r="AF475" i="5"/>
  <c r="AH475" i="5" s="1"/>
  <c r="AG475" i="5"/>
  <c r="AI475" i="5"/>
  <c r="AF476" i="5"/>
  <c r="AH476" i="5" s="1"/>
  <c r="AG476" i="5"/>
  <c r="AI476" i="5"/>
  <c r="AF477" i="5"/>
  <c r="AH477" i="5" s="1"/>
  <c r="AG477" i="5"/>
  <c r="AI477" i="5"/>
  <c r="AF478" i="5"/>
  <c r="AH478" i="5" s="1"/>
  <c r="AG478" i="5"/>
  <c r="AI478" i="5"/>
  <c r="AF479" i="5"/>
  <c r="AH479" i="5" s="1"/>
  <c r="AG479" i="5"/>
  <c r="AI479" i="5"/>
  <c r="AF480" i="5"/>
  <c r="AH480" i="5" s="1"/>
  <c r="AG480" i="5"/>
  <c r="AI480" i="5"/>
  <c r="AF481" i="5"/>
  <c r="AH481" i="5" s="1"/>
  <c r="AG481" i="5"/>
  <c r="AI481" i="5"/>
  <c r="AF482" i="5"/>
  <c r="AH482" i="5" s="1"/>
  <c r="AG482" i="5"/>
  <c r="AI482" i="5"/>
  <c r="AF483" i="5"/>
  <c r="AH483" i="5" s="1"/>
  <c r="AG483" i="5"/>
  <c r="AI483" i="5"/>
  <c r="AF484" i="5"/>
  <c r="AH484" i="5" s="1"/>
  <c r="AG484" i="5"/>
  <c r="AI484" i="5"/>
  <c r="AF485" i="5"/>
  <c r="AH485" i="5" s="1"/>
  <c r="AG485" i="5"/>
  <c r="AI485" i="5"/>
  <c r="AF486" i="5"/>
  <c r="AH486" i="5" s="1"/>
  <c r="AG486" i="5"/>
  <c r="AI486" i="5"/>
  <c r="AF487" i="5"/>
  <c r="AH487" i="5" s="1"/>
  <c r="AG487" i="5"/>
  <c r="AI487" i="5"/>
  <c r="AF488" i="5"/>
  <c r="AG488" i="5"/>
  <c r="AI488" i="5"/>
  <c r="AF489" i="5"/>
  <c r="AH489" i="5" s="1"/>
  <c r="AG489" i="5"/>
  <c r="AI489" i="5"/>
  <c r="AF490" i="5"/>
  <c r="AH490" i="5" s="1"/>
  <c r="AG490" i="5"/>
  <c r="AI490" i="5"/>
  <c r="AF491" i="5"/>
  <c r="AG491" i="5"/>
  <c r="AI491" i="5"/>
  <c r="AF492" i="5"/>
  <c r="AH492" i="5" s="1"/>
  <c r="AG492" i="5"/>
  <c r="AI492" i="5"/>
  <c r="AF493" i="5"/>
  <c r="AH493" i="5" s="1"/>
  <c r="AG493" i="5"/>
  <c r="AI493" i="5"/>
  <c r="AF494" i="5"/>
  <c r="AH494" i="5" s="1"/>
  <c r="AG494" i="5"/>
  <c r="AI494" i="5"/>
  <c r="AF495" i="5"/>
  <c r="AH495" i="5" s="1"/>
  <c r="AG495" i="5"/>
  <c r="AI495" i="5"/>
  <c r="AF496" i="5"/>
  <c r="AG496" i="5"/>
  <c r="AI496" i="5"/>
  <c r="AF497" i="5"/>
  <c r="AH497" i="5" s="1"/>
  <c r="AG497" i="5"/>
  <c r="AI497" i="5"/>
  <c r="AF498" i="5"/>
  <c r="AH498" i="5" s="1"/>
  <c r="AG498" i="5"/>
  <c r="AI498" i="5"/>
  <c r="AF499" i="5"/>
  <c r="AH499" i="5" s="1"/>
  <c r="AG499" i="5"/>
  <c r="AI499" i="5"/>
  <c r="AF500" i="5"/>
  <c r="AH500" i="5" s="1"/>
  <c r="AG500" i="5"/>
  <c r="AI500" i="5"/>
  <c r="AF501" i="5"/>
  <c r="AH501" i="5" s="1"/>
  <c r="AG501" i="5"/>
  <c r="AI501" i="5"/>
  <c r="AF502" i="5"/>
  <c r="AH502" i="5" s="1"/>
  <c r="AG502" i="5"/>
  <c r="AI502" i="5"/>
  <c r="AF503" i="5"/>
  <c r="AH503" i="5" s="1"/>
  <c r="AG503" i="5"/>
  <c r="AI503" i="5"/>
  <c r="AF504" i="5"/>
  <c r="AH504" i="5" s="1"/>
  <c r="AG504" i="5"/>
  <c r="AI504" i="5"/>
  <c r="AF505" i="5"/>
  <c r="AH505" i="5" s="1"/>
  <c r="AG505" i="5"/>
  <c r="AI505" i="5"/>
  <c r="AF506" i="5"/>
  <c r="AH506" i="5" s="1"/>
  <c r="AG506" i="5"/>
  <c r="AI506" i="5"/>
  <c r="AF507" i="5"/>
  <c r="AH507" i="5" s="1"/>
  <c r="AG507" i="5"/>
  <c r="AI507" i="5"/>
  <c r="AF508" i="5"/>
  <c r="AG508" i="5"/>
  <c r="AI508" i="5"/>
  <c r="AF509" i="5"/>
  <c r="AG509" i="5"/>
  <c r="AI509" i="5"/>
  <c r="AF510" i="5"/>
  <c r="AG510" i="5"/>
  <c r="AI510" i="5"/>
  <c r="AF511" i="5"/>
  <c r="AG511" i="5"/>
  <c r="AI511" i="5"/>
  <c r="AF512" i="5"/>
  <c r="AH512" i="5" s="1"/>
  <c r="AG512" i="5"/>
  <c r="AI512" i="5"/>
  <c r="W29" i="5"/>
  <c r="W36" i="5"/>
  <c r="W43" i="5"/>
  <c r="W50" i="5"/>
  <c r="W57" i="5"/>
  <c r="W64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112" i="5"/>
  <c r="W113" i="5"/>
  <c r="W114" i="5"/>
  <c r="W115" i="5"/>
  <c r="W116" i="5"/>
  <c r="W117" i="5"/>
  <c r="W118" i="5"/>
  <c r="W119" i="5"/>
  <c r="W120" i="5"/>
  <c r="W121" i="5"/>
  <c r="W122" i="5"/>
  <c r="W123" i="5"/>
  <c r="W124" i="5"/>
  <c r="W125" i="5"/>
  <c r="W126" i="5"/>
  <c r="W127" i="5"/>
  <c r="W128" i="5"/>
  <c r="W129" i="5"/>
  <c r="W130" i="5"/>
  <c r="W131" i="5"/>
  <c r="W132" i="5"/>
  <c r="W133" i="5"/>
  <c r="W134" i="5"/>
  <c r="W135" i="5"/>
  <c r="W136" i="5"/>
  <c r="W137" i="5"/>
  <c r="W138" i="5"/>
  <c r="W139" i="5"/>
  <c r="W140" i="5"/>
  <c r="W141" i="5"/>
  <c r="W142" i="5"/>
  <c r="W143" i="5"/>
  <c r="W144" i="5"/>
  <c r="W145" i="5"/>
  <c r="W146" i="5"/>
  <c r="W147" i="5"/>
  <c r="W148" i="5"/>
  <c r="W149" i="5"/>
  <c r="W150" i="5"/>
  <c r="W151" i="5"/>
  <c r="W152" i="5"/>
  <c r="W153" i="5"/>
  <c r="W154" i="5"/>
  <c r="W155" i="5"/>
  <c r="W156" i="5"/>
  <c r="W157" i="5"/>
  <c r="W158" i="5"/>
  <c r="W159" i="5"/>
  <c r="W160" i="5"/>
  <c r="W161" i="5"/>
  <c r="W162" i="5"/>
  <c r="W163" i="5"/>
  <c r="W164" i="5"/>
  <c r="W165" i="5"/>
  <c r="W166" i="5"/>
  <c r="W167" i="5"/>
  <c r="W168" i="5"/>
  <c r="W169" i="5"/>
  <c r="W170" i="5"/>
  <c r="W171" i="5"/>
  <c r="W172" i="5"/>
  <c r="W173" i="5"/>
  <c r="W174" i="5"/>
  <c r="W175" i="5"/>
  <c r="W176" i="5"/>
  <c r="W177" i="5"/>
  <c r="W178" i="5"/>
  <c r="W179" i="5"/>
  <c r="W180" i="5"/>
  <c r="W181" i="5"/>
  <c r="W182" i="5"/>
  <c r="W183" i="5"/>
  <c r="W184" i="5"/>
  <c r="W185" i="5"/>
  <c r="W186" i="5"/>
  <c r="W187" i="5"/>
  <c r="W188" i="5"/>
  <c r="W189" i="5"/>
  <c r="W190" i="5"/>
  <c r="W191" i="5"/>
  <c r="W192" i="5"/>
  <c r="W193" i="5"/>
  <c r="W194" i="5"/>
  <c r="W195" i="5"/>
  <c r="W196" i="5"/>
  <c r="W197" i="5"/>
  <c r="W198" i="5"/>
  <c r="W199" i="5"/>
  <c r="W200" i="5"/>
  <c r="W201" i="5"/>
  <c r="W202" i="5"/>
  <c r="W203" i="5"/>
  <c r="W204" i="5"/>
  <c r="W205" i="5"/>
  <c r="W206" i="5"/>
  <c r="W207" i="5"/>
  <c r="W208" i="5"/>
  <c r="W209" i="5"/>
  <c r="W210" i="5"/>
  <c r="W211" i="5"/>
  <c r="W212" i="5"/>
  <c r="W213" i="5"/>
  <c r="W214" i="5"/>
  <c r="W215" i="5"/>
  <c r="W216" i="5"/>
  <c r="W217" i="5"/>
  <c r="W218" i="5"/>
  <c r="W219" i="5"/>
  <c r="W220" i="5"/>
  <c r="W221" i="5"/>
  <c r="W222" i="5"/>
  <c r="W223" i="5"/>
  <c r="W224" i="5"/>
  <c r="W225" i="5"/>
  <c r="W226" i="5"/>
  <c r="W227" i="5"/>
  <c r="W228" i="5"/>
  <c r="W229" i="5"/>
  <c r="W230" i="5"/>
  <c r="W231" i="5"/>
  <c r="W232" i="5"/>
  <c r="W233" i="5"/>
  <c r="W234" i="5"/>
  <c r="W235" i="5"/>
  <c r="W236" i="5"/>
  <c r="W237" i="5"/>
  <c r="W238" i="5"/>
  <c r="W239" i="5"/>
  <c r="W240" i="5"/>
  <c r="W241" i="5"/>
  <c r="W242" i="5"/>
  <c r="W243" i="5"/>
  <c r="W244" i="5"/>
  <c r="W245" i="5"/>
  <c r="W246" i="5"/>
  <c r="W247" i="5"/>
  <c r="W248" i="5"/>
  <c r="W249" i="5"/>
  <c r="W250" i="5"/>
  <c r="W251" i="5"/>
  <c r="W252" i="5"/>
  <c r="W253" i="5"/>
  <c r="W254" i="5"/>
  <c r="W255" i="5"/>
  <c r="W256" i="5"/>
  <c r="W257" i="5"/>
  <c r="W258" i="5"/>
  <c r="W259" i="5"/>
  <c r="W260" i="5"/>
  <c r="W261" i="5"/>
  <c r="W262" i="5"/>
  <c r="W263" i="5"/>
  <c r="W264" i="5"/>
  <c r="W265" i="5"/>
  <c r="W266" i="5"/>
  <c r="W267" i="5"/>
  <c r="W268" i="5"/>
  <c r="W269" i="5"/>
  <c r="W270" i="5"/>
  <c r="W271" i="5"/>
  <c r="W272" i="5"/>
  <c r="W273" i="5"/>
  <c r="W274" i="5"/>
  <c r="W275" i="5"/>
  <c r="W276" i="5"/>
  <c r="W277" i="5"/>
  <c r="W278" i="5"/>
  <c r="W279" i="5"/>
  <c r="W280" i="5"/>
  <c r="W281" i="5"/>
  <c r="W282" i="5"/>
  <c r="W283" i="5"/>
  <c r="W284" i="5"/>
  <c r="W285" i="5"/>
  <c r="W286" i="5"/>
  <c r="W287" i="5"/>
  <c r="W288" i="5"/>
  <c r="W289" i="5"/>
  <c r="W290" i="5"/>
  <c r="W291" i="5"/>
  <c r="W292" i="5"/>
  <c r="W293" i="5"/>
  <c r="W294" i="5"/>
  <c r="W295" i="5"/>
  <c r="W296" i="5"/>
  <c r="W297" i="5"/>
  <c r="W298" i="5"/>
  <c r="W299" i="5"/>
  <c r="W300" i="5"/>
  <c r="W301" i="5"/>
  <c r="W302" i="5"/>
  <c r="W303" i="5"/>
  <c r="W304" i="5"/>
  <c r="W305" i="5"/>
  <c r="W306" i="5"/>
  <c r="W307" i="5"/>
  <c r="W308" i="5"/>
  <c r="W309" i="5"/>
  <c r="W310" i="5"/>
  <c r="W311" i="5"/>
  <c r="W312" i="5"/>
  <c r="W313" i="5"/>
  <c r="W314" i="5"/>
  <c r="W315" i="5"/>
  <c r="W316" i="5"/>
  <c r="W317" i="5"/>
  <c r="W318" i="5"/>
  <c r="W319" i="5"/>
  <c r="W320" i="5"/>
  <c r="W321" i="5"/>
  <c r="W322" i="5"/>
  <c r="W323" i="5"/>
  <c r="W324" i="5"/>
  <c r="W325" i="5"/>
  <c r="W326" i="5"/>
  <c r="W327" i="5"/>
  <c r="W328" i="5"/>
  <c r="W329" i="5"/>
  <c r="W330" i="5"/>
  <c r="W331" i="5"/>
  <c r="W332" i="5"/>
  <c r="W333" i="5"/>
  <c r="W334" i="5"/>
  <c r="W335" i="5"/>
  <c r="W336" i="5"/>
  <c r="W337" i="5"/>
  <c r="W338" i="5"/>
  <c r="W339" i="5"/>
  <c r="W340" i="5"/>
  <c r="W341" i="5"/>
  <c r="W342" i="5"/>
  <c r="W343" i="5"/>
  <c r="W344" i="5"/>
  <c r="W345" i="5"/>
  <c r="W346" i="5"/>
  <c r="W347" i="5"/>
  <c r="W348" i="5"/>
  <c r="W349" i="5"/>
  <c r="W350" i="5"/>
  <c r="W351" i="5"/>
  <c r="W352" i="5"/>
  <c r="W353" i="5"/>
  <c r="W354" i="5"/>
  <c r="W355" i="5"/>
  <c r="W356" i="5"/>
  <c r="W357" i="5"/>
  <c r="W358" i="5"/>
  <c r="W359" i="5"/>
  <c r="W360" i="5"/>
  <c r="W361" i="5"/>
  <c r="W362" i="5"/>
  <c r="W363" i="5"/>
  <c r="W364" i="5"/>
  <c r="W365" i="5"/>
  <c r="W366" i="5"/>
  <c r="W367" i="5"/>
  <c r="W368" i="5"/>
  <c r="W369" i="5"/>
  <c r="W370" i="5"/>
  <c r="W371" i="5"/>
  <c r="W372" i="5"/>
  <c r="W373" i="5"/>
  <c r="W374" i="5"/>
  <c r="W375" i="5"/>
  <c r="W376" i="5"/>
  <c r="W377" i="5"/>
  <c r="W378" i="5"/>
  <c r="W379" i="5"/>
  <c r="W380" i="5"/>
  <c r="W381" i="5"/>
  <c r="W382" i="5"/>
  <c r="W383" i="5"/>
  <c r="W384" i="5"/>
  <c r="W385" i="5"/>
  <c r="W386" i="5"/>
  <c r="W387" i="5"/>
  <c r="W388" i="5"/>
  <c r="W389" i="5"/>
  <c r="W390" i="5"/>
  <c r="W391" i="5"/>
  <c r="W392" i="5"/>
  <c r="W393" i="5"/>
  <c r="W394" i="5"/>
  <c r="W395" i="5"/>
  <c r="W396" i="5"/>
  <c r="W397" i="5"/>
  <c r="W398" i="5"/>
  <c r="W399" i="5"/>
  <c r="W400" i="5"/>
  <c r="W401" i="5"/>
  <c r="W402" i="5"/>
  <c r="W403" i="5"/>
  <c r="W404" i="5"/>
  <c r="W405" i="5"/>
  <c r="W406" i="5"/>
  <c r="W407" i="5"/>
  <c r="W408" i="5"/>
  <c r="W409" i="5"/>
  <c r="W410" i="5"/>
  <c r="W411" i="5"/>
  <c r="W412" i="5"/>
  <c r="W413" i="5"/>
  <c r="W414" i="5"/>
  <c r="W415" i="5"/>
  <c r="W416" i="5"/>
  <c r="W417" i="5"/>
  <c r="W418" i="5"/>
  <c r="W419" i="5"/>
  <c r="W420" i="5"/>
  <c r="W421" i="5"/>
  <c r="W422" i="5"/>
  <c r="W423" i="5"/>
  <c r="W424" i="5"/>
  <c r="W425" i="5"/>
  <c r="W426" i="5"/>
  <c r="W427" i="5"/>
  <c r="W428" i="5"/>
  <c r="W429" i="5"/>
  <c r="W430" i="5"/>
  <c r="W431" i="5"/>
  <c r="W432" i="5"/>
  <c r="W433" i="5"/>
  <c r="W434" i="5"/>
  <c r="W435" i="5"/>
  <c r="W436" i="5"/>
  <c r="W437" i="5"/>
  <c r="W438" i="5"/>
  <c r="W439" i="5"/>
  <c r="W440" i="5"/>
  <c r="W441" i="5"/>
  <c r="W442" i="5"/>
  <c r="W443" i="5"/>
  <c r="W444" i="5"/>
  <c r="W445" i="5"/>
  <c r="W446" i="5"/>
  <c r="W447" i="5"/>
  <c r="W448" i="5"/>
  <c r="W449" i="5"/>
  <c r="W450" i="5"/>
  <c r="W451" i="5"/>
  <c r="W452" i="5"/>
  <c r="W453" i="5"/>
  <c r="W454" i="5"/>
  <c r="W455" i="5"/>
  <c r="W456" i="5"/>
  <c r="W457" i="5"/>
  <c r="W458" i="5"/>
  <c r="W459" i="5"/>
  <c r="W460" i="5"/>
  <c r="W461" i="5"/>
  <c r="W462" i="5"/>
  <c r="W463" i="5"/>
  <c r="W464" i="5"/>
  <c r="W465" i="5"/>
  <c r="W466" i="5"/>
  <c r="W467" i="5"/>
  <c r="W468" i="5"/>
  <c r="W469" i="5"/>
  <c r="W470" i="5"/>
  <c r="W471" i="5"/>
  <c r="W472" i="5"/>
  <c r="W473" i="5"/>
  <c r="W474" i="5"/>
  <c r="W475" i="5"/>
  <c r="W476" i="5"/>
  <c r="W477" i="5"/>
  <c r="W478" i="5"/>
  <c r="W479" i="5"/>
  <c r="W480" i="5"/>
  <c r="W481" i="5"/>
  <c r="W482" i="5"/>
  <c r="W483" i="5"/>
  <c r="W484" i="5"/>
  <c r="W485" i="5"/>
  <c r="W486" i="5"/>
  <c r="W487" i="5"/>
  <c r="W488" i="5"/>
  <c r="W489" i="5"/>
  <c r="W490" i="5"/>
  <c r="W491" i="5"/>
  <c r="W492" i="5"/>
  <c r="W493" i="5"/>
  <c r="W494" i="5"/>
  <c r="W495" i="5"/>
  <c r="W496" i="5"/>
  <c r="W497" i="5"/>
  <c r="W498" i="5"/>
  <c r="W499" i="5"/>
  <c r="W500" i="5"/>
  <c r="W501" i="5"/>
  <c r="W502" i="5"/>
  <c r="W503" i="5"/>
  <c r="W504" i="5"/>
  <c r="W505" i="5"/>
  <c r="W506" i="5"/>
  <c r="W507" i="5"/>
  <c r="W508" i="5"/>
  <c r="W509" i="5"/>
  <c r="W510" i="5"/>
  <c r="W511" i="5"/>
  <c r="W512" i="5"/>
  <c r="AI13" i="5"/>
  <c r="AF13" i="5"/>
  <c r="AJ13" i="5" s="1"/>
  <c r="AG13" i="5"/>
  <c r="V29" i="5" l="1"/>
  <c r="L18" i="9"/>
  <c r="V36" i="5"/>
  <c r="L25" i="9"/>
  <c r="V64" i="5"/>
  <c r="L53" i="9"/>
  <c r="V43" i="5"/>
  <c r="L32" i="9"/>
  <c r="V50" i="5"/>
  <c r="L39" i="9"/>
  <c r="V57" i="5"/>
  <c r="L46" i="9"/>
  <c r="AH68" i="5"/>
  <c r="W68" i="5" s="1"/>
  <c r="AJ460" i="5"/>
  <c r="AJ116" i="5"/>
  <c r="AJ111" i="5"/>
  <c r="AJ31" i="5"/>
  <c r="W31" i="5" s="1"/>
  <c r="AJ432" i="5"/>
  <c r="AJ352" i="5"/>
  <c r="AJ267" i="5"/>
  <c r="AJ220" i="5"/>
  <c r="AH468" i="5"/>
  <c r="AJ251" i="5"/>
  <c r="AJ188" i="5"/>
  <c r="AJ493" i="5"/>
  <c r="AJ412" i="5"/>
  <c r="AJ219" i="5"/>
  <c r="AJ377" i="5"/>
  <c r="AJ416" i="5"/>
  <c r="AJ283" i="5"/>
  <c r="AJ489" i="5"/>
  <c r="AJ393" i="5"/>
  <c r="AJ368" i="5"/>
  <c r="AJ484" i="5"/>
  <c r="AJ392" i="5"/>
  <c r="AJ236" i="5"/>
  <c r="AJ235" i="5"/>
  <c r="AJ204" i="5"/>
  <c r="AJ203" i="5"/>
  <c r="AJ127" i="5"/>
  <c r="AJ44" i="5"/>
  <c r="W44" i="5" s="1"/>
  <c r="AJ441" i="5"/>
  <c r="AJ440" i="5"/>
  <c r="AJ439" i="5"/>
  <c r="AJ438" i="5"/>
  <c r="AJ437" i="5"/>
  <c r="AJ436" i="5"/>
  <c r="AJ384" i="5"/>
  <c r="AJ92" i="5"/>
  <c r="AJ156" i="5"/>
  <c r="AJ505" i="5"/>
  <c r="AJ472" i="5"/>
  <c r="AJ424" i="5"/>
  <c r="AJ413" i="5"/>
  <c r="AJ367" i="5"/>
  <c r="AJ366" i="5"/>
  <c r="AJ365" i="5"/>
  <c r="AJ360" i="5"/>
  <c r="AJ341" i="5"/>
  <c r="AJ340" i="5"/>
  <c r="AJ331" i="5"/>
  <c r="AJ84" i="5"/>
  <c r="AJ79" i="5"/>
  <c r="AJ36" i="5"/>
  <c r="AJ172" i="5"/>
  <c r="AJ404" i="5"/>
  <c r="AJ388" i="5"/>
  <c r="AJ308" i="5"/>
  <c r="AJ299" i="5"/>
  <c r="AJ213" i="5"/>
  <c r="AJ212" i="5"/>
  <c r="AJ197" i="5"/>
  <c r="AJ196" i="5"/>
  <c r="AJ191" i="5"/>
  <c r="AJ180" i="5"/>
  <c r="AJ140" i="5"/>
  <c r="AJ135" i="5"/>
  <c r="AJ124" i="5"/>
  <c r="AJ76" i="5"/>
  <c r="AJ71" i="5"/>
  <c r="W71" i="5" s="1"/>
  <c r="AJ60" i="5"/>
  <c r="W60" i="5" s="1"/>
  <c r="AJ457" i="5"/>
  <c r="AJ452" i="5"/>
  <c r="AJ417" i="5"/>
  <c r="AJ401" i="5"/>
  <c r="AJ357" i="5"/>
  <c r="AJ324" i="5"/>
  <c r="AJ315" i="5"/>
  <c r="AJ252" i="5"/>
  <c r="AJ148" i="5"/>
  <c r="AJ143" i="5"/>
  <c r="AJ132" i="5"/>
  <c r="AJ100" i="5"/>
  <c r="AJ99" i="5"/>
  <c r="AJ98" i="5"/>
  <c r="AJ97" i="5"/>
  <c r="AJ96" i="5"/>
  <c r="AJ95" i="5"/>
  <c r="AJ52" i="5"/>
  <c r="W52" i="5" s="1"/>
  <c r="AJ51" i="5"/>
  <c r="W51" i="5" s="1"/>
  <c r="AJ50" i="5"/>
  <c r="AJ49" i="5"/>
  <c r="W49" i="5" s="1"/>
  <c r="AJ48" i="5"/>
  <c r="W48" i="5" s="1"/>
  <c r="AJ47" i="5"/>
  <c r="W47" i="5" s="1"/>
  <c r="AJ35" i="5"/>
  <c r="W35" i="5" s="1"/>
  <c r="AJ34" i="5"/>
  <c r="W34" i="5" s="1"/>
  <c r="AJ33" i="5"/>
  <c r="W33" i="5" s="1"/>
  <c r="AJ32" i="5"/>
  <c r="W32" i="5" s="1"/>
  <c r="AJ501" i="5"/>
  <c r="AJ481" i="5"/>
  <c r="AJ480" i="5"/>
  <c r="AJ467" i="5"/>
  <c r="AJ466" i="5"/>
  <c r="AJ465" i="5"/>
  <c r="AJ464" i="5"/>
  <c r="AJ431" i="5"/>
  <c r="AJ430" i="5"/>
  <c r="AJ429" i="5"/>
  <c r="AJ428" i="5"/>
  <c r="AJ411" i="5"/>
  <c r="AJ410" i="5"/>
  <c r="AJ409" i="5"/>
  <c r="AJ408" i="5"/>
  <c r="AJ385" i="5"/>
  <c r="AJ351" i="5"/>
  <c r="AJ350" i="5"/>
  <c r="AJ349" i="5"/>
  <c r="AJ183" i="5"/>
  <c r="AJ159" i="5"/>
  <c r="AJ115" i="5"/>
  <c r="AJ114" i="5"/>
  <c r="AJ113" i="5"/>
  <c r="AJ112" i="5"/>
  <c r="AJ67" i="5"/>
  <c r="W67" i="5" s="1"/>
  <c r="AJ66" i="5"/>
  <c r="W66" i="5" s="1"/>
  <c r="AJ65" i="5"/>
  <c r="W65" i="5" s="1"/>
  <c r="AJ64" i="5"/>
  <c r="AJ63" i="5"/>
  <c r="W63" i="5" s="1"/>
  <c r="AJ14" i="5"/>
  <c r="W14" i="5" s="1"/>
  <c r="AJ19" i="5"/>
  <c r="W19" i="5" s="1"/>
  <c r="AJ15" i="5"/>
  <c r="W15" i="5" s="1"/>
  <c r="AJ151" i="5"/>
  <c r="AJ131" i="5"/>
  <c r="AJ130" i="5"/>
  <c r="AJ129" i="5"/>
  <c r="AJ128" i="5"/>
  <c r="AJ108" i="5"/>
  <c r="AJ103" i="5"/>
  <c r="AJ83" i="5"/>
  <c r="AJ82" i="5"/>
  <c r="AJ81" i="5"/>
  <c r="AJ80" i="5"/>
  <c r="AJ28" i="5"/>
  <c r="W28" i="5" s="1"/>
  <c r="AJ500" i="5"/>
  <c r="AJ485" i="5"/>
  <c r="AJ461" i="5"/>
  <c r="AJ293" i="5"/>
  <c r="AJ164" i="5"/>
  <c r="AJ479" i="5"/>
  <c r="AJ478" i="5"/>
  <c r="AJ477" i="5"/>
  <c r="AJ476" i="5"/>
  <c r="AJ469" i="5"/>
  <c r="AJ459" i="5"/>
  <c r="AJ456" i="5"/>
  <c r="AJ433" i="5"/>
  <c r="AJ421" i="5"/>
  <c r="AJ381" i="5"/>
  <c r="AJ284" i="5"/>
  <c r="AJ277" i="5"/>
  <c r="AJ276" i="5"/>
  <c r="AJ261" i="5"/>
  <c r="AJ260" i="5"/>
  <c r="AJ244" i="5"/>
  <c r="AJ228" i="5"/>
  <c r="AJ512" i="5"/>
  <c r="AJ499" i="5"/>
  <c r="AJ498" i="5"/>
  <c r="AJ497" i="5"/>
  <c r="AJ445" i="5"/>
  <c r="AJ444" i="5"/>
  <c r="AJ397" i="5"/>
  <c r="AJ369" i="5"/>
  <c r="AJ332" i="5"/>
  <c r="AJ316" i="5"/>
  <c r="AJ300" i="5"/>
  <c r="AJ292" i="5"/>
  <c r="AJ39" i="5"/>
  <c r="W39" i="5" s="1"/>
  <c r="AH510" i="5"/>
  <c r="AJ510" i="5"/>
  <c r="AH491" i="5"/>
  <c r="AJ491" i="5"/>
  <c r="AH54" i="5"/>
  <c r="W54" i="5" s="1"/>
  <c r="AJ54" i="5"/>
  <c r="AH22" i="5"/>
  <c r="AJ22" i="5"/>
  <c r="AH16" i="5"/>
  <c r="AJ16" i="5"/>
  <c r="AH511" i="5"/>
  <c r="AJ511" i="5"/>
  <c r="AJ504" i="5"/>
  <c r="AJ449" i="5"/>
  <c r="AH420" i="5"/>
  <c r="AJ420" i="5"/>
  <c r="AH361" i="5"/>
  <c r="AJ361" i="5"/>
  <c r="AJ325" i="5"/>
  <c r="AJ245" i="5"/>
  <c r="AJ167" i="5"/>
  <c r="AH150" i="5"/>
  <c r="AJ150" i="5"/>
  <c r="AH133" i="5"/>
  <c r="AJ133" i="5"/>
  <c r="AH101" i="5"/>
  <c r="AJ101" i="5"/>
  <c r="AH69" i="5"/>
  <c r="AJ69" i="5"/>
  <c r="AH37" i="5"/>
  <c r="AJ37" i="5"/>
  <c r="AH17" i="5"/>
  <c r="AJ17" i="5"/>
  <c r="AH425" i="5"/>
  <c r="AJ425" i="5"/>
  <c r="AH118" i="5"/>
  <c r="AJ118" i="5"/>
  <c r="AH86" i="5"/>
  <c r="AJ86" i="5"/>
  <c r="AH508" i="5"/>
  <c r="AJ508" i="5"/>
  <c r="AH496" i="5"/>
  <c r="AJ496" i="5"/>
  <c r="AJ492" i="5"/>
  <c r="AH488" i="5"/>
  <c r="AJ488" i="5"/>
  <c r="AH453" i="5"/>
  <c r="AJ453" i="5"/>
  <c r="AJ396" i="5"/>
  <c r="AJ376" i="5"/>
  <c r="AH373" i="5"/>
  <c r="AJ373" i="5"/>
  <c r="AJ348" i="5"/>
  <c r="AJ309" i="5"/>
  <c r="AJ229" i="5"/>
  <c r="AJ175" i="5"/>
  <c r="AH165" i="5"/>
  <c r="AJ165" i="5"/>
  <c r="AH134" i="5"/>
  <c r="AJ134" i="5"/>
  <c r="AJ119" i="5"/>
  <c r="AH102" i="5"/>
  <c r="AJ102" i="5"/>
  <c r="AJ87" i="5"/>
  <c r="AH70" i="5"/>
  <c r="W70" i="5" s="1"/>
  <c r="AJ70" i="5"/>
  <c r="AJ55" i="5"/>
  <c r="W55" i="5" s="1"/>
  <c r="AH38" i="5"/>
  <c r="AJ38" i="5"/>
  <c r="AJ23" i="5"/>
  <c r="W23" i="5" s="1"/>
  <c r="AH20" i="5"/>
  <c r="AJ20" i="5"/>
  <c r="W20" i="5" s="1"/>
  <c r="AH375" i="5"/>
  <c r="AJ375" i="5"/>
  <c r="AH149" i="5"/>
  <c r="AJ149" i="5"/>
  <c r="AH509" i="5"/>
  <c r="AJ509" i="5"/>
  <c r="AH448" i="5"/>
  <c r="AJ448" i="5"/>
  <c r="AH374" i="5"/>
  <c r="AJ374" i="5"/>
  <c r="AH166" i="5"/>
  <c r="AJ166" i="5"/>
  <c r="AH117" i="5"/>
  <c r="AJ117" i="5"/>
  <c r="AH85" i="5"/>
  <c r="AJ85" i="5"/>
  <c r="AH53" i="5"/>
  <c r="AJ53" i="5"/>
  <c r="AH21" i="5"/>
  <c r="AJ21" i="5"/>
  <c r="AJ268" i="5"/>
  <c r="AJ473" i="5"/>
  <c r="AJ405" i="5"/>
  <c r="AJ400" i="5"/>
  <c r="AJ389" i="5"/>
  <c r="AJ359" i="5"/>
  <c r="AJ358" i="5"/>
  <c r="AJ339" i="5"/>
  <c r="AJ338" i="5"/>
  <c r="AJ323" i="5"/>
  <c r="AJ322" i="5"/>
  <c r="AJ307" i="5"/>
  <c r="AJ306" i="5"/>
  <c r="AJ291" i="5"/>
  <c r="AJ290" i="5"/>
  <c r="AJ275" i="5"/>
  <c r="AJ274" i="5"/>
  <c r="AJ259" i="5"/>
  <c r="AJ258" i="5"/>
  <c r="AJ243" i="5"/>
  <c r="AJ242" i="5"/>
  <c r="AJ227" i="5"/>
  <c r="AJ226" i="5"/>
  <c r="AJ211" i="5"/>
  <c r="AJ210" i="5"/>
  <c r="AJ195" i="5"/>
  <c r="AJ194" i="5"/>
  <c r="AJ163" i="5"/>
  <c r="AJ162" i="5"/>
  <c r="AJ161" i="5"/>
  <c r="AJ160" i="5"/>
  <c r="AJ147" i="5"/>
  <c r="AJ146" i="5"/>
  <c r="AJ145" i="5"/>
  <c r="AJ144" i="5"/>
  <c r="AJ356" i="5"/>
  <c r="AJ355" i="5"/>
  <c r="AJ354" i="5"/>
  <c r="AJ353" i="5"/>
  <c r="AJ345" i="5"/>
  <c r="AJ330" i="5"/>
  <c r="AJ329" i="5"/>
  <c r="AJ314" i="5"/>
  <c r="AJ313" i="5"/>
  <c r="AJ298" i="5"/>
  <c r="AJ297" i="5"/>
  <c r="AJ282" i="5"/>
  <c r="AJ281" i="5"/>
  <c r="AJ266" i="5"/>
  <c r="AJ265" i="5"/>
  <c r="AJ250" i="5"/>
  <c r="AJ249" i="5"/>
  <c r="AJ234" i="5"/>
  <c r="AJ233" i="5"/>
  <c r="AJ218" i="5"/>
  <c r="AJ217" i="5"/>
  <c r="AJ202" i="5"/>
  <c r="AJ201" i="5"/>
  <c r="AJ158" i="5"/>
  <c r="AJ157" i="5"/>
  <c r="AJ142" i="5"/>
  <c r="AJ141" i="5"/>
  <c r="AJ126" i="5"/>
  <c r="AJ125" i="5"/>
  <c r="AJ110" i="5"/>
  <c r="AJ109" i="5"/>
  <c r="AJ94" i="5"/>
  <c r="AJ93" i="5"/>
  <c r="AJ78" i="5"/>
  <c r="AJ77" i="5"/>
  <c r="AJ62" i="5"/>
  <c r="W62" i="5" s="1"/>
  <c r="AJ61" i="5"/>
  <c r="W61" i="5" s="1"/>
  <c r="AJ46" i="5"/>
  <c r="W46" i="5" s="1"/>
  <c r="AJ45" i="5"/>
  <c r="W45" i="5" s="1"/>
  <c r="AJ30" i="5"/>
  <c r="W30" i="5" s="1"/>
  <c r="AJ29" i="5"/>
  <c r="AH386" i="5"/>
  <c r="AJ386" i="5"/>
  <c r="AH335" i="5"/>
  <c r="AJ335" i="5"/>
  <c r="AH303" i="5"/>
  <c r="AJ303" i="5"/>
  <c r="AH271" i="5"/>
  <c r="AJ271" i="5"/>
  <c r="AH255" i="5"/>
  <c r="AJ255" i="5"/>
  <c r="AH319" i="5"/>
  <c r="AJ319" i="5"/>
  <c r="AH287" i="5"/>
  <c r="AJ287" i="5"/>
  <c r="AH239" i="5"/>
  <c r="AJ239" i="5"/>
  <c r="AH223" i="5"/>
  <c r="AJ223" i="5"/>
  <c r="AH207" i="5"/>
  <c r="AJ207" i="5"/>
  <c r="AJ455" i="5"/>
  <c r="AJ454" i="5"/>
  <c r="AJ364" i="5"/>
  <c r="AJ363" i="5"/>
  <c r="AJ362" i="5"/>
  <c r="AJ344" i="5"/>
  <c r="AJ328" i="5"/>
  <c r="AJ312" i="5"/>
  <c r="AJ296" i="5"/>
  <c r="AJ280" i="5"/>
  <c r="AJ264" i="5"/>
  <c r="AJ248" i="5"/>
  <c r="AJ231" i="5"/>
  <c r="AJ215" i="5"/>
  <c r="AJ199" i="5"/>
  <c r="AJ507" i="5"/>
  <c r="AJ495" i="5"/>
  <c r="AJ494" i="5"/>
  <c r="AJ475" i="5"/>
  <c r="AJ463" i="5"/>
  <c r="AJ462" i="5"/>
  <c r="AJ443" i="5"/>
  <c r="AJ442" i="5"/>
  <c r="AJ435" i="5"/>
  <c r="AJ434" i="5"/>
  <c r="AJ427" i="5"/>
  <c r="AJ407" i="5"/>
  <c r="AJ372" i="5"/>
  <c r="AJ371" i="5"/>
  <c r="AJ370" i="5"/>
  <c r="AJ347" i="5"/>
  <c r="AJ337" i="5"/>
  <c r="AJ336" i="5"/>
  <c r="AH333" i="5"/>
  <c r="AJ333" i="5"/>
  <c r="AJ321" i="5"/>
  <c r="AJ320" i="5"/>
  <c r="AH317" i="5"/>
  <c r="AJ317" i="5"/>
  <c r="AJ305" i="5"/>
  <c r="AJ304" i="5"/>
  <c r="AH301" i="5"/>
  <c r="AJ301" i="5"/>
  <c r="AJ289" i="5"/>
  <c r="AJ288" i="5"/>
  <c r="AH285" i="5"/>
  <c r="AJ285" i="5"/>
  <c r="AJ273" i="5"/>
  <c r="AJ272" i="5"/>
  <c r="AH269" i="5"/>
  <c r="AJ269" i="5"/>
  <c r="AJ257" i="5"/>
  <c r="AJ256" i="5"/>
  <c r="AH253" i="5"/>
  <c r="AJ253" i="5"/>
  <c r="AJ241" i="5"/>
  <c r="AJ240" i="5"/>
  <c r="AH237" i="5"/>
  <c r="AJ237" i="5"/>
  <c r="AJ225" i="5"/>
  <c r="AJ224" i="5"/>
  <c r="AH221" i="5"/>
  <c r="AJ221" i="5"/>
  <c r="AJ209" i="5"/>
  <c r="AJ208" i="5"/>
  <c r="AH205" i="5"/>
  <c r="AJ205" i="5"/>
  <c r="AJ193" i="5"/>
  <c r="AJ192" i="5"/>
  <c r="AJ187" i="5"/>
  <c r="AJ186" i="5"/>
  <c r="AJ185" i="5"/>
  <c r="AJ184" i="5"/>
  <c r="AJ179" i="5"/>
  <c r="AJ178" i="5"/>
  <c r="AJ177" i="5"/>
  <c r="AJ176" i="5"/>
  <c r="AJ171" i="5"/>
  <c r="AJ170" i="5"/>
  <c r="AJ169" i="5"/>
  <c r="AJ168" i="5"/>
  <c r="AJ155" i="5"/>
  <c r="AJ154" i="5"/>
  <c r="AJ153" i="5"/>
  <c r="AJ152" i="5"/>
  <c r="AJ139" i="5"/>
  <c r="AJ138" i="5"/>
  <c r="AJ137" i="5"/>
  <c r="AJ136" i="5"/>
  <c r="AJ123" i="5"/>
  <c r="AJ122" i="5"/>
  <c r="AJ121" i="5"/>
  <c r="AJ120" i="5"/>
  <c r="AJ107" i="5"/>
  <c r="AJ106" i="5"/>
  <c r="AJ105" i="5"/>
  <c r="AJ104" i="5"/>
  <c r="AJ91" i="5"/>
  <c r="AJ90" i="5"/>
  <c r="AJ89" i="5"/>
  <c r="AJ88" i="5"/>
  <c r="AJ75" i="5"/>
  <c r="AJ74" i="5"/>
  <c r="AJ73" i="5"/>
  <c r="AJ72" i="5"/>
  <c r="AJ59" i="5"/>
  <c r="W59" i="5" s="1"/>
  <c r="AJ58" i="5"/>
  <c r="W58" i="5" s="1"/>
  <c r="AJ57" i="5"/>
  <c r="AJ56" i="5"/>
  <c r="W56" i="5" s="1"/>
  <c r="AJ43" i="5"/>
  <c r="AJ42" i="5"/>
  <c r="W42" i="5" s="1"/>
  <c r="AJ41" i="5"/>
  <c r="W41" i="5" s="1"/>
  <c r="AJ40" i="5"/>
  <c r="W40" i="5" s="1"/>
  <c r="AJ27" i="5"/>
  <c r="W27" i="5" s="1"/>
  <c r="AJ26" i="5"/>
  <c r="W26" i="5" s="1"/>
  <c r="AJ25" i="5"/>
  <c r="W25" i="5" s="1"/>
  <c r="AJ24" i="5"/>
  <c r="W24" i="5" s="1"/>
  <c r="AJ487" i="5"/>
  <c r="AJ486" i="5"/>
  <c r="AJ447" i="5"/>
  <c r="AJ419" i="5"/>
  <c r="AJ418" i="5"/>
  <c r="AJ399" i="5"/>
  <c r="AJ398" i="5"/>
  <c r="AJ391" i="5"/>
  <c r="AJ390" i="5"/>
  <c r="AH387" i="5"/>
  <c r="AJ387" i="5"/>
  <c r="AJ343" i="5"/>
  <c r="AJ327" i="5"/>
  <c r="AJ311" i="5"/>
  <c r="AJ295" i="5"/>
  <c r="AJ279" i="5"/>
  <c r="AJ263" i="5"/>
  <c r="AJ247" i="5"/>
  <c r="AJ232" i="5"/>
  <c r="AJ216" i="5"/>
  <c r="AJ200" i="5"/>
  <c r="AJ503" i="5"/>
  <c r="AJ483" i="5"/>
  <c r="AJ471" i="5"/>
  <c r="AJ451" i="5"/>
  <c r="AJ450" i="5"/>
  <c r="AJ423" i="5"/>
  <c r="AJ422" i="5"/>
  <c r="AJ415" i="5"/>
  <c r="AJ403" i="5"/>
  <c r="AJ402" i="5"/>
  <c r="AJ395" i="5"/>
  <c r="AJ394" i="5"/>
  <c r="AJ383" i="5"/>
  <c r="AJ380" i="5"/>
  <c r="AJ379" i="5"/>
  <c r="AJ378" i="5"/>
  <c r="AH342" i="5"/>
  <c r="AJ342" i="5"/>
  <c r="AH334" i="5"/>
  <c r="AJ334" i="5"/>
  <c r="AH326" i="5"/>
  <c r="AJ326" i="5"/>
  <c r="AH318" i="5"/>
  <c r="AJ318" i="5"/>
  <c r="AH310" i="5"/>
  <c r="AJ310" i="5"/>
  <c r="AH302" i="5"/>
  <c r="AJ302" i="5"/>
  <c r="AH294" i="5"/>
  <c r="AJ294" i="5"/>
  <c r="AH286" i="5"/>
  <c r="AJ286" i="5"/>
  <c r="AH278" i="5"/>
  <c r="AJ278" i="5"/>
  <c r="AH270" i="5"/>
  <c r="AJ270" i="5"/>
  <c r="AH262" i="5"/>
  <c r="AJ262" i="5"/>
  <c r="AH254" i="5"/>
  <c r="AJ254" i="5"/>
  <c r="AH246" i="5"/>
  <c r="AJ246" i="5"/>
  <c r="AH238" i="5"/>
  <c r="AJ238" i="5"/>
  <c r="AH230" i="5"/>
  <c r="AJ230" i="5"/>
  <c r="AH222" i="5"/>
  <c r="AJ222" i="5"/>
  <c r="AH214" i="5"/>
  <c r="AJ214" i="5"/>
  <c r="AH206" i="5"/>
  <c r="AJ206" i="5"/>
  <c r="AH198" i="5"/>
  <c r="AJ198" i="5"/>
  <c r="AJ190" i="5"/>
  <c r="AJ189" i="5"/>
  <c r="AJ182" i="5"/>
  <c r="AJ181" i="5"/>
  <c r="AJ174" i="5"/>
  <c r="AJ173" i="5"/>
  <c r="AJ18" i="5"/>
  <c r="W18" i="5" s="1"/>
  <c r="AJ482" i="5"/>
  <c r="AJ474" i="5"/>
  <c r="AJ458" i="5"/>
  <c r="AJ446" i="5"/>
  <c r="AJ426" i="5"/>
  <c r="AJ414" i="5"/>
  <c r="AJ382" i="5"/>
  <c r="AH406" i="5"/>
  <c r="AJ506" i="5"/>
  <c r="AJ502" i="5"/>
  <c r="AJ490" i="5"/>
  <c r="AJ470" i="5"/>
  <c r="AJ346" i="5"/>
  <c r="AH13" i="5"/>
  <c r="W17" i="5" l="1"/>
  <c r="W21" i="5"/>
  <c r="K53" i="9"/>
  <c r="X64" i="5"/>
  <c r="K46" i="9"/>
  <c r="X57" i="5"/>
  <c r="K25" i="9"/>
  <c r="X36" i="5"/>
  <c r="K39" i="9"/>
  <c r="X50" i="5"/>
  <c r="K18" i="9"/>
  <c r="X29" i="5"/>
  <c r="K32" i="9"/>
  <c r="X43" i="5"/>
  <c r="V68" i="5"/>
  <c r="L57" i="9"/>
  <c r="V39" i="5"/>
  <c r="L28" i="9"/>
  <c r="V58" i="5"/>
  <c r="L47" i="9"/>
  <c r="V23" i="5"/>
  <c r="L12" i="9"/>
  <c r="V63" i="5"/>
  <c r="L52" i="9"/>
  <c r="V34" i="5"/>
  <c r="L23" i="9"/>
  <c r="V28" i="5"/>
  <c r="L17" i="9"/>
  <c r="V60" i="5"/>
  <c r="L49" i="9"/>
  <c r="V44" i="5"/>
  <c r="L33" i="9"/>
  <c r="V31" i="5"/>
  <c r="L20" i="9"/>
  <c r="V47" i="5"/>
  <c r="L36" i="9"/>
  <c r="V71" i="5"/>
  <c r="L60" i="9"/>
  <c r="V42" i="5"/>
  <c r="L31" i="9"/>
  <c r="V55" i="5"/>
  <c r="L44" i="9"/>
  <c r="V66" i="5"/>
  <c r="L55" i="9"/>
  <c r="V52" i="5"/>
  <c r="L41" i="9"/>
  <c r="V67" i="5"/>
  <c r="L56" i="9"/>
  <c r="V49" i="5"/>
  <c r="L38" i="9"/>
  <c r="V62" i="5"/>
  <c r="L51" i="9"/>
  <c r="V26" i="5"/>
  <c r="L15" i="9"/>
  <c r="V24" i="5"/>
  <c r="L13" i="9"/>
  <c r="V56" i="5"/>
  <c r="L45" i="9"/>
  <c r="W53" i="5"/>
  <c r="V70" i="5"/>
  <c r="L59" i="9"/>
  <c r="V15" i="5"/>
  <c r="L4" i="9"/>
  <c r="V21" i="5"/>
  <c r="L10" i="9"/>
  <c r="V25" i="5"/>
  <c r="L14" i="9"/>
  <c r="V20" i="5"/>
  <c r="L9" i="9"/>
  <c r="V17" i="5"/>
  <c r="L6" i="9"/>
  <c r="V19" i="5"/>
  <c r="L8" i="9"/>
  <c r="V32" i="5"/>
  <c r="L21" i="9"/>
  <c r="V51" i="5"/>
  <c r="L40" i="9"/>
  <c r="V30" i="5"/>
  <c r="L19" i="9"/>
  <c r="W22" i="5"/>
  <c r="V33" i="5"/>
  <c r="L22" i="9"/>
  <c r="V48" i="5"/>
  <c r="L37" i="9"/>
  <c r="V27" i="5"/>
  <c r="L16" i="9"/>
  <c r="V59" i="5"/>
  <c r="L48" i="9"/>
  <c r="V45" i="5"/>
  <c r="L34" i="9"/>
  <c r="W37" i="5"/>
  <c r="V18" i="5"/>
  <c r="L7" i="9"/>
  <c r="V46" i="5"/>
  <c r="L35" i="9"/>
  <c r="V54" i="5"/>
  <c r="L43" i="9"/>
  <c r="V35" i="5"/>
  <c r="L24" i="9"/>
  <c r="V40" i="5"/>
  <c r="L29" i="9"/>
  <c r="V41" i="5"/>
  <c r="L30" i="9"/>
  <c r="V61" i="5"/>
  <c r="L50" i="9"/>
  <c r="W38" i="5"/>
  <c r="W69" i="5"/>
  <c r="V65" i="5"/>
  <c r="L54" i="9"/>
  <c r="V14" i="5"/>
  <c r="L3" i="9"/>
  <c r="W13" i="5"/>
  <c r="L2" i="9" s="1"/>
  <c r="W16" i="5"/>
  <c r="AE36" i="5" l="1"/>
  <c r="M25" i="9"/>
  <c r="AE43" i="5"/>
  <c r="M32" i="9"/>
  <c r="AE57" i="5"/>
  <c r="M46" i="9"/>
  <c r="AE29" i="5"/>
  <c r="M18" i="9"/>
  <c r="AE64" i="5"/>
  <c r="M53" i="9"/>
  <c r="AE50" i="5"/>
  <c r="M39" i="9"/>
  <c r="K54" i="9"/>
  <c r="X65" i="5"/>
  <c r="K40" i="9"/>
  <c r="X51" i="5"/>
  <c r="K59" i="9"/>
  <c r="X70" i="5"/>
  <c r="K34" i="9"/>
  <c r="X45" i="5"/>
  <c r="K22" i="9"/>
  <c r="X33" i="5"/>
  <c r="K45" i="9"/>
  <c r="X56" i="5"/>
  <c r="K38" i="9"/>
  <c r="X49" i="5"/>
  <c r="K44" i="9"/>
  <c r="X55" i="5"/>
  <c r="K20" i="9"/>
  <c r="X31" i="5"/>
  <c r="K23" i="9"/>
  <c r="X34" i="5"/>
  <c r="K28" i="9"/>
  <c r="X39" i="5"/>
  <c r="K6" i="9"/>
  <c r="X17" i="5"/>
  <c r="K24" i="9"/>
  <c r="X35" i="5"/>
  <c r="K21" i="9"/>
  <c r="X32" i="5"/>
  <c r="K14" i="9"/>
  <c r="X25" i="5"/>
  <c r="K10" i="9"/>
  <c r="X21" i="5"/>
  <c r="K37" i="9"/>
  <c r="X48" i="5"/>
  <c r="K50" i="9"/>
  <c r="X61" i="5"/>
  <c r="K43" i="9"/>
  <c r="X54" i="5"/>
  <c r="K8" i="9"/>
  <c r="X19" i="5"/>
  <c r="K48" i="9"/>
  <c r="X59" i="5"/>
  <c r="K13" i="9"/>
  <c r="X24" i="5"/>
  <c r="K56" i="9"/>
  <c r="X67" i="5"/>
  <c r="K31" i="9"/>
  <c r="X42" i="5"/>
  <c r="K33" i="9"/>
  <c r="X44" i="5"/>
  <c r="K52" i="9"/>
  <c r="X63" i="5"/>
  <c r="K57" i="9"/>
  <c r="X68" i="5"/>
  <c r="K19" i="9"/>
  <c r="X30" i="5"/>
  <c r="K35" i="9"/>
  <c r="X46" i="5"/>
  <c r="K16" i="9"/>
  <c r="X27" i="5"/>
  <c r="K15" i="9"/>
  <c r="X26" i="5"/>
  <c r="K41" i="9"/>
  <c r="X52" i="5"/>
  <c r="K60" i="9"/>
  <c r="X71" i="5"/>
  <c r="K49" i="9"/>
  <c r="X60" i="5"/>
  <c r="K12" i="9"/>
  <c r="X23" i="5"/>
  <c r="K29" i="9"/>
  <c r="X40" i="5"/>
  <c r="K30" i="9"/>
  <c r="X41" i="5"/>
  <c r="K4" i="9"/>
  <c r="X15" i="5"/>
  <c r="K7" i="9"/>
  <c r="X18" i="5"/>
  <c r="K9" i="9"/>
  <c r="X20" i="5"/>
  <c r="K51" i="9"/>
  <c r="X62" i="5"/>
  <c r="K55" i="9"/>
  <c r="X66" i="5"/>
  <c r="K36" i="9"/>
  <c r="X47" i="5"/>
  <c r="K17" i="9"/>
  <c r="X28" i="5"/>
  <c r="K47" i="9"/>
  <c r="X58" i="5"/>
  <c r="V69" i="5"/>
  <c r="L58" i="9"/>
  <c r="V37" i="5"/>
  <c r="L26" i="9"/>
  <c r="V53" i="5"/>
  <c r="L42" i="9"/>
  <c r="V38" i="5"/>
  <c r="L27" i="9"/>
  <c r="V16" i="5"/>
  <c r="L5" i="9"/>
  <c r="V22" i="5"/>
  <c r="L11" i="9"/>
  <c r="X14" i="5"/>
  <c r="K3" i="9"/>
  <c r="V13" i="5"/>
  <c r="A4" i="7"/>
  <c r="AE18" i="5" l="1"/>
  <c r="M7" i="9"/>
  <c r="AE68" i="5"/>
  <c r="M57" i="9"/>
  <c r="AE67" i="5"/>
  <c r="M56" i="9"/>
  <c r="AE25" i="5"/>
  <c r="M14" i="9"/>
  <c r="AE49" i="5"/>
  <c r="M38" i="9"/>
  <c r="AE66" i="5"/>
  <c r="M55" i="9"/>
  <c r="AE15" i="5"/>
  <c r="M4" i="9"/>
  <c r="AE60" i="5"/>
  <c r="M49" i="9"/>
  <c r="AE27" i="5"/>
  <c r="M16" i="9"/>
  <c r="AE63" i="5"/>
  <c r="M52" i="9"/>
  <c r="AE24" i="5"/>
  <c r="M13" i="9"/>
  <c r="AE61" i="5"/>
  <c r="M50" i="9"/>
  <c r="AE32" i="5"/>
  <c r="M21" i="9"/>
  <c r="AE34" i="5"/>
  <c r="M23" i="9"/>
  <c r="AE56" i="5"/>
  <c r="M45" i="9"/>
  <c r="AE51" i="5"/>
  <c r="M40" i="9"/>
  <c r="AE58" i="5"/>
  <c r="M47" i="9"/>
  <c r="AE62" i="5"/>
  <c r="M51" i="9"/>
  <c r="AE41" i="5"/>
  <c r="M30" i="9"/>
  <c r="AE71" i="5"/>
  <c r="M60" i="9"/>
  <c r="AE46" i="5"/>
  <c r="M35" i="9"/>
  <c r="AE44" i="5"/>
  <c r="M33" i="9"/>
  <c r="AE59" i="5"/>
  <c r="M48" i="9"/>
  <c r="AE48" i="5"/>
  <c r="M37" i="9"/>
  <c r="AE35" i="5"/>
  <c r="M24" i="9"/>
  <c r="AE31" i="5"/>
  <c r="M20" i="9"/>
  <c r="AE33" i="5"/>
  <c r="M22" i="9"/>
  <c r="AE65" i="5"/>
  <c r="M54" i="9"/>
  <c r="AE28" i="5"/>
  <c r="M17" i="9"/>
  <c r="AE20" i="5"/>
  <c r="M9" i="9"/>
  <c r="AE40" i="5"/>
  <c r="M29" i="9"/>
  <c r="AE52" i="5"/>
  <c r="M41" i="9"/>
  <c r="AE30" i="5"/>
  <c r="M19" i="9"/>
  <c r="AE42" i="5"/>
  <c r="M31" i="9"/>
  <c r="AE19" i="5"/>
  <c r="M8" i="9"/>
  <c r="AE21" i="5"/>
  <c r="M10" i="9"/>
  <c r="AE17" i="5"/>
  <c r="M6" i="9"/>
  <c r="AE55" i="5"/>
  <c r="M44" i="9"/>
  <c r="AE45" i="5"/>
  <c r="M34" i="9"/>
  <c r="AE23" i="5"/>
  <c r="M12" i="9"/>
  <c r="AE39" i="5"/>
  <c r="M28" i="9"/>
  <c r="AE47" i="5"/>
  <c r="M36" i="9"/>
  <c r="AE26" i="5"/>
  <c r="M15" i="9"/>
  <c r="AE54" i="5"/>
  <c r="M43" i="9"/>
  <c r="AE70" i="5"/>
  <c r="M59" i="9"/>
  <c r="K42" i="9"/>
  <c r="X53" i="5"/>
  <c r="K11" i="9"/>
  <c r="X22" i="5"/>
  <c r="K26" i="9"/>
  <c r="X37" i="5"/>
  <c r="K5" i="9"/>
  <c r="X16" i="5"/>
  <c r="K58" i="9"/>
  <c r="X69" i="5"/>
  <c r="K27" i="9"/>
  <c r="X38" i="5"/>
  <c r="X13" i="5"/>
  <c r="M2" i="9" s="1"/>
  <c r="K2" i="9"/>
  <c r="M3" i="9"/>
  <c r="AE14" i="5"/>
  <c r="B6" i="6"/>
  <c r="B10" i="6"/>
  <c r="B14" i="6"/>
  <c r="B18" i="6"/>
  <c r="B22" i="6"/>
  <c r="B26" i="6"/>
  <c r="B30" i="6"/>
  <c r="B34" i="6"/>
  <c r="B38" i="6"/>
  <c r="B42" i="6"/>
  <c r="B46" i="6"/>
  <c r="B50" i="6"/>
  <c r="B54" i="6"/>
  <c r="B17" i="6"/>
  <c r="B29" i="6"/>
  <c r="B37" i="6"/>
  <c r="B53" i="6"/>
  <c r="B7" i="6"/>
  <c r="B11" i="6"/>
  <c r="B15" i="6"/>
  <c r="B19" i="6"/>
  <c r="B23" i="6"/>
  <c r="B27" i="6"/>
  <c r="B31" i="6"/>
  <c r="B35" i="6"/>
  <c r="B39" i="6"/>
  <c r="B43" i="6"/>
  <c r="B47" i="6"/>
  <c r="B51" i="6"/>
  <c r="B55" i="6"/>
  <c r="B13" i="6"/>
  <c r="B25" i="6"/>
  <c r="B41" i="6"/>
  <c r="B49" i="6"/>
  <c r="B8" i="6"/>
  <c r="B12" i="6"/>
  <c r="B16" i="6"/>
  <c r="B20" i="6"/>
  <c r="B24" i="6"/>
  <c r="B28" i="6"/>
  <c r="B32" i="6"/>
  <c r="B36" i="6"/>
  <c r="B40" i="6"/>
  <c r="B44" i="6"/>
  <c r="B48" i="6"/>
  <c r="B52" i="6"/>
  <c r="B5" i="6"/>
  <c r="B9" i="6"/>
  <c r="B21" i="6"/>
  <c r="B33" i="6"/>
  <c r="B45" i="6"/>
  <c r="AE53" i="5" l="1"/>
  <c r="M42" i="9"/>
  <c r="AE37" i="5"/>
  <c r="M26" i="9"/>
  <c r="AE38" i="5"/>
  <c r="M27" i="9"/>
  <c r="AE22" i="5"/>
  <c r="M11" i="9"/>
  <c r="AE69" i="5"/>
  <c r="M58" i="9"/>
  <c r="AE16" i="5"/>
  <c r="M5" i="9"/>
  <c r="X913" i="5"/>
  <c r="AE13" i="5"/>
  <c r="D15" i="6"/>
  <c r="S15" i="6"/>
  <c r="F15" i="6"/>
  <c r="C15" i="6"/>
  <c r="O15" i="6"/>
  <c r="E15" i="6"/>
  <c r="F34" i="6"/>
  <c r="O34" i="6"/>
  <c r="E34" i="6"/>
  <c r="D34" i="6"/>
  <c r="C34" i="6"/>
  <c r="S34" i="6"/>
  <c r="S36" i="6"/>
  <c r="O36" i="6"/>
  <c r="F36" i="6"/>
  <c r="D36" i="6"/>
  <c r="C36" i="6"/>
  <c r="E36" i="6"/>
  <c r="D55" i="6"/>
  <c r="S55" i="6"/>
  <c r="F55" i="6"/>
  <c r="C55" i="6"/>
  <c r="E55" i="6"/>
  <c r="O55" i="6"/>
  <c r="S7" i="6"/>
  <c r="E7" i="6"/>
  <c r="F7" i="6"/>
  <c r="C7" i="6"/>
  <c r="O7" i="6"/>
  <c r="D7" i="6"/>
  <c r="F26" i="6"/>
  <c r="O26" i="6"/>
  <c r="E26" i="6"/>
  <c r="D26" i="6"/>
  <c r="C26" i="6"/>
  <c r="S26" i="6"/>
  <c r="E41" i="6"/>
  <c r="C41" i="6"/>
  <c r="F41" i="6"/>
  <c r="D41" i="6"/>
  <c r="O41" i="6"/>
  <c r="S41" i="6"/>
  <c r="F32" i="6"/>
  <c r="E32" i="6"/>
  <c r="S32" i="6"/>
  <c r="C32" i="6"/>
  <c r="D32" i="6"/>
  <c r="O32" i="6"/>
  <c r="F51" i="6"/>
  <c r="C51" i="6"/>
  <c r="E51" i="6"/>
  <c r="D51" i="6"/>
  <c r="S51" i="6"/>
  <c r="O51" i="6"/>
  <c r="C53" i="6"/>
  <c r="O53" i="6"/>
  <c r="D53" i="6"/>
  <c r="S53" i="6"/>
  <c r="F53" i="6"/>
  <c r="E53" i="6"/>
  <c r="S22" i="6"/>
  <c r="C22" i="6"/>
  <c r="E22" i="6"/>
  <c r="D22" i="6"/>
  <c r="O22" i="6"/>
  <c r="F22" i="6"/>
  <c r="O28" i="6"/>
  <c r="F28" i="6"/>
  <c r="E28" i="6"/>
  <c r="C28" i="6"/>
  <c r="S28" i="6"/>
  <c r="D28" i="6"/>
  <c r="O47" i="6"/>
  <c r="F47" i="6"/>
  <c r="S47" i="6"/>
  <c r="E47" i="6"/>
  <c r="D47" i="6"/>
  <c r="C47" i="6"/>
  <c r="O37" i="6"/>
  <c r="S37" i="6"/>
  <c r="C37" i="6"/>
  <c r="F37" i="6"/>
  <c r="D37" i="6"/>
  <c r="E37" i="6"/>
  <c r="O18" i="6"/>
  <c r="E18" i="6"/>
  <c r="D18" i="6"/>
  <c r="C18" i="6"/>
  <c r="S18" i="6"/>
  <c r="F18" i="6"/>
  <c r="D38" i="6"/>
  <c r="S38" i="6"/>
  <c r="C38" i="6"/>
  <c r="F38" i="6"/>
  <c r="O38" i="6"/>
  <c r="E38" i="6"/>
  <c r="S24" i="6"/>
  <c r="E24" i="6"/>
  <c r="F24" i="6"/>
  <c r="C24" i="6"/>
  <c r="D24" i="6"/>
  <c r="O24" i="6"/>
  <c r="D29" i="6"/>
  <c r="S29" i="6"/>
  <c r="C29" i="6"/>
  <c r="F29" i="6"/>
  <c r="E29" i="6"/>
  <c r="O29" i="6"/>
  <c r="E33" i="6"/>
  <c r="F33" i="6"/>
  <c r="O33" i="6"/>
  <c r="S33" i="6"/>
  <c r="D33" i="6"/>
  <c r="C33" i="6"/>
  <c r="O20" i="6"/>
  <c r="E20" i="6"/>
  <c r="C20" i="6"/>
  <c r="F20" i="6"/>
  <c r="S20" i="6"/>
  <c r="D20" i="6"/>
  <c r="S39" i="6"/>
  <c r="O39" i="6"/>
  <c r="E39" i="6"/>
  <c r="F39" i="6"/>
  <c r="D39" i="6"/>
  <c r="C39" i="6"/>
  <c r="O17" i="6"/>
  <c r="S17" i="6"/>
  <c r="C17" i="6"/>
  <c r="D17" i="6"/>
  <c r="F17" i="6"/>
  <c r="E17" i="6"/>
  <c r="O10" i="6"/>
  <c r="E10" i="6"/>
  <c r="D10" i="6"/>
  <c r="C10" i="6"/>
  <c r="S10" i="6"/>
  <c r="F10" i="6"/>
  <c r="S44" i="6"/>
  <c r="E44" i="6"/>
  <c r="O44" i="6"/>
  <c r="C44" i="6"/>
  <c r="F44" i="6"/>
  <c r="D44" i="6"/>
  <c r="S43" i="6"/>
  <c r="E43" i="6"/>
  <c r="D43" i="6"/>
  <c r="F43" i="6"/>
  <c r="O43" i="6"/>
  <c r="C43" i="6"/>
  <c r="O14" i="6"/>
  <c r="S14" i="6"/>
  <c r="D14" i="6"/>
  <c r="E14" i="6"/>
  <c r="C14" i="6"/>
  <c r="F14" i="6"/>
  <c r="E21" i="6"/>
  <c r="D21" i="6"/>
  <c r="F21" i="6"/>
  <c r="O21" i="6"/>
  <c r="C21" i="6"/>
  <c r="S21" i="6"/>
  <c r="S16" i="6"/>
  <c r="E16" i="6"/>
  <c r="C16" i="6"/>
  <c r="O16" i="6"/>
  <c r="F16" i="6"/>
  <c r="D16" i="6"/>
  <c r="S35" i="6"/>
  <c r="D35" i="6"/>
  <c r="F35" i="6"/>
  <c r="E35" i="6"/>
  <c r="C35" i="6"/>
  <c r="O35" i="6"/>
  <c r="C54" i="6"/>
  <c r="F54" i="6"/>
  <c r="D54" i="6"/>
  <c r="E54" i="6"/>
  <c r="O54" i="6"/>
  <c r="S54" i="6"/>
  <c r="O6" i="6"/>
  <c r="F6" i="6"/>
  <c r="E6" i="6"/>
  <c r="D6" i="6"/>
  <c r="S6" i="6"/>
  <c r="C6" i="6"/>
  <c r="D48" i="6"/>
  <c r="F48" i="6"/>
  <c r="S48" i="6"/>
  <c r="E48" i="6"/>
  <c r="C48" i="6"/>
  <c r="O48" i="6"/>
  <c r="O25" i="6"/>
  <c r="S25" i="6"/>
  <c r="E25" i="6"/>
  <c r="C25" i="6"/>
  <c r="D25" i="6"/>
  <c r="F25" i="6"/>
  <c r="O9" i="6"/>
  <c r="S9" i="6"/>
  <c r="D9" i="6"/>
  <c r="E9" i="6"/>
  <c r="C9" i="6"/>
  <c r="F9" i="6"/>
  <c r="O12" i="6"/>
  <c r="E12" i="6"/>
  <c r="C12" i="6"/>
  <c r="F12" i="6"/>
  <c r="D12" i="6"/>
  <c r="S12" i="6"/>
  <c r="O31" i="6"/>
  <c r="F31" i="6"/>
  <c r="E31" i="6"/>
  <c r="D31" i="6"/>
  <c r="C31" i="6"/>
  <c r="S31" i="6"/>
  <c r="D50" i="6"/>
  <c r="F50" i="6"/>
  <c r="E50" i="6"/>
  <c r="O50" i="6"/>
  <c r="C50" i="6"/>
  <c r="S50" i="6"/>
  <c r="S5" i="6"/>
  <c r="O5" i="6"/>
  <c r="P5" i="6" s="1"/>
  <c r="Q5" i="6" s="1"/>
  <c r="F5" i="6"/>
  <c r="E5" i="6"/>
  <c r="G5" i="6" s="1"/>
  <c r="C5" i="6"/>
  <c r="D5" i="6"/>
  <c r="C8" i="6"/>
  <c r="S8" i="6"/>
  <c r="O8" i="6"/>
  <c r="D8" i="6"/>
  <c r="F8" i="6"/>
  <c r="E8" i="6"/>
  <c r="E27" i="6"/>
  <c r="S27" i="6"/>
  <c r="C27" i="6"/>
  <c r="D27" i="6"/>
  <c r="F27" i="6"/>
  <c r="O27" i="6"/>
  <c r="F46" i="6"/>
  <c r="C46" i="6"/>
  <c r="S46" i="6"/>
  <c r="O46" i="6"/>
  <c r="E46" i="6"/>
  <c r="D46" i="6"/>
  <c r="S19" i="6"/>
  <c r="E19" i="6"/>
  <c r="C19" i="6"/>
  <c r="D19" i="6"/>
  <c r="O19" i="6"/>
  <c r="F19" i="6"/>
  <c r="E45" i="6"/>
  <c r="O45" i="6"/>
  <c r="D45" i="6"/>
  <c r="S45" i="6"/>
  <c r="F45" i="6"/>
  <c r="C45" i="6"/>
  <c r="S52" i="6"/>
  <c r="O52" i="6"/>
  <c r="E52" i="6"/>
  <c r="D52" i="6"/>
  <c r="C52" i="6"/>
  <c r="F52" i="6"/>
  <c r="D49" i="6"/>
  <c r="F49" i="6"/>
  <c r="E49" i="6"/>
  <c r="C49" i="6"/>
  <c r="S49" i="6"/>
  <c r="O49" i="6"/>
  <c r="F23" i="6"/>
  <c r="E23" i="6"/>
  <c r="S23" i="6"/>
  <c r="C23" i="6"/>
  <c r="O23" i="6"/>
  <c r="D23" i="6"/>
  <c r="F42" i="6"/>
  <c r="D42" i="6"/>
  <c r="C42" i="6"/>
  <c r="S42" i="6"/>
  <c r="O42" i="6"/>
  <c r="E42" i="6"/>
  <c r="D40" i="6"/>
  <c r="F40" i="6"/>
  <c r="S40" i="6"/>
  <c r="O40" i="6"/>
  <c r="C40" i="6"/>
  <c r="E40" i="6"/>
  <c r="D13" i="6"/>
  <c r="S13" i="6"/>
  <c r="O13" i="6"/>
  <c r="F13" i="6"/>
  <c r="C13" i="6"/>
  <c r="E13" i="6"/>
  <c r="E11" i="6"/>
  <c r="C11" i="6"/>
  <c r="D11" i="6"/>
  <c r="F11" i="6"/>
  <c r="O11" i="6"/>
  <c r="S11" i="6"/>
  <c r="C30" i="6"/>
  <c r="O30" i="6"/>
  <c r="D30" i="6"/>
  <c r="E30" i="6"/>
  <c r="S30" i="6"/>
  <c r="F30" i="6"/>
  <c r="P21" i="6" l="1"/>
  <c r="Q21" i="6" s="1"/>
  <c r="R21" i="6" s="1"/>
  <c r="P39" i="6"/>
  <c r="Q39" i="6" s="1"/>
  <c r="R39" i="6" s="1"/>
  <c r="P19" i="6"/>
  <c r="Q19" i="6" s="1"/>
  <c r="R19" i="6" s="1"/>
  <c r="P43" i="6"/>
  <c r="Q43" i="6" s="1"/>
  <c r="R43" i="6" s="1"/>
  <c r="P23" i="6"/>
  <c r="Q23" i="6" s="1"/>
  <c r="R23" i="6" s="1"/>
  <c r="P8" i="6"/>
  <c r="P34" i="6"/>
  <c r="Q34" i="6" s="1"/>
  <c r="R34" i="6" s="1"/>
  <c r="P6" i="6"/>
  <c r="P26" i="6"/>
  <c r="Q26" i="6" s="1"/>
  <c r="R26" i="6" s="1"/>
  <c r="P17" i="6"/>
  <c r="Q17" i="6" s="1"/>
  <c r="R17" i="6" s="1"/>
  <c r="P24" i="6"/>
  <c r="Q24" i="6" s="1"/>
  <c r="R24" i="6" s="1"/>
  <c r="P50" i="6"/>
  <c r="Q50" i="6" s="1"/>
  <c r="R50" i="6" s="1"/>
  <c r="P40" i="6"/>
  <c r="Q40" i="6" s="1"/>
  <c r="R40" i="6" s="1"/>
  <c r="P7" i="6"/>
  <c r="Q7" i="6" s="1"/>
  <c r="R7" i="6" s="1"/>
  <c r="P10" i="6"/>
  <c r="Q10" i="6" s="1"/>
  <c r="R10" i="6" s="1"/>
  <c r="P33" i="6"/>
  <c r="Q33" i="6" s="1"/>
  <c r="R33" i="6" s="1"/>
  <c r="P37" i="6"/>
  <c r="Q37" i="6" s="1"/>
  <c r="R37" i="6" s="1"/>
  <c r="P53" i="6"/>
  <c r="Q53" i="6" s="1"/>
  <c r="R53" i="6" s="1"/>
  <c r="P20" i="6"/>
  <c r="Q20" i="6" s="1"/>
  <c r="R20" i="6" s="1"/>
  <c r="P9" i="6"/>
  <c r="Q9" i="6" s="1"/>
  <c r="R9" i="6" s="1"/>
  <c r="P32" i="6"/>
  <c r="Q32" i="6" s="1"/>
  <c r="R32" i="6" s="1"/>
  <c r="P42" i="6"/>
  <c r="Q42" i="6" s="1"/>
  <c r="R42" i="6" s="1"/>
  <c r="P51" i="6"/>
  <c r="Q51" i="6" s="1"/>
  <c r="R51" i="6" s="1"/>
  <c r="P16" i="6"/>
  <c r="Q16" i="6" s="1"/>
  <c r="R16" i="6" s="1"/>
  <c r="P38" i="6"/>
  <c r="Q38" i="6" s="1"/>
  <c r="R38" i="6" s="1"/>
  <c r="P29" i="6"/>
  <c r="Q29" i="6" s="1"/>
  <c r="R29" i="6" s="1"/>
  <c r="P55" i="6"/>
  <c r="Q55" i="6" s="1"/>
  <c r="R55" i="6" s="1"/>
  <c r="P22" i="6"/>
  <c r="Q22" i="6" s="1"/>
  <c r="R22" i="6" s="1"/>
  <c r="P35" i="6"/>
  <c r="Q35" i="6" s="1"/>
  <c r="R35" i="6" s="1"/>
  <c r="P45" i="6"/>
  <c r="Q45" i="6" s="1"/>
  <c r="R45" i="6" s="1"/>
  <c r="P47" i="6"/>
  <c r="Q47" i="6" s="1"/>
  <c r="R47" i="6" s="1"/>
  <c r="P30" i="6"/>
  <c r="Q30" i="6" s="1"/>
  <c r="R30" i="6" s="1"/>
  <c r="P36" i="6"/>
  <c r="Q36" i="6" s="1"/>
  <c r="R36" i="6" s="1"/>
  <c r="P49" i="6"/>
  <c r="Q49" i="6" s="1"/>
  <c r="R49" i="6" s="1"/>
  <c r="P54" i="6"/>
  <c r="Q54" i="6" s="1"/>
  <c r="R54" i="6" s="1"/>
  <c r="P25" i="6"/>
  <c r="Q25" i="6" s="1"/>
  <c r="R25" i="6" s="1"/>
  <c r="P15" i="6"/>
  <c r="Q15" i="6" s="1"/>
  <c r="R15" i="6" s="1"/>
  <c r="P27" i="6"/>
  <c r="Q27" i="6" s="1"/>
  <c r="R27" i="6" s="1"/>
  <c r="P18" i="6"/>
  <c r="Q18" i="6" s="1"/>
  <c r="R18" i="6" s="1"/>
  <c r="P11" i="6"/>
  <c r="Q11" i="6" s="1"/>
  <c r="R11" i="6" s="1"/>
  <c r="P14" i="6"/>
  <c r="Q14" i="6" s="1"/>
  <c r="R14" i="6" s="1"/>
  <c r="P12" i="6"/>
  <c r="Q12" i="6" s="1"/>
  <c r="R12" i="6" s="1"/>
  <c r="P31" i="6"/>
  <c r="Q31" i="6" s="1"/>
  <c r="R31" i="6" s="1"/>
  <c r="P13" i="6"/>
  <c r="Q13" i="6" s="1"/>
  <c r="R13" i="6" s="1"/>
  <c r="P52" i="6"/>
  <c r="Q52" i="6" s="1"/>
  <c r="R52" i="6" s="1"/>
  <c r="P44" i="6"/>
  <c r="Q44" i="6" s="1"/>
  <c r="R44" i="6" s="1"/>
  <c r="P48" i="6"/>
  <c r="Q48" i="6" s="1"/>
  <c r="R48" i="6" s="1"/>
  <c r="P46" i="6"/>
  <c r="Q46" i="6" s="1"/>
  <c r="R46" i="6" s="1"/>
  <c r="P28" i="6"/>
  <c r="Q28" i="6" s="1"/>
  <c r="R28" i="6" s="1"/>
  <c r="P41" i="6"/>
  <c r="Q41" i="6" s="1"/>
  <c r="R41" i="6" s="1"/>
  <c r="G55" i="6"/>
  <c r="H55" i="6" s="1"/>
  <c r="I55" i="6" s="1"/>
  <c r="J55" i="6" s="1"/>
  <c r="K47" i="6"/>
  <c r="L47" i="6" s="1"/>
  <c r="M47" i="6" s="1"/>
  <c r="N47" i="6" s="1"/>
  <c r="G22" i="6"/>
  <c r="H22" i="6" s="1"/>
  <c r="I22" i="6" s="1"/>
  <c r="J22" i="6" s="1"/>
  <c r="G34" i="6"/>
  <c r="H34" i="6" s="1"/>
  <c r="I34" i="6" s="1"/>
  <c r="J34" i="6" s="1"/>
  <c r="K39" i="6"/>
  <c r="L39" i="6" s="1"/>
  <c r="M39" i="6" s="1"/>
  <c r="N39" i="6" s="1"/>
  <c r="G25" i="6"/>
  <c r="H25" i="6" s="1"/>
  <c r="I25" i="6" s="1"/>
  <c r="J25" i="6" s="1"/>
  <c r="G50" i="6"/>
  <c r="H50" i="6" s="1"/>
  <c r="I50" i="6" s="1"/>
  <c r="J50" i="6" s="1"/>
  <c r="K6" i="6"/>
  <c r="L6" i="6" s="1"/>
  <c r="M6" i="6" s="1"/>
  <c r="G47" i="6"/>
  <c r="H47" i="6" s="1"/>
  <c r="I47" i="6" s="1"/>
  <c r="J47" i="6" s="1"/>
  <c r="G53" i="6"/>
  <c r="H53" i="6" s="1"/>
  <c r="I53" i="6" s="1"/>
  <c r="J53" i="6" s="1"/>
  <c r="G51" i="6"/>
  <c r="H51" i="6" s="1"/>
  <c r="I51" i="6" s="1"/>
  <c r="J51" i="6" s="1"/>
  <c r="G49" i="6"/>
  <c r="H49" i="6" s="1"/>
  <c r="I49" i="6" s="1"/>
  <c r="J49" i="6" s="1"/>
  <c r="G14" i="6"/>
  <c r="H14" i="6" s="1"/>
  <c r="I14" i="6" s="1"/>
  <c r="J14" i="6" s="1"/>
  <c r="G30" i="6"/>
  <c r="H30" i="6" s="1"/>
  <c r="I30" i="6" s="1"/>
  <c r="J30" i="6" s="1"/>
  <c r="K50" i="6"/>
  <c r="L50" i="6" s="1"/>
  <c r="M50" i="6" s="1"/>
  <c r="N50" i="6" s="1"/>
  <c r="K37" i="6"/>
  <c r="L37" i="6" s="1"/>
  <c r="M37" i="6" s="1"/>
  <c r="N37" i="6" s="1"/>
  <c r="K29" i="6"/>
  <c r="L29" i="6" s="1"/>
  <c r="M29" i="6" s="1"/>
  <c r="N29" i="6" s="1"/>
  <c r="K15" i="6"/>
  <c r="L15" i="6" s="1"/>
  <c r="M15" i="6" s="1"/>
  <c r="N15" i="6" s="1"/>
  <c r="G21" i="6"/>
  <c r="H21" i="6" s="1"/>
  <c r="I21" i="6" s="1"/>
  <c r="J21" i="6" s="1"/>
  <c r="K8" i="6"/>
  <c r="L8" i="6" s="1"/>
  <c r="M8" i="6" s="1"/>
  <c r="N8" i="6" s="1"/>
  <c r="G33" i="6"/>
  <c r="H33" i="6" s="1"/>
  <c r="I33" i="6" s="1"/>
  <c r="J33" i="6" s="1"/>
  <c r="K53" i="6"/>
  <c r="L53" i="6" s="1"/>
  <c r="M53" i="6" s="1"/>
  <c r="N53" i="6" s="1"/>
  <c r="G48" i="6"/>
  <c r="H48" i="6" s="1"/>
  <c r="I48" i="6" s="1"/>
  <c r="J48" i="6" s="1"/>
  <c r="K18" i="6"/>
  <c r="L18" i="6" s="1"/>
  <c r="M18" i="6" s="1"/>
  <c r="N18" i="6" s="1"/>
  <c r="G24" i="6"/>
  <c r="H24" i="6" s="1"/>
  <c r="I24" i="6" s="1"/>
  <c r="J24" i="6" s="1"/>
  <c r="G8" i="6"/>
  <c r="H8" i="6" s="1"/>
  <c r="I8" i="6" s="1"/>
  <c r="J8" i="6" s="1"/>
  <c r="G40" i="6"/>
  <c r="H40" i="6" s="1"/>
  <c r="I40" i="6" s="1"/>
  <c r="J40" i="6" s="1"/>
  <c r="K44" i="6"/>
  <c r="L44" i="6" s="1"/>
  <c r="M44" i="6" s="1"/>
  <c r="N44" i="6" s="1"/>
  <c r="K34" i="6"/>
  <c r="L34" i="6" s="1"/>
  <c r="M34" i="6" s="1"/>
  <c r="N34" i="6" s="1"/>
  <c r="K25" i="6"/>
  <c r="L25" i="6" s="1"/>
  <c r="M25" i="6" s="1"/>
  <c r="N25" i="6" s="1"/>
  <c r="K9" i="6"/>
  <c r="L9" i="6" s="1"/>
  <c r="M9" i="6" s="1"/>
  <c r="N9" i="6" s="1"/>
  <c r="G15" i="6"/>
  <c r="H15" i="6" s="1"/>
  <c r="I15" i="6" s="1"/>
  <c r="J15" i="6" s="1"/>
  <c r="K43" i="6"/>
  <c r="L43" i="6" s="1"/>
  <c r="M43" i="6" s="1"/>
  <c r="N43" i="6" s="1"/>
  <c r="K54" i="6"/>
  <c r="L54" i="6" s="1"/>
  <c r="M54" i="6" s="1"/>
  <c r="N54" i="6" s="1"/>
  <c r="K31" i="6"/>
  <c r="L31" i="6" s="1"/>
  <c r="M31" i="6" s="1"/>
  <c r="N31" i="6" s="1"/>
  <c r="G9" i="6"/>
  <c r="H9" i="6" s="1"/>
  <c r="I9" i="6" s="1"/>
  <c r="J9" i="6" s="1"/>
  <c r="K20" i="6"/>
  <c r="L20" i="6" s="1"/>
  <c r="M20" i="6" s="1"/>
  <c r="N20" i="6" s="1"/>
  <c r="G37" i="6"/>
  <c r="H37" i="6" s="1"/>
  <c r="I37" i="6" s="1"/>
  <c r="J37" i="6" s="1"/>
  <c r="G42" i="6"/>
  <c r="H42" i="6" s="1"/>
  <c r="I42" i="6" s="1"/>
  <c r="J42" i="6" s="1"/>
  <c r="G12" i="6"/>
  <c r="H12" i="6" s="1"/>
  <c r="I12" i="6" s="1"/>
  <c r="J12" i="6" s="1"/>
  <c r="G10" i="6"/>
  <c r="H10" i="6" s="1"/>
  <c r="I10" i="6" s="1"/>
  <c r="J10" i="6" s="1"/>
  <c r="G28" i="6"/>
  <c r="H28" i="6" s="1"/>
  <c r="I28" i="6" s="1"/>
  <c r="J28" i="6" s="1"/>
  <c r="K48" i="6"/>
  <c r="L48" i="6" s="1"/>
  <c r="M48" i="6" s="1"/>
  <c r="N48" i="6" s="1"/>
  <c r="K36" i="6"/>
  <c r="L36" i="6" s="1"/>
  <c r="M36" i="6" s="1"/>
  <c r="N36" i="6" s="1"/>
  <c r="K28" i="6"/>
  <c r="L28" i="6" s="1"/>
  <c r="M28" i="6" s="1"/>
  <c r="N28" i="6" s="1"/>
  <c r="K13" i="6"/>
  <c r="L13" i="6" s="1"/>
  <c r="M13" i="6" s="1"/>
  <c r="N13" i="6" s="1"/>
  <c r="G19" i="6"/>
  <c r="H19" i="6" s="1"/>
  <c r="I19" i="6" s="1"/>
  <c r="J19" i="6" s="1"/>
  <c r="G31" i="6"/>
  <c r="H31" i="6" s="1"/>
  <c r="I31" i="6" s="1"/>
  <c r="J31" i="6" s="1"/>
  <c r="G45" i="6"/>
  <c r="H45" i="6" s="1"/>
  <c r="I45" i="6" s="1"/>
  <c r="J45" i="6" s="1"/>
  <c r="G39" i="6"/>
  <c r="H39" i="6" s="1"/>
  <c r="I39" i="6" s="1"/>
  <c r="J39" i="6" s="1"/>
  <c r="G43" i="6"/>
  <c r="H43" i="6" s="1"/>
  <c r="I43" i="6" s="1"/>
  <c r="J43" i="6" s="1"/>
  <c r="G35" i="6"/>
  <c r="H35" i="6" s="1"/>
  <c r="I35" i="6" s="1"/>
  <c r="J35" i="6" s="1"/>
  <c r="G41" i="6"/>
  <c r="H41" i="6" s="1"/>
  <c r="I41" i="6" s="1"/>
  <c r="J41" i="6" s="1"/>
  <c r="K24" i="6"/>
  <c r="L24" i="6" s="1"/>
  <c r="M24" i="6" s="1"/>
  <c r="N24" i="6" s="1"/>
  <c r="K46" i="6"/>
  <c r="L46" i="6" s="1"/>
  <c r="M46" i="6" s="1"/>
  <c r="N46" i="6" s="1"/>
  <c r="K35" i="6"/>
  <c r="L35" i="6" s="1"/>
  <c r="M35" i="6" s="1"/>
  <c r="N35" i="6" s="1"/>
  <c r="K27" i="6"/>
  <c r="L27" i="6" s="1"/>
  <c r="M27" i="6" s="1"/>
  <c r="N27" i="6" s="1"/>
  <c r="K11" i="6"/>
  <c r="L11" i="6" s="1"/>
  <c r="M11" i="6" s="1"/>
  <c r="N11" i="6" s="1"/>
  <c r="G17" i="6"/>
  <c r="H17" i="6" s="1"/>
  <c r="I17" i="6" s="1"/>
  <c r="J17" i="6" s="1"/>
  <c r="G18" i="6"/>
  <c r="H18" i="6" s="1"/>
  <c r="I18" i="6" s="1"/>
  <c r="J18" i="6" s="1"/>
  <c r="G29" i="6"/>
  <c r="H29" i="6" s="1"/>
  <c r="I29" i="6" s="1"/>
  <c r="J29" i="6" s="1"/>
  <c r="K49" i="6"/>
  <c r="L49" i="6" s="1"/>
  <c r="M49" i="6" s="1"/>
  <c r="N49" i="6" s="1"/>
  <c r="G54" i="6"/>
  <c r="H54" i="6" s="1"/>
  <c r="I54" i="6" s="1"/>
  <c r="J54" i="6" s="1"/>
  <c r="G46" i="6"/>
  <c r="H46" i="6" s="1"/>
  <c r="I46" i="6" s="1"/>
  <c r="J46" i="6" s="1"/>
  <c r="K14" i="6"/>
  <c r="L14" i="6" s="1"/>
  <c r="M14" i="6" s="1"/>
  <c r="N14" i="6" s="1"/>
  <c r="G20" i="6"/>
  <c r="H20" i="6" s="1"/>
  <c r="I20" i="6" s="1"/>
  <c r="J20" i="6" s="1"/>
  <c r="K16" i="6"/>
  <c r="L16" i="6" s="1"/>
  <c r="M16" i="6" s="1"/>
  <c r="N16" i="6" s="1"/>
  <c r="G36" i="6"/>
  <c r="H36" i="6" s="1"/>
  <c r="I36" i="6" s="1"/>
  <c r="J36" i="6" s="1"/>
  <c r="K40" i="6"/>
  <c r="L40" i="6" s="1"/>
  <c r="M40" i="6" s="1"/>
  <c r="N40" i="6" s="1"/>
  <c r="K32" i="6"/>
  <c r="L32" i="6" s="1"/>
  <c r="M32" i="6" s="1"/>
  <c r="N32" i="6" s="1"/>
  <c r="K21" i="6"/>
  <c r="L21" i="6" s="1"/>
  <c r="M21" i="6" s="1"/>
  <c r="N21" i="6" s="1"/>
  <c r="G27" i="6"/>
  <c r="H27" i="6" s="1"/>
  <c r="I27" i="6" s="1"/>
  <c r="J27" i="6" s="1"/>
  <c r="G11" i="6"/>
  <c r="H11" i="6" s="1"/>
  <c r="I11" i="6" s="1"/>
  <c r="J11" i="6" s="1"/>
  <c r="K19" i="6"/>
  <c r="L19" i="6" s="1"/>
  <c r="M19" i="6" s="1"/>
  <c r="N19" i="6" s="1"/>
  <c r="K41" i="6"/>
  <c r="L41" i="6" s="1"/>
  <c r="M41" i="6" s="1"/>
  <c r="N41" i="6" s="1"/>
  <c r="K22" i="6"/>
  <c r="L22" i="6" s="1"/>
  <c r="M22" i="6" s="1"/>
  <c r="N22" i="6" s="1"/>
  <c r="K51" i="6"/>
  <c r="L51" i="6" s="1"/>
  <c r="M51" i="6" s="1"/>
  <c r="N51" i="6" s="1"/>
  <c r="K55" i="6"/>
  <c r="L55" i="6" s="1"/>
  <c r="M55" i="6" s="1"/>
  <c r="N55" i="6" s="1"/>
  <c r="K12" i="6"/>
  <c r="L12" i="6" s="1"/>
  <c r="M12" i="6" s="1"/>
  <c r="N12" i="6" s="1"/>
  <c r="G38" i="6"/>
  <c r="H38" i="6" s="1"/>
  <c r="I38" i="6" s="1"/>
  <c r="J38" i="6" s="1"/>
  <c r="K42" i="6"/>
  <c r="L42" i="6" s="1"/>
  <c r="M42" i="6" s="1"/>
  <c r="N42" i="6" s="1"/>
  <c r="K33" i="6"/>
  <c r="L33" i="6" s="1"/>
  <c r="M33" i="6" s="1"/>
  <c r="N33" i="6" s="1"/>
  <c r="K23" i="6"/>
  <c r="L23" i="6" s="1"/>
  <c r="M23" i="6" s="1"/>
  <c r="N23" i="6" s="1"/>
  <c r="K7" i="6"/>
  <c r="L7" i="6" s="1"/>
  <c r="M7" i="6" s="1"/>
  <c r="N7" i="6" s="1"/>
  <c r="G13" i="6"/>
  <c r="H13" i="6" s="1"/>
  <c r="I13" i="6" s="1"/>
  <c r="J13" i="6" s="1"/>
  <c r="G6" i="6"/>
  <c r="H6" i="6" s="1"/>
  <c r="I6" i="6" s="1"/>
  <c r="J6" i="6" s="1"/>
  <c r="K45" i="6"/>
  <c r="L45" i="6" s="1"/>
  <c r="M45" i="6" s="1"/>
  <c r="N45" i="6" s="1"/>
  <c r="G52" i="6"/>
  <c r="H52" i="6" s="1"/>
  <c r="I52" i="6" s="1"/>
  <c r="J52" i="6" s="1"/>
  <c r="G44" i="6"/>
  <c r="H44" i="6" s="1"/>
  <c r="I44" i="6" s="1"/>
  <c r="J44" i="6" s="1"/>
  <c r="K26" i="6"/>
  <c r="L26" i="6" s="1"/>
  <c r="M26" i="6" s="1"/>
  <c r="N26" i="6" s="1"/>
  <c r="K10" i="6"/>
  <c r="L10" i="6" s="1"/>
  <c r="M10" i="6" s="1"/>
  <c r="N10" i="6" s="1"/>
  <c r="G16" i="6"/>
  <c r="H16" i="6" s="1"/>
  <c r="I16" i="6" s="1"/>
  <c r="J16" i="6" s="1"/>
  <c r="G26" i="6"/>
  <c r="H26" i="6" s="1"/>
  <c r="I26" i="6" s="1"/>
  <c r="J26" i="6" s="1"/>
  <c r="G32" i="6"/>
  <c r="H32" i="6" s="1"/>
  <c r="I32" i="6" s="1"/>
  <c r="J32" i="6" s="1"/>
  <c r="K52" i="6"/>
  <c r="L52" i="6" s="1"/>
  <c r="M52" i="6" s="1"/>
  <c r="N52" i="6" s="1"/>
  <c r="K38" i="6"/>
  <c r="L38" i="6" s="1"/>
  <c r="M38" i="6" s="1"/>
  <c r="N38" i="6" s="1"/>
  <c r="K30" i="6"/>
  <c r="L30" i="6" s="1"/>
  <c r="M30" i="6" s="1"/>
  <c r="N30" i="6" s="1"/>
  <c r="K17" i="6"/>
  <c r="L17" i="6" s="1"/>
  <c r="M17" i="6" s="1"/>
  <c r="N17" i="6" s="1"/>
  <c r="G23" i="6"/>
  <c r="H23" i="6" s="1"/>
  <c r="I23" i="6" s="1"/>
  <c r="J23" i="6" s="1"/>
  <c r="G7" i="6"/>
  <c r="H7" i="6" s="1"/>
  <c r="I7" i="6" s="1"/>
  <c r="J7" i="6" s="1"/>
  <c r="H5" i="6"/>
  <c r="I5" i="6" s="1"/>
  <c r="K5" i="6"/>
  <c r="L5" i="6" s="1"/>
  <c r="M5" i="6" s="1"/>
  <c r="N5" i="6" s="1"/>
  <c r="Z5" i="6"/>
  <c r="C12" i="7" s="1"/>
  <c r="R5" i="6"/>
  <c r="Q8" i="6"/>
  <c r="J5" i="6"/>
  <c r="Q6" i="6"/>
  <c r="N6" i="6"/>
  <c r="V11" i="6" l="1"/>
  <c r="W11" i="6"/>
  <c r="V5" i="6"/>
  <c r="V10" i="6"/>
  <c r="V9" i="6"/>
  <c r="V8" i="6"/>
  <c r="V7" i="6"/>
  <c r="V6" i="6"/>
  <c r="W10" i="6"/>
  <c r="W9" i="6"/>
  <c r="W8" i="6"/>
  <c r="W7" i="6"/>
  <c r="W6" i="6"/>
  <c r="W5" i="6"/>
  <c r="R8" i="6"/>
  <c r="R6" i="6"/>
  <c r="X5" i="6" l="1"/>
  <c r="X12" i="6"/>
  <c r="X13" i="6"/>
  <c r="X14" i="6"/>
  <c r="X11" i="6"/>
  <c r="X10" i="6"/>
  <c r="X8" i="6"/>
  <c r="X9" i="6"/>
  <c r="X7" i="6"/>
  <c r="X6" i="6"/>
  <c r="G14" i="7"/>
  <c r="H14" i="7" s="1"/>
  <c r="G15" i="7"/>
  <c r="C15" i="7"/>
  <c r="D15" i="7" s="1"/>
  <c r="C14" i="7"/>
  <c r="I14" i="7"/>
  <c r="R512" i="5"/>
  <c r="Y10" i="6" l="1"/>
  <c r="Y11" i="6"/>
  <c r="Y9" i="6"/>
  <c r="Y13" i="6"/>
  <c r="Y6" i="6"/>
  <c r="Y12" i="6"/>
  <c r="Y8" i="6"/>
  <c r="Y7" i="6"/>
  <c r="Y5" i="6"/>
  <c r="F14" i="7"/>
  <c r="H15" i="7"/>
  <c r="F15" i="7"/>
  <c r="I15" i="7"/>
  <c r="E15" i="7"/>
  <c r="E14" i="7"/>
  <c r="G29" i="1"/>
  <c r="N512" i="5"/>
  <c r="N511" i="5"/>
  <c r="N510" i="5"/>
  <c r="N509" i="5"/>
  <c r="N508" i="5"/>
  <c r="N507" i="5"/>
  <c r="N506" i="5"/>
  <c r="N505" i="5"/>
  <c r="N504" i="5"/>
  <c r="N503" i="5"/>
  <c r="N502" i="5"/>
  <c r="N501" i="5"/>
  <c r="N500" i="5"/>
  <c r="N499" i="5"/>
  <c r="N498" i="5"/>
  <c r="N497" i="5"/>
  <c r="N496" i="5"/>
  <c r="N495" i="5"/>
  <c r="N494" i="5"/>
  <c r="N493" i="5"/>
  <c r="N492" i="5"/>
  <c r="N491" i="5"/>
  <c r="N490" i="5"/>
  <c r="N489" i="5"/>
  <c r="N488" i="5"/>
  <c r="N487" i="5"/>
  <c r="N486" i="5"/>
  <c r="N485" i="5"/>
  <c r="N484" i="5"/>
  <c r="N483" i="5"/>
  <c r="N482" i="5"/>
  <c r="N481" i="5"/>
  <c r="N480" i="5"/>
  <c r="N479" i="5"/>
  <c r="N478" i="5"/>
  <c r="N477" i="5"/>
  <c r="N476" i="5"/>
  <c r="N475" i="5"/>
  <c r="N474" i="5"/>
  <c r="N473" i="5"/>
  <c r="N472" i="5"/>
  <c r="N471" i="5"/>
  <c r="N470" i="5"/>
  <c r="N469" i="5"/>
  <c r="N468" i="5"/>
  <c r="N467" i="5"/>
  <c r="N465" i="5"/>
  <c r="N464" i="5"/>
  <c r="N463" i="5"/>
  <c r="N462" i="5"/>
  <c r="N461" i="5"/>
  <c r="N460" i="5"/>
  <c r="N459" i="5"/>
  <c r="N458" i="5"/>
  <c r="N457" i="5"/>
  <c r="N456" i="5"/>
  <c r="N455" i="5"/>
  <c r="N454" i="5"/>
  <c r="N453" i="5"/>
  <c r="N452" i="5"/>
  <c r="N451" i="5"/>
  <c r="N450" i="5"/>
  <c r="N449" i="5"/>
  <c r="N448" i="5"/>
  <c r="N447" i="5"/>
  <c r="N446" i="5"/>
  <c r="N445" i="5"/>
  <c r="N444" i="5"/>
  <c r="N443" i="5"/>
  <c r="N442" i="5"/>
  <c r="N441" i="5"/>
  <c r="N440" i="5"/>
  <c r="N439" i="5"/>
  <c r="N438" i="5"/>
  <c r="N437" i="5"/>
  <c r="N436" i="5"/>
  <c r="N435" i="5"/>
  <c r="N434" i="5"/>
  <c r="N433" i="5"/>
  <c r="N432" i="5"/>
  <c r="N431" i="5"/>
  <c r="N430" i="5"/>
  <c r="N429" i="5"/>
  <c r="N428" i="5"/>
  <c r="N427" i="5"/>
  <c r="N426" i="5"/>
  <c r="N425" i="5"/>
  <c r="N424" i="5"/>
  <c r="N423" i="5"/>
  <c r="N422" i="5"/>
  <c r="N421" i="5"/>
  <c r="N420" i="5"/>
  <c r="N419" i="5"/>
  <c r="N418" i="5"/>
  <c r="N417" i="5"/>
  <c r="N416" i="5"/>
  <c r="N415" i="5"/>
  <c r="N414" i="5"/>
  <c r="N413" i="5"/>
  <c r="N412" i="5"/>
  <c r="N411" i="5"/>
  <c r="N410" i="5"/>
  <c r="N409" i="5"/>
  <c r="N408" i="5"/>
  <c r="N407" i="5"/>
  <c r="N406" i="5"/>
  <c r="N405" i="5"/>
  <c r="N404" i="5"/>
  <c r="N403" i="5"/>
  <c r="N402" i="5"/>
  <c r="N401" i="5"/>
  <c r="N400" i="5"/>
  <c r="N399" i="5"/>
  <c r="N398" i="5"/>
  <c r="N397" i="5"/>
  <c r="N396" i="5"/>
  <c r="N395" i="5"/>
  <c r="N394" i="5"/>
  <c r="N393" i="5"/>
  <c r="N392" i="5"/>
  <c r="N391" i="5"/>
  <c r="N390" i="5"/>
  <c r="N389" i="5"/>
  <c r="N388" i="5"/>
  <c r="N386" i="5"/>
  <c r="N385" i="5"/>
  <c r="N384" i="5"/>
  <c r="N383" i="5"/>
  <c r="N382" i="5"/>
  <c r="N381" i="5"/>
  <c r="N380" i="5"/>
  <c r="N379" i="5"/>
  <c r="N378" i="5"/>
  <c r="N377" i="5"/>
  <c r="N376" i="5"/>
  <c r="N375" i="5"/>
  <c r="N374" i="5"/>
  <c r="N373" i="5"/>
  <c r="N372" i="5"/>
  <c r="N371" i="5"/>
  <c r="N370" i="5"/>
  <c r="N369" i="5"/>
  <c r="N368" i="5"/>
  <c r="N367" i="5"/>
  <c r="N366" i="5"/>
  <c r="N365" i="5"/>
  <c r="N364" i="5"/>
  <c r="N363" i="5"/>
  <c r="N362" i="5"/>
  <c r="N361" i="5"/>
  <c r="N360" i="5"/>
  <c r="N359" i="5"/>
  <c r="N358" i="5"/>
  <c r="N357" i="5"/>
  <c r="N356" i="5"/>
  <c r="N355" i="5"/>
  <c r="N354" i="5"/>
  <c r="N353" i="5"/>
  <c r="N352" i="5"/>
  <c r="N350" i="5"/>
  <c r="N349" i="5"/>
  <c r="N348" i="5"/>
  <c r="N347" i="5"/>
  <c r="N346" i="5"/>
  <c r="N345" i="5"/>
  <c r="N344" i="5"/>
  <c r="N343" i="5"/>
  <c r="N342" i="5"/>
  <c r="N341" i="5"/>
  <c r="N340" i="5"/>
  <c r="N339" i="5"/>
  <c r="N338" i="5"/>
  <c r="N337" i="5"/>
  <c r="N336" i="5"/>
  <c r="N335" i="5"/>
  <c r="N334" i="5"/>
  <c r="N333" i="5"/>
  <c r="N332" i="5"/>
  <c r="N331" i="5"/>
  <c r="N330" i="5"/>
  <c r="N329" i="5"/>
  <c r="N328" i="5"/>
  <c r="N326" i="5"/>
  <c r="N325" i="5"/>
  <c r="N324" i="5"/>
  <c r="N323" i="5"/>
  <c r="N322" i="5"/>
  <c r="N321" i="5"/>
  <c r="N320" i="5"/>
  <c r="N318" i="5"/>
  <c r="N317" i="5"/>
  <c r="N316" i="5"/>
  <c r="N315" i="5"/>
  <c r="N314" i="5"/>
  <c r="N313" i="5"/>
  <c r="N312" i="5"/>
  <c r="N311" i="5"/>
  <c r="N310" i="5"/>
  <c r="N309" i="5"/>
  <c r="N308" i="5"/>
  <c r="N307" i="5"/>
  <c r="N306" i="5"/>
  <c r="N305" i="5"/>
  <c r="N304" i="5"/>
  <c r="N303" i="5"/>
  <c r="N302" i="5"/>
  <c r="N301" i="5"/>
  <c r="N300" i="5"/>
  <c r="N299" i="5"/>
  <c r="N298" i="5"/>
  <c r="N297" i="5"/>
  <c r="N296" i="5"/>
  <c r="N295" i="5"/>
  <c r="N294" i="5"/>
  <c r="N293" i="5"/>
  <c r="N292" i="5"/>
  <c r="N290" i="5"/>
  <c r="N289" i="5"/>
  <c r="N288" i="5"/>
  <c r="N287" i="5"/>
  <c r="N286" i="5"/>
  <c r="N285" i="5"/>
  <c r="N284" i="5"/>
  <c r="N283" i="5"/>
  <c r="N282" i="5"/>
  <c r="N281" i="5"/>
  <c r="N280" i="5"/>
  <c r="N278" i="5"/>
  <c r="N277" i="5"/>
  <c r="N276" i="5"/>
  <c r="N275" i="5"/>
  <c r="N274" i="5"/>
  <c r="N273" i="5"/>
  <c r="N272" i="5"/>
  <c r="N271" i="5"/>
  <c r="N270" i="5"/>
  <c r="N269" i="5"/>
  <c r="N268" i="5"/>
  <c r="N267" i="5"/>
  <c r="N266" i="5"/>
  <c r="N265" i="5"/>
  <c r="N264" i="5"/>
  <c r="N263" i="5"/>
  <c r="N262" i="5"/>
  <c r="N261" i="5"/>
  <c r="N260" i="5"/>
  <c r="N259" i="5"/>
  <c r="N258" i="5"/>
  <c r="N257" i="5"/>
  <c r="N256" i="5"/>
  <c r="N254" i="5"/>
  <c r="N253" i="5"/>
  <c r="N252" i="5"/>
  <c r="N251" i="5"/>
  <c r="N250" i="5"/>
  <c r="N249" i="5"/>
  <c r="N248" i="5"/>
  <c r="N247" i="5"/>
  <c r="N246" i="5"/>
  <c r="N245" i="5"/>
  <c r="N244" i="5"/>
  <c r="N243" i="5"/>
  <c r="N242" i="5"/>
  <c r="N241" i="5"/>
  <c r="N240" i="5"/>
  <c r="N239" i="5"/>
  <c r="N238" i="5"/>
  <c r="N237" i="5"/>
  <c r="N236" i="5"/>
  <c r="N235" i="5"/>
  <c r="N234" i="5"/>
  <c r="N233" i="5"/>
  <c r="N232" i="5"/>
  <c r="N230" i="5"/>
  <c r="N229" i="5"/>
  <c r="N228" i="5"/>
  <c r="N227" i="5"/>
  <c r="N226" i="5"/>
  <c r="N225" i="5"/>
  <c r="N224" i="5"/>
  <c r="N223" i="5"/>
  <c r="N222" i="5"/>
  <c r="N221" i="5"/>
  <c r="N220" i="5"/>
  <c r="N219" i="5"/>
  <c r="N218" i="5"/>
  <c r="N217" i="5"/>
  <c r="N216" i="5"/>
  <c r="N215" i="5"/>
  <c r="N214" i="5"/>
  <c r="N213" i="5"/>
  <c r="N212" i="5"/>
  <c r="N211" i="5"/>
  <c r="N210" i="5"/>
  <c r="N209" i="5"/>
  <c r="N208" i="5"/>
  <c r="N207" i="5"/>
  <c r="N206" i="5"/>
  <c r="N205" i="5"/>
  <c r="N204" i="5"/>
  <c r="N203" i="5"/>
  <c r="N202" i="5"/>
  <c r="N201" i="5"/>
  <c r="N200" i="5"/>
  <c r="N199" i="5"/>
  <c r="N198" i="5"/>
  <c r="N197" i="5"/>
  <c r="N196" i="5"/>
  <c r="N194" i="5"/>
  <c r="N193" i="5"/>
  <c r="N192" i="5"/>
  <c r="N191" i="5"/>
  <c r="N190" i="5"/>
  <c r="N189" i="5"/>
  <c r="N188" i="5"/>
  <c r="N187" i="5"/>
  <c r="N186" i="5"/>
  <c r="N185" i="5"/>
  <c r="N184" i="5"/>
  <c r="N183" i="5"/>
  <c r="N182" i="5"/>
  <c r="N181" i="5"/>
  <c r="N180" i="5"/>
  <c r="N179" i="5"/>
  <c r="N178" i="5"/>
  <c r="N177" i="5"/>
  <c r="N176" i="5"/>
  <c r="N175" i="5"/>
  <c r="N174" i="5"/>
  <c r="N173" i="5"/>
  <c r="N172" i="5"/>
  <c r="N170" i="5"/>
  <c r="N169" i="5"/>
  <c r="N168" i="5"/>
  <c r="N167" i="5"/>
  <c r="N166" i="5"/>
  <c r="N165" i="5"/>
  <c r="N164" i="5"/>
  <c r="N163" i="5"/>
  <c r="N162" i="5"/>
  <c r="N161" i="5"/>
  <c r="N160" i="5"/>
  <c r="N159" i="5"/>
  <c r="N158" i="5"/>
  <c r="N157" i="5"/>
  <c r="N156" i="5"/>
  <c r="N155" i="5"/>
  <c r="N154" i="5"/>
  <c r="N153" i="5"/>
  <c r="N152" i="5"/>
  <c r="N151" i="5"/>
  <c r="N150" i="5"/>
  <c r="N149" i="5"/>
  <c r="N148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I60" i="9" s="1"/>
  <c r="N70" i="5"/>
  <c r="I59" i="9" s="1"/>
  <c r="N69" i="5"/>
  <c r="I58" i="9" s="1"/>
  <c r="N68" i="5"/>
  <c r="I57" i="9" s="1"/>
  <c r="N67" i="5"/>
  <c r="I56" i="9" s="1"/>
  <c r="N65" i="5"/>
  <c r="I54" i="9" s="1"/>
  <c r="N64" i="5"/>
  <c r="I53" i="9" s="1"/>
  <c r="N63" i="5"/>
  <c r="I52" i="9" s="1"/>
  <c r="N62" i="5"/>
  <c r="I51" i="9" s="1"/>
  <c r="N61" i="5"/>
  <c r="I50" i="9" s="1"/>
  <c r="N60" i="5"/>
  <c r="I49" i="9" s="1"/>
  <c r="N59" i="5"/>
  <c r="I48" i="9" s="1"/>
  <c r="N58" i="5"/>
  <c r="I47" i="9" s="1"/>
  <c r="N57" i="5"/>
  <c r="I46" i="9" s="1"/>
  <c r="N56" i="5"/>
  <c r="I45" i="9" s="1"/>
  <c r="N55" i="5"/>
  <c r="I44" i="9" s="1"/>
  <c r="N54" i="5"/>
  <c r="I43" i="9" s="1"/>
  <c r="N53" i="5"/>
  <c r="I42" i="9" s="1"/>
  <c r="N52" i="5"/>
  <c r="I41" i="9" s="1"/>
  <c r="N51" i="5"/>
  <c r="I40" i="9" s="1"/>
  <c r="N50" i="5"/>
  <c r="I39" i="9" s="1"/>
  <c r="N49" i="5"/>
  <c r="I38" i="9" s="1"/>
  <c r="N48" i="5"/>
  <c r="I37" i="9" s="1"/>
  <c r="N47" i="5"/>
  <c r="I36" i="9" s="1"/>
  <c r="N46" i="5"/>
  <c r="I35" i="9" s="1"/>
  <c r="N45" i="5"/>
  <c r="I34" i="9" s="1"/>
  <c r="N44" i="5"/>
  <c r="I33" i="9" s="1"/>
  <c r="N43" i="5"/>
  <c r="I32" i="9" s="1"/>
  <c r="N41" i="5"/>
  <c r="I30" i="9" s="1"/>
  <c r="N40" i="5"/>
  <c r="I29" i="9" s="1"/>
  <c r="N39" i="5"/>
  <c r="I28" i="9" s="1"/>
  <c r="N38" i="5"/>
  <c r="I27" i="9" s="1"/>
  <c r="N37" i="5"/>
  <c r="I26" i="9" s="1"/>
  <c r="N36" i="5"/>
  <c r="I25" i="9" s="1"/>
  <c r="N35" i="5"/>
  <c r="I24" i="9" s="1"/>
  <c r="N34" i="5"/>
  <c r="I23" i="9" s="1"/>
  <c r="N33" i="5"/>
  <c r="I22" i="9" s="1"/>
  <c r="N32" i="5"/>
  <c r="I21" i="9" s="1"/>
  <c r="N31" i="5"/>
  <c r="I20" i="9" s="1"/>
  <c r="N30" i="5"/>
  <c r="I19" i="9" s="1"/>
  <c r="N29" i="5"/>
  <c r="I18" i="9" s="1"/>
  <c r="N28" i="5"/>
  <c r="I17" i="9" s="1"/>
  <c r="N27" i="5"/>
  <c r="I16" i="9" s="1"/>
  <c r="N26" i="5"/>
  <c r="I15" i="9" s="1"/>
  <c r="N25" i="5"/>
  <c r="I14" i="9" s="1"/>
  <c r="N24" i="5"/>
  <c r="I13" i="9" s="1"/>
  <c r="N23" i="5"/>
  <c r="I12" i="9" s="1"/>
  <c r="N22" i="5"/>
  <c r="I11" i="9" s="1"/>
  <c r="N21" i="5"/>
  <c r="I10" i="9" s="1"/>
  <c r="N20" i="5"/>
  <c r="I9" i="9" s="1"/>
  <c r="N19" i="5"/>
  <c r="I8" i="9" s="1"/>
  <c r="N17" i="5"/>
  <c r="I6" i="9" s="1"/>
  <c r="N16" i="5"/>
  <c r="I5" i="9" s="1"/>
  <c r="R511" i="5"/>
  <c r="R510" i="5"/>
  <c r="R509" i="5"/>
  <c r="R508" i="5"/>
  <c r="R507" i="5"/>
  <c r="R506" i="5"/>
  <c r="R505" i="5"/>
  <c r="R504" i="5"/>
  <c r="R503" i="5"/>
  <c r="R502" i="5"/>
  <c r="R501" i="5"/>
  <c r="R500" i="5"/>
  <c r="R499" i="5"/>
  <c r="R498" i="5"/>
  <c r="R497" i="5"/>
  <c r="R496" i="5"/>
  <c r="R495" i="5"/>
  <c r="R494" i="5"/>
  <c r="R493" i="5"/>
  <c r="R492" i="5"/>
  <c r="R491" i="5"/>
  <c r="R490" i="5"/>
  <c r="R489" i="5"/>
  <c r="R488" i="5"/>
  <c r="R487" i="5"/>
  <c r="R486" i="5"/>
  <c r="R485" i="5"/>
  <c r="R484" i="5"/>
  <c r="R483" i="5"/>
  <c r="R482" i="5"/>
  <c r="R481" i="5"/>
  <c r="R480" i="5"/>
  <c r="R479" i="5"/>
  <c r="R478" i="5"/>
  <c r="R477" i="5"/>
  <c r="R476" i="5"/>
  <c r="R475" i="5"/>
  <c r="R474" i="5"/>
  <c r="R473" i="5"/>
  <c r="R472" i="5"/>
  <c r="R471" i="5"/>
  <c r="R470" i="5"/>
  <c r="R469" i="5"/>
  <c r="R468" i="5"/>
  <c r="R467" i="5"/>
  <c r="R466" i="5"/>
  <c r="N466" i="5"/>
  <c r="R465" i="5"/>
  <c r="R464" i="5"/>
  <c r="R463" i="5"/>
  <c r="R462" i="5"/>
  <c r="R461" i="5"/>
  <c r="R460" i="5"/>
  <c r="R459" i="5"/>
  <c r="R458" i="5"/>
  <c r="R457" i="5"/>
  <c r="R456" i="5"/>
  <c r="R455" i="5"/>
  <c r="R454" i="5"/>
  <c r="R453" i="5"/>
  <c r="R452" i="5"/>
  <c r="R451" i="5"/>
  <c r="R450" i="5"/>
  <c r="R449" i="5"/>
  <c r="R448" i="5"/>
  <c r="R447" i="5"/>
  <c r="R446" i="5"/>
  <c r="R445" i="5"/>
  <c r="R444" i="5"/>
  <c r="R443" i="5"/>
  <c r="R442" i="5"/>
  <c r="R441" i="5"/>
  <c r="R440" i="5"/>
  <c r="R439" i="5"/>
  <c r="R438" i="5"/>
  <c r="R437" i="5"/>
  <c r="R436" i="5"/>
  <c r="R435" i="5"/>
  <c r="R434" i="5"/>
  <c r="R433" i="5"/>
  <c r="R432" i="5"/>
  <c r="R431" i="5"/>
  <c r="R430" i="5"/>
  <c r="R429" i="5"/>
  <c r="R428" i="5"/>
  <c r="R427" i="5"/>
  <c r="R426" i="5"/>
  <c r="R425" i="5"/>
  <c r="R424" i="5"/>
  <c r="R423" i="5"/>
  <c r="R422" i="5"/>
  <c r="R421" i="5"/>
  <c r="R420" i="5"/>
  <c r="R419" i="5"/>
  <c r="R418" i="5"/>
  <c r="R417" i="5"/>
  <c r="R416" i="5"/>
  <c r="R415" i="5"/>
  <c r="R414" i="5"/>
  <c r="R413" i="5"/>
  <c r="R412" i="5"/>
  <c r="R411" i="5"/>
  <c r="R410" i="5"/>
  <c r="R409" i="5"/>
  <c r="R408" i="5"/>
  <c r="R407" i="5"/>
  <c r="R406" i="5"/>
  <c r="R405" i="5"/>
  <c r="R404" i="5"/>
  <c r="R403" i="5"/>
  <c r="R402" i="5"/>
  <c r="R401" i="5"/>
  <c r="R400" i="5"/>
  <c r="R399" i="5"/>
  <c r="R398" i="5"/>
  <c r="R397" i="5"/>
  <c r="R396" i="5"/>
  <c r="R395" i="5"/>
  <c r="R394" i="5"/>
  <c r="R393" i="5"/>
  <c r="R392" i="5"/>
  <c r="R391" i="5"/>
  <c r="R390" i="5"/>
  <c r="R389" i="5"/>
  <c r="R388" i="5"/>
  <c r="R387" i="5"/>
  <c r="N387" i="5"/>
  <c r="R386" i="5"/>
  <c r="R385" i="5"/>
  <c r="R384" i="5"/>
  <c r="R383" i="5"/>
  <c r="R382" i="5"/>
  <c r="R381" i="5"/>
  <c r="R380" i="5"/>
  <c r="R379" i="5"/>
  <c r="R378" i="5"/>
  <c r="R377" i="5"/>
  <c r="R376" i="5"/>
  <c r="R375" i="5"/>
  <c r="R374" i="5"/>
  <c r="R373" i="5"/>
  <c r="R372" i="5"/>
  <c r="R371" i="5"/>
  <c r="R370" i="5"/>
  <c r="R369" i="5"/>
  <c r="R368" i="5"/>
  <c r="R367" i="5"/>
  <c r="R366" i="5"/>
  <c r="R365" i="5"/>
  <c r="R364" i="5"/>
  <c r="R363" i="5"/>
  <c r="R362" i="5"/>
  <c r="R361" i="5"/>
  <c r="R360" i="5"/>
  <c r="R359" i="5"/>
  <c r="R358" i="5"/>
  <c r="R357" i="5"/>
  <c r="R356" i="5"/>
  <c r="R355" i="5"/>
  <c r="R354" i="5"/>
  <c r="R353" i="5"/>
  <c r="R352" i="5"/>
  <c r="R351" i="5"/>
  <c r="N351" i="5"/>
  <c r="R350" i="5"/>
  <c r="R349" i="5"/>
  <c r="R348" i="5"/>
  <c r="R347" i="5"/>
  <c r="R346" i="5"/>
  <c r="R345" i="5"/>
  <c r="R344" i="5"/>
  <c r="R343" i="5"/>
  <c r="R342" i="5"/>
  <c r="R341" i="5"/>
  <c r="R340" i="5"/>
  <c r="R339" i="5"/>
  <c r="R338" i="5"/>
  <c r="R337" i="5"/>
  <c r="R336" i="5"/>
  <c r="R335" i="5"/>
  <c r="R334" i="5"/>
  <c r="R333" i="5"/>
  <c r="R332" i="5"/>
  <c r="R331" i="5"/>
  <c r="R330" i="5"/>
  <c r="R329" i="5"/>
  <c r="R328" i="5"/>
  <c r="R327" i="5"/>
  <c r="N327" i="5"/>
  <c r="R326" i="5"/>
  <c r="R325" i="5"/>
  <c r="R324" i="5"/>
  <c r="R323" i="5"/>
  <c r="R322" i="5"/>
  <c r="R321" i="5"/>
  <c r="R320" i="5"/>
  <c r="R319" i="5"/>
  <c r="N319" i="5"/>
  <c r="R318" i="5"/>
  <c r="R317" i="5"/>
  <c r="R316" i="5"/>
  <c r="R315" i="5"/>
  <c r="R314" i="5"/>
  <c r="R313" i="5"/>
  <c r="R312" i="5"/>
  <c r="R311" i="5"/>
  <c r="R310" i="5"/>
  <c r="R309" i="5"/>
  <c r="R308" i="5"/>
  <c r="R307" i="5"/>
  <c r="R306" i="5"/>
  <c r="R305" i="5"/>
  <c r="R304" i="5"/>
  <c r="R303" i="5"/>
  <c r="R302" i="5"/>
  <c r="R301" i="5"/>
  <c r="R300" i="5"/>
  <c r="R299" i="5"/>
  <c r="R298" i="5"/>
  <c r="R297" i="5"/>
  <c r="R296" i="5"/>
  <c r="R295" i="5"/>
  <c r="R294" i="5"/>
  <c r="R293" i="5"/>
  <c r="R292" i="5"/>
  <c r="R291" i="5"/>
  <c r="N291" i="5"/>
  <c r="R290" i="5"/>
  <c r="R289" i="5"/>
  <c r="R288" i="5"/>
  <c r="R287" i="5"/>
  <c r="R286" i="5"/>
  <c r="R285" i="5"/>
  <c r="R284" i="5"/>
  <c r="R283" i="5"/>
  <c r="R282" i="5"/>
  <c r="R281" i="5"/>
  <c r="R280" i="5"/>
  <c r="R279" i="5"/>
  <c r="N279" i="5"/>
  <c r="R278" i="5"/>
  <c r="R277" i="5"/>
  <c r="R276" i="5"/>
  <c r="R275" i="5"/>
  <c r="R274" i="5"/>
  <c r="R273" i="5"/>
  <c r="R272" i="5"/>
  <c r="R271" i="5"/>
  <c r="R270" i="5"/>
  <c r="R269" i="5"/>
  <c r="R268" i="5"/>
  <c r="R267" i="5"/>
  <c r="R266" i="5"/>
  <c r="R265" i="5"/>
  <c r="R264" i="5"/>
  <c r="R263" i="5"/>
  <c r="R262" i="5"/>
  <c r="R261" i="5"/>
  <c r="R260" i="5"/>
  <c r="R259" i="5"/>
  <c r="R258" i="5"/>
  <c r="R257" i="5"/>
  <c r="R256" i="5"/>
  <c r="R255" i="5"/>
  <c r="N255" i="5"/>
  <c r="R254" i="5"/>
  <c r="R253" i="5"/>
  <c r="R252" i="5"/>
  <c r="R251" i="5"/>
  <c r="R250" i="5"/>
  <c r="R249" i="5"/>
  <c r="R248" i="5"/>
  <c r="R247" i="5"/>
  <c r="R246" i="5"/>
  <c r="R245" i="5"/>
  <c r="R244" i="5"/>
  <c r="R243" i="5"/>
  <c r="R242" i="5"/>
  <c r="R241" i="5"/>
  <c r="R240" i="5"/>
  <c r="R239" i="5"/>
  <c r="R238" i="5"/>
  <c r="R237" i="5"/>
  <c r="R236" i="5"/>
  <c r="R235" i="5"/>
  <c r="R234" i="5"/>
  <c r="R233" i="5"/>
  <c r="R232" i="5"/>
  <c r="R231" i="5"/>
  <c r="N231" i="5"/>
  <c r="R230" i="5"/>
  <c r="R229" i="5"/>
  <c r="R228" i="5"/>
  <c r="R227" i="5"/>
  <c r="R226" i="5"/>
  <c r="R225" i="5"/>
  <c r="R224" i="5"/>
  <c r="R223" i="5"/>
  <c r="R222" i="5"/>
  <c r="R221" i="5"/>
  <c r="R220" i="5"/>
  <c r="R219" i="5"/>
  <c r="R218" i="5"/>
  <c r="R217" i="5"/>
  <c r="R216" i="5"/>
  <c r="R215" i="5"/>
  <c r="R214" i="5"/>
  <c r="R213" i="5"/>
  <c r="R212" i="5"/>
  <c r="R211" i="5"/>
  <c r="R210" i="5"/>
  <c r="R209" i="5"/>
  <c r="R208" i="5"/>
  <c r="R207" i="5"/>
  <c r="R206" i="5"/>
  <c r="R205" i="5"/>
  <c r="R204" i="5"/>
  <c r="R203" i="5"/>
  <c r="R202" i="5"/>
  <c r="R201" i="5"/>
  <c r="R200" i="5"/>
  <c r="R199" i="5"/>
  <c r="R198" i="5"/>
  <c r="R197" i="5"/>
  <c r="R196" i="5"/>
  <c r="R195" i="5"/>
  <c r="N195" i="5"/>
  <c r="R194" i="5"/>
  <c r="R193" i="5"/>
  <c r="R192" i="5"/>
  <c r="R191" i="5"/>
  <c r="R190" i="5"/>
  <c r="R189" i="5"/>
  <c r="R188" i="5"/>
  <c r="R187" i="5"/>
  <c r="R186" i="5"/>
  <c r="R185" i="5"/>
  <c r="R184" i="5"/>
  <c r="R183" i="5"/>
  <c r="R182" i="5"/>
  <c r="R181" i="5"/>
  <c r="R180" i="5"/>
  <c r="R179" i="5"/>
  <c r="R178" i="5"/>
  <c r="R177" i="5"/>
  <c r="R176" i="5"/>
  <c r="R175" i="5"/>
  <c r="R174" i="5"/>
  <c r="R173" i="5"/>
  <c r="R172" i="5"/>
  <c r="R171" i="5"/>
  <c r="N171" i="5"/>
  <c r="R170" i="5"/>
  <c r="R169" i="5"/>
  <c r="R168" i="5"/>
  <c r="R167" i="5"/>
  <c r="R166" i="5"/>
  <c r="R165" i="5"/>
  <c r="R164" i="5"/>
  <c r="R163" i="5"/>
  <c r="R162" i="5"/>
  <c r="R161" i="5"/>
  <c r="R160" i="5"/>
  <c r="R159" i="5"/>
  <c r="R158" i="5"/>
  <c r="R157" i="5"/>
  <c r="R156" i="5"/>
  <c r="R155" i="5"/>
  <c r="R154" i="5"/>
  <c r="R153" i="5"/>
  <c r="R152" i="5"/>
  <c r="R151" i="5"/>
  <c r="R150" i="5"/>
  <c r="R149" i="5"/>
  <c r="R148" i="5"/>
  <c r="R147" i="5"/>
  <c r="N147" i="5"/>
  <c r="R146" i="5"/>
  <c r="R145" i="5"/>
  <c r="R144" i="5"/>
  <c r="R143" i="5"/>
  <c r="R142" i="5"/>
  <c r="R141" i="5"/>
  <c r="R140" i="5"/>
  <c r="R139" i="5"/>
  <c r="R138" i="5"/>
  <c r="R137" i="5"/>
  <c r="R136" i="5"/>
  <c r="R135" i="5"/>
  <c r="R134" i="5"/>
  <c r="R133" i="5"/>
  <c r="R132" i="5"/>
  <c r="R131" i="5"/>
  <c r="R130" i="5"/>
  <c r="R129" i="5"/>
  <c r="R128" i="5"/>
  <c r="R127" i="5"/>
  <c r="R126" i="5"/>
  <c r="R125" i="5"/>
  <c r="R124" i="5"/>
  <c r="R123" i="5"/>
  <c r="N123" i="5"/>
  <c r="R122" i="5"/>
  <c r="R121" i="5"/>
  <c r="R120" i="5"/>
  <c r="R119" i="5"/>
  <c r="R118" i="5"/>
  <c r="R117" i="5"/>
  <c r="R116" i="5"/>
  <c r="R115" i="5"/>
  <c r="R114" i="5"/>
  <c r="R113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N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J60" i="9" s="1"/>
  <c r="R70" i="5"/>
  <c r="J59" i="9" s="1"/>
  <c r="R69" i="5"/>
  <c r="J58" i="9" s="1"/>
  <c r="R68" i="5"/>
  <c r="J57" i="9" s="1"/>
  <c r="R67" i="5"/>
  <c r="J56" i="9" s="1"/>
  <c r="R66" i="5"/>
  <c r="J55" i="9" s="1"/>
  <c r="N66" i="5"/>
  <c r="I55" i="9" s="1"/>
  <c r="R65" i="5"/>
  <c r="J54" i="9" s="1"/>
  <c r="R64" i="5"/>
  <c r="J53" i="9" s="1"/>
  <c r="R63" i="5"/>
  <c r="J52" i="9" s="1"/>
  <c r="R62" i="5"/>
  <c r="J51" i="9" s="1"/>
  <c r="R61" i="5"/>
  <c r="J50" i="9" s="1"/>
  <c r="R60" i="5"/>
  <c r="J49" i="9" s="1"/>
  <c r="R59" i="5"/>
  <c r="J48" i="9" s="1"/>
  <c r="R58" i="5"/>
  <c r="J47" i="9" s="1"/>
  <c r="R57" i="5"/>
  <c r="J46" i="9" s="1"/>
  <c r="R56" i="5"/>
  <c r="J45" i="9" s="1"/>
  <c r="R55" i="5"/>
  <c r="J44" i="9" s="1"/>
  <c r="R54" i="5"/>
  <c r="J43" i="9" s="1"/>
  <c r="R53" i="5"/>
  <c r="J42" i="9" s="1"/>
  <c r="R52" i="5"/>
  <c r="J41" i="9" s="1"/>
  <c r="R51" i="5"/>
  <c r="J40" i="9" s="1"/>
  <c r="R50" i="5"/>
  <c r="J39" i="9" s="1"/>
  <c r="R49" i="5"/>
  <c r="J38" i="9" s="1"/>
  <c r="R48" i="5"/>
  <c r="J37" i="9" s="1"/>
  <c r="R47" i="5"/>
  <c r="J36" i="9" s="1"/>
  <c r="R46" i="5"/>
  <c r="J35" i="9" s="1"/>
  <c r="R45" i="5"/>
  <c r="J34" i="9" s="1"/>
  <c r="R44" i="5"/>
  <c r="J33" i="9" s="1"/>
  <c r="R43" i="5"/>
  <c r="J32" i="9" s="1"/>
  <c r="R42" i="5"/>
  <c r="J31" i="9" s="1"/>
  <c r="N42" i="5"/>
  <c r="I31" i="9" s="1"/>
  <c r="R41" i="5"/>
  <c r="J30" i="9" s="1"/>
  <c r="R40" i="5"/>
  <c r="J29" i="9" s="1"/>
  <c r="R39" i="5"/>
  <c r="J28" i="9" s="1"/>
  <c r="R38" i="5"/>
  <c r="J27" i="9" s="1"/>
  <c r="R37" i="5"/>
  <c r="J26" i="9" s="1"/>
  <c r="R36" i="5"/>
  <c r="J25" i="9" s="1"/>
  <c r="R35" i="5"/>
  <c r="J24" i="9" s="1"/>
  <c r="R34" i="5"/>
  <c r="J23" i="9" s="1"/>
  <c r="R33" i="5"/>
  <c r="J22" i="9" s="1"/>
  <c r="R32" i="5"/>
  <c r="J21" i="9" s="1"/>
  <c r="R31" i="5"/>
  <c r="J20" i="9" s="1"/>
  <c r="R30" i="5"/>
  <c r="J19" i="9" s="1"/>
  <c r="R29" i="5"/>
  <c r="J18" i="9" s="1"/>
  <c r="R28" i="5"/>
  <c r="J17" i="9" s="1"/>
  <c r="R27" i="5"/>
  <c r="J16" i="9" s="1"/>
  <c r="R26" i="5"/>
  <c r="J15" i="9" s="1"/>
  <c r="R25" i="5"/>
  <c r="J14" i="9" s="1"/>
  <c r="R24" i="5"/>
  <c r="J13" i="9" s="1"/>
  <c r="R23" i="5"/>
  <c r="J12" i="9" s="1"/>
  <c r="R22" i="5"/>
  <c r="J11" i="9" s="1"/>
  <c r="R21" i="5"/>
  <c r="J10" i="9" s="1"/>
  <c r="R20" i="5"/>
  <c r="J9" i="9" s="1"/>
  <c r="R19" i="5"/>
  <c r="J8" i="9" s="1"/>
  <c r="R18" i="5"/>
  <c r="J7" i="9" s="1"/>
  <c r="N18" i="5"/>
  <c r="I7" i="9" s="1"/>
  <c r="R17" i="5"/>
  <c r="J6" i="9" s="1"/>
  <c r="R16" i="5"/>
  <c r="J5" i="9" s="1"/>
  <c r="R15" i="5"/>
  <c r="J4" i="9" s="1"/>
  <c r="R14" i="5"/>
  <c r="J3" i="9" s="1"/>
  <c r="R13" i="5"/>
  <c r="J2" i="9" s="1"/>
  <c r="S913" i="5" l="1"/>
  <c r="I24" i="1" s="1"/>
  <c r="V23" i="6"/>
  <c r="N15" i="5"/>
  <c r="I4" i="9" s="1"/>
  <c r="N13" i="5"/>
  <c r="I2" i="9" s="1"/>
  <c r="N14" i="5"/>
  <c r="I3" i="9" s="1"/>
  <c r="C16" i="7" l="1"/>
  <c r="O913" i="5"/>
  <c r="K24" i="1" s="1"/>
  <c r="I29" i="1" l="1"/>
  <c r="K29" i="1" l="1"/>
  <c r="C19" i="1" s="1"/>
</calcChain>
</file>

<file path=xl/sharedStrings.xml><?xml version="1.0" encoding="utf-8"?>
<sst xmlns="http://schemas.openxmlformats.org/spreadsheetml/2006/main" count="5619" uniqueCount="192">
  <si>
    <t>No.</t>
    <phoneticPr fontId="2"/>
  </si>
  <si>
    <t>代表者氏名</t>
    <rPh sb="0" eb="3">
      <t>ダイヒョウシャ</t>
    </rPh>
    <rPh sb="3" eb="5">
      <t>シメイ</t>
    </rPh>
    <phoneticPr fontId="2"/>
  </si>
  <si>
    <t>宿泊日</t>
    <rPh sb="0" eb="3">
      <t>シュクハクビ</t>
    </rPh>
    <phoneticPr fontId="2"/>
  </si>
  <si>
    <t>料金（１人あたり）</t>
    <rPh sb="0" eb="2">
      <t>リョウキン</t>
    </rPh>
    <rPh sb="4" eb="5">
      <t>ニン</t>
    </rPh>
    <phoneticPr fontId="2"/>
  </si>
  <si>
    <t>対象人数</t>
    <rPh sb="0" eb="2">
      <t>タイショウ</t>
    </rPh>
    <rPh sb="2" eb="4">
      <t>ニンズウ</t>
    </rPh>
    <phoneticPr fontId="2"/>
  </si>
  <si>
    <t>交付申請額（実績額）</t>
    <rPh sb="0" eb="2">
      <t>コウフ</t>
    </rPh>
    <rPh sb="2" eb="5">
      <t>シンセイガク</t>
    </rPh>
    <rPh sb="6" eb="9">
      <t>ジッセキガク</t>
    </rPh>
    <phoneticPr fontId="2"/>
  </si>
  <si>
    <t>算定基準額（参考）</t>
    <rPh sb="0" eb="2">
      <t>サンテイ</t>
    </rPh>
    <rPh sb="2" eb="5">
      <t>キジュンガク</t>
    </rPh>
    <rPh sb="6" eb="8">
      <t>サンコウ</t>
    </rPh>
    <phoneticPr fontId="2"/>
  </si>
  <si>
    <t>配布判断</t>
    <rPh sb="0" eb="4">
      <t>ハイフハンダン</t>
    </rPh>
    <phoneticPr fontId="2"/>
  </si>
  <si>
    <t>平日・休日</t>
    <rPh sb="0" eb="2">
      <t>ヘイジツ</t>
    </rPh>
    <rPh sb="3" eb="5">
      <t>キュウジツ</t>
    </rPh>
    <phoneticPr fontId="2"/>
  </si>
  <si>
    <t>配布枚数</t>
    <rPh sb="0" eb="4">
      <t>ハイフマイスウ</t>
    </rPh>
    <phoneticPr fontId="2"/>
  </si>
  <si>
    <r>
      <t>クーポン番号</t>
    </r>
    <r>
      <rPr>
        <sz val="10"/>
        <color theme="1"/>
        <rFont val="Meiryo UI"/>
        <family val="3"/>
        <charset val="128"/>
      </rPr>
      <t>（飛び番）</t>
    </r>
    <rPh sb="4" eb="6">
      <t>バンゴウ</t>
    </rPh>
    <rPh sb="7" eb="8">
      <t>ト</t>
    </rPh>
    <rPh sb="9" eb="10">
      <t>バン</t>
    </rPh>
    <phoneticPr fontId="1"/>
  </si>
  <si>
    <t>補助金利用実績内訳シート</t>
    <rPh sb="0" eb="3">
      <t>ホジョキン</t>
    </rPh>
    <rPh sb="3" eb="5">
      <t>リヨウ</t>
    </rPh>
    <rPh sb="5" eb="7">
      <t>ジッセキ</t>
    </rPh>
    <rPh sb="7" eb="9">
      <t>ウチワケ</t>
    </rPh>
    <phoneticPr fontId="2"/>
  </si>
  <si>
    <t>施設番号：</t>
    <rPh sb="0" eb="2">
      <t>シセツ</t>
    </rPh>
    <rPh sb="2" eb="4">
      <t>バンゴウ</t>
    </rPh>
    <phoneticPr fontId="2"/>
  </si>
  <si>
    <t>施設名：</t>
    <rPh sb="0" eb="3">
      <t>シセツメイ</t>
    </rPh>
    <phoneticPr fontId="2"/>
  </si>
  <si>
    <t>料金、対象人数、交付申請額（実績額）</t>
  </si>
  <si>
    <t>配布判定</t>
    <rPh sb="0" eb="2">
      <t>ハイフ</t>
    </rPh>
    <rPh sb="2" eb="4">
      <t>ハンテイ</t>
    </rPh>
    <phoneticPr fontId="2"/>
  </si>
  <si>
    <t>~</t>
  </si>
  <si>
    <t>配布枚数チェック</t>
    <rPh sb="0" eb="4">
      <t>ハイフマイスウ</t>
    </rPh>
    <phoneticPr fontId="2"/>
  </si>
  <si>
    <t>翌日</t>
    <rPh sb="0" eb="2">
      <t>ヨクジツ</t>
    </rPh>
    <phoneticPr fontId="2"/>
  </si>
  <si>
    <t>曜日フラグ（当日）</t>
    <rPh sb="0" eb="2">
      <t>ヨウビ</t>
    </rPh>
    <rPh sb="6" eb="8">
      <t>トウジツ</t>
    </rPh>
    <phoneticPr fontId="2"/>
  </si>
  <si>
    <t>曜日フラグ（翌日）</t>
    <rPh sb="0" eb="2">
      <t>ヨウビ</t>
    </rPh>
    <rPh sb="6" eb="8">
      <t>ヨクジツ</t>
    </rPh>
    <phoneticPr fontId="2"/>
  </si>
  <si>
    <t>曜日フラグ（当日祝日</t>
    <rPh sb="0" eb="2">
      <t>ヨウビ</t>
    </rPh>
    <rPh sb="6" eb="8">
      <t>トウジツ</t>
    </rPh>
    <rPh sb="8" eb="10">
      <t>シュクジツ</t>
    </rPh>
    <phoneticPr fontId="2"/>
  </si>
  <si>
    <t>祝日フラグ（翌日）</t>
    <rPh sb="0" eb="2">
      <t>シュクジツ</t>
    </rPh>
    <rPh sb="6" eb="8">
      <t>ヨクジツ</t>
    </rPh>
    <phoneticPr fontId="2"/>
  </si>
  <si>
    <t>グループコード</t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</si>
  <si>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</si>
  <si>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</si>
  <si>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枚</t>
    <rPh sb="0" eb="1">
      <t>マイ</t>
    </rPh>
    <phoneticPr fontId="2"/>
  </si>
  <si>
    <t>令和　　　年　　　月　　　　日　</t>
    <rPh sb="0" eb="2">
      <t>レイワ</t>
    </rPh>
    <rPh sb="5" eb="6">
      <t>ネン</t>
    </rPh>
    <rPh sb="9" eb="10">
      <t>ガツ</t>
    </rPh>
    <rPh sb="14" eb="15">
      <t>ニチ</t>
    </rPh>
    <phoneticPr fontId="2"/>
  </si>
  <si>
    <t>←　提出する日を記入してください。</t>
    <rPh sb="2" eb="4">
      <t>テイシュツ</t>
    </rPh>
    <rPh sb="6" eb="7">
      <t>ヒ</t>
    </rPh>
    <rPh sb="8" eb="10">
      <t>キニュウ</t>
    </rPh>
    <phoneticPr fontId="2"/>
  </si>
  <si>
    <t>施設番号</t>
    <rPh sb="0" eb="2">
      <t>シセツ</t>
    </rPh>
    <rPh sb="2" eb="4">
      <t>バンゴウ</t>
    </rPh>
    <phoneticPr fontId="2"/>
  </si>
  <si>
    <t>（申請者）住所</t>
    <rPh sb="5" eb="7">
      <t>ジュウショ</t>
    </rPh>
    <phoneticPr fontId="2"/>
  </si>
  <si>
    <t>　</t>
    <phoneticPr fontId="2"/>
  </si>
  <si>
    <t>記</t>
    <rPh sb="0" eb="1">
      <t>キ</t>
    </rPh>
    <phoneticPr fontId="2"/>
  </si>
  <si>
    <t>（内訳）</t>
    <rPh sb="1" eb="3">
      <t>ウチワケ</t>
    </rPh>
    <phoneticPr fontId="2"/>
  </si>
  <si>
    <t>料金
（１人あたり）</t>
    <rPh sb="0" eb="2">
      <t>リョウキン</t>
    </rPh>
    <rPh sb="5" eb="6">
      <t>ニン</t>
    </rPh>
    <phoneticPr fontId="2"/>
  </si>
  <si>
    <t>割引額</t>
    <rPh sb="0" eb="3">
      <t>ワリビキガク</t>
    </rPh>
    <phoneticPr fontId="2"/>
  </si>
  <si>
    <t>算定基準額</t>
    <rPh sb="0" eb="2">
      <t>サンテイ</t>
    </rPh>
    <rPh sb="2" eb="5">
      <t>キジュンガク</t>
    </rPh>
    <phoneticPr fontId="2"/>
  </si>
  <si>
    <t>交付申請額
（実績額）</t>
    <rPh sb="0" eb="2">
      <t>コウフ</t>
    </rPh>
    <rPh sb="2" eb="5">
      <t>シンセイガク</t>
    </rPh>
    <rPh sb="7" eb="10">
      <t>ジッセキガク</t>
    </rPh>
    <phoneticPr fontId="2"/>
  </si>
  <si>
    <t>合  計</t>
    <rPh sb="0" eb="1">
      <t>ゴウ</t>
    </rPh>
    <rPh sb="3" eb="4">
      <t>ケイ</t>
    </rPh>
    <phoneticPr fontId="2"/>
  </si>
  <si>
    <t>　　令和　　　年　　　月　　　日</t>
    <phoneticPr fontId="2"/>
  </si>
  <si>
    <t>（毎月月末が締め日です。翌月２０日までに事務局へご提出ください。）</t>
    <rPh sb="1" eb="3">
      <t>マイツキ</t>
    </rPh>
    <rPh sb="3" eb="5">
      <t>ゲツマツ</t>
    </rPh>
    <rPh sb="6" eb="7">
      <t>シ</t>
    </rPh>
    <rPh sb="8" eb="9">
      <t>ビ</t>
    </rPh>
    <rPh sb="12" eb="14">
      <t>ヨクゲツ</t>
    </rPh>
    <rPh sb="16" eb="17">
      <t>ニチ</t>
    </rPh>
    <rPh sb="20" eb="23">
      <t>ジムキョク</t>
    </rPh>
    <rPh sb="25" eb="27">
      <t>テイシュツ</t>
    </rPh>
    <phoneticPr fontId="2"/>
  </si>
  <si>
    <t>←　右上の提出日もしくは提出日より以前の日を記載</t>
    <rPh sb="2" eb="4">
      <t>ミギウエ</t>
    </rPh>
    <rPh sb="5" eb="8">
      <t>テイシュツビ</t>
    </rPh>
    <rPh sb="12" eb="15">
      <t>テイシュツビ</t>
    </rPh>
    <rPh sb="17" eb="19">
      <t>イゼン</t>
    </rPh>
    <rPh sb="20" eb="21">
      <t>ヒ</t>
    </rPh>
    <rPh sb="22" eb="24">
      <t>キサイ</t>
    </rPh>
    <phoneticPr fontId="2"/>
  </si>
  <si>
    <t>←　チェックの上、書類を必ず提出して下さい。</t>
    <rPh sb="7" eb="8">
      <t>ウエ</t>
    </rPh>
    <rPh sb="9" eb="11">
      <t>ショルイ</t>
    </rPh>
    <rPh sb="12" eb="13">
      <t>カナラ</t>
    </rPh>
    <rPh sb="14" eb="16">
      <t>テイシュツ</t>
    </rPh>
    <rPh sb="18" eb="19">
      <t>クダ</t>
    </rPh>
    <phoneticPr fontId="2"/>
  </si>
  <si>
    <t>受領確認日</t>
    <rPh sb="0" eb="2">
      <t>ジュリョウ</t>
    </rPh>
    <rPh sb="2" eb="4">
      <t>カクニン</t>
    </rPh>
    <rPh sb="4" eb="5">
      <t>ビ</t>
    </rPh>
    <phoneticPr fontId="2"/>
  </si>
  <si>
    <t>施設名</t>
    <rPh sb="0" eb="2">
      <t>シセツ</t>
    </rPh>
    <rPh sb="2" eb="3">
      <t>メイ</t>
    </rPh>
    <phoneticPr fontId="2"/>
  </si>
  <si>
    <t>配布枚数</t>
    <rPh sb="0" eb="2">
      <t>ハイフ</t>
    </rPh>
    <rPh sb="2" eb="4">
      <t>マイスウ</t>
    </rPh>
    <phoneticPr fontId="18"/>
  </si>
  <si>
    <t>連番</t>
    <rPh sb="0" eb="2">
      <t>レンバン</t>
    </rPh>
    <phoneticPr fontId="2"/>
  </si>
  <si>
    <t>～</t>
    <phoneticPr fontId="18"/>
  </si>
  <si>
    <t>飛び番</t>
    <rPh sb="0" eb="1">
      <t>ト</t>
    </rPh>
    <rPh sb="2" eb="3">
      <t>バン</t>
    </rPh>
    <phoneticPr fontId="2"/>
  </si>
  <si>
    <t>宿泊補助を受ける人数</t>
    <rPh sb="0" eb="2">
      <t>シュクハク</t>
    </rPh>
    <rPh sb="2" eb="4">
      <t>ホジョ</t>
    </rPh>
    <rPh sb="5" eb="6">
      <t>ウ</t>
    </rPh>
    <rPh sb="8" eb="10">
      <t>ニンズウ</t>
    </rPh>
    <phoneticPr fontId="2"/>
  </si>
  <si>
    <t>事業者側使用欄</t>
    <rPh sb="0" eb="3">
      <t>ジギョウシャ</t>
    </rPh>
    <rPh sb="3" eb="4">
      <t>ガワ</t>
    </rPh>
    <rPh sb="4" eb="6">
      <t>シヨウ</t>
    </rPh>
    <rPh sb="6" eb="7">
      <t>ラン</t>
    </rPh>
    <phoneticPr fontId="2"/>
  </si>
  <si>
    <t>※以下は事業者側でご記入ください。</t>
    <rPh sb="1" eb="3">
      <t>イカ</t>
    </rPh>
    <rPh sb="4" eb="7">
      <t>ジギョウシャ</t>
    </rPh>
    <rPh sb="7" eb="8">
      <t>ガワ</t>
    </rPh>
    <rPh sb="10" eb="12">
      <t>キニュウ</t>
    </rPh>
    <phoneticPr fontId="2"/>
  </si>
  <si>
    <t>居住地
の確認</t>
    <rPh sb="0" eb="3">
      <t>キョジュウチ</t>
    </rPh>
    <rPh sb="5" eb="7">
      <t>カクニン</t>
    </rPh>
    <phoneticPr fontId="2"/>
  </si>
  <si>
    <t>基準アンケートNo</t>
    <rPh sb="0" eb="2">
      <t>キジュン</t>
    </rPh>
    <phoneticPr fontId="2"/>
  </si>
  <si>
    <t>計算用</t>
    <rPh sb="0" eb="3">
      <t>ケイサンヨウ</t>
    </rPh>
    <phoneticPr fontId="2"/>
  </si>
  <si>
    <t>料金</t>
    <rPh sb="0" eb="2">
      <t>リョウキン</t>
    </rPh>
    <phoneticPr fontId="2"/>
  </si>
  <si>
    <t>クーポン番号開始</t>
    <rPh sb="4" eb="6">
      <t>バンゴウ</t>
    </rPh>
    <rPh sb="6" eb="8">
      <t>カイシ</t>
    </rPh>
    <phoneticPr fontId="2"/>
  </si>
  <si>
    <t>クーポン番号最終</t>
    <rPh sb="4" eb="6">
      <t>バンゴウ</t>
    </rPh>
    <rPh sb="6" eb="8">
      <t>サイシュウ</t>
    </rPh>
    <phoneticPr fontId="2"/>
  </si>
  <si>
    <t>開始番号判定用</t>
    <rPh sb="0" eb="4">
      <t>カイシバンゴウ</t>
    </rPh>
    <rPh sb="4" eb="7">
      <t>ハンテイヨウ</t>
    </rPh>
    <phoneticPr fontId="2"/>
  </si>
  <si>
    <t>開始番号</t>
    <rPh sb="0" eb="2">
      <t>カイシ</t>
    </rPh>
    <rPh sb="2" eb="4">
      <t>バンゴウ</t>
    </rPh>
    <phoneticPr fontId="2"/>
  </si>
  <si>
    <t>開始番号フラグ</t>
    <rPh sb="0" eb="4">
      <t>カイシバンゴウ</t>
    </rPh>
    <phoneticPr fontId="2"/>
  </si>
  <si>
    <t>最終番号判定用</t>
    <rPh sb="0" eb="6">
      <t>サイシュウバンゴウハンテイ</t>
    </rPh>
    <rPh sb="6" eb="7">
      <t>ヨウ</t>
    </rPh>
    <phoneticPr fontId="2"/>
  </si>
  <si>
    <t>最終番号</t>
    <rPh sb="0" eb="2">
      <t>サイシュウ</t>
    </rPh>
    <rPh sb="2" eb="4">
      <t>バンゴウ</t>
    </rPh>
    <phoneticPr fontId="2"/>
  </si>
  <si>
    <t>最終番号フラグ</t>
    <rPh sb="0" eb="2">
      <t>サイシュウ</t>
    </rPh>
    <rPh sb="2" eb="4">
      <t>バンゴウ</t>
    </rPh>
    <phoneticPr fontId="2"/>
  </si>
  <si>
    <t>クーポン番号飛び番</t>
    <rPh sb="4" eb="6">
      <t>バンゴウ</t>
    </rPh>
    <rPh sb="6" eb="7">
      <t>ト</t>
    </rPh>
    <rPh sb="8" eb="9">
      <t>バン</t>
    </rPh>
    <phoneticPr fontId="2"/>
  </si>
  <si>
    <t>クーポン開始番号</t>
    <rPh sb="4" eb="6">
      <t>カイシ</t>
    </rPh>
    <rPh sb="6" eb="8">
      <t>バンゴウ</t>
    </rPh>
    <phoneticPr fontId="2"/>
  </si>
  <si>
    <t>クーポン最終番号</t>
    <rPh sb="4" eb="8">
      <t>サイシュウバンゴウ</t>
    </rPh>
    <phoneticPr fontId="2"/>
  </si>
  <si>
    <t>クーポン飛び番</t>
    <rPh sb="4" eb="5">
      <t>ト</t>
    </rPh>
    <rPh sb="6" eb="7">
      <t>バン</t>
    </rPh>
    <phoneticPr fontId="2"/>
  </si>
  <si>
    <t>代表者情報</t>
    <rPh sb="0" eb="3">
      <t>ダイヒョウシャ</t>
    </rPh>
    <rPh sb="3" eb="5">
      <t>ジョウホウ</t>
    </rPh>
    <phoneticPr fontId="2"/>
  </si>
  <si>
    <t>同行者情報1</t>
    <rPh sb="0" eb="3">
      <t>ドウコウシャ</t>
    </rPh>
    <rPh sb="3" eb="5">
      <t>ジョウホウ</t>
    </rPh>
    <phoneticPr fontId="2"/>
  </si>
  <si>
    <t>同行者情報2</t>
    <rPh sb="0" eb="3">
      <t>ドウコウシャ</t>
    </rPh>
    <rPh sb="3" eb="5">
      <t>ジョウホウ</t>
    </rPh>
    <phoneticPr fontId="2"/>
  </si>
  <si>
    <t>同行者情報3</t>
    <rPh sb="0" eb="3">
      <t>ドウコウシャ</t>
    </rPh>
    <rPh sb="3" eb="5">
      <t>ジョウホウ</t>
    </rPh>
    <phoneticPr fontId="2"/>
  </si>
  <si>
    <t>同行者情報4</t>
    <rPh sb="0" eb="3">
      <t>ドウコウシャ</t>
    </rPh>
    <rPh sb="3" eb="5">
      <t>ジョウホウ</t>
    </rPh>
    <phoneticPr fontId="2"/>
  </si>
  <si>
    <t>同行者情報5</t>
    <rPh sb="0" eb="3">
      <t>ドウコウシャ</t>
    </rPh>
    <rPh sb="3" eb="5">
      <t>ジョウホウ</t>
    </rPh>
    <phoneticPr fontId="2"/>
  </si>
  <si>
    <t>同行者情報6</t>
    <rPh sb="0" eb="3">
      <t>ドウコウシャ</t>
    </rPh>
    <rPh sb="3" eb="5">
      <t>ジョウホウ</t>
    </rPh>
    <phoneticPr fontId="2"/>
  </si>
  <si>
    <t>同行者情報7</t>
    <rPh sb="0" eb="3">
      <t>ドウコウシャ</t>
    </rPh>
    <rPh sb="3" eb="5">
      <t>ジョウホウ</t>
    </rPh>
    <phoneticPr fontId="2"/>
  </si>
  <si>
    <t>同行者情報8</t>
    <rPh sb="0" eb="3">
      <t>ドウコウシャ</t>
    </rPh>
    <rPh sb="3" eb="5">
      <t>ジョウホウ</t>
    </rPh>
    <phoneticPr fontId="2"/>
  </si>
  <si>
    <t>同行者情報9</t>
    <rPh sb="0" eb="3">
      <t>ドウコウシャ</t>
    </rPh>
    <rPh sb="3" eb="5">
      <t>ジョウホウ</t>
    </rPh>
    <phoneticPr fontId="2"/>
  </si>
  <si>
    <t>同行者情報10</t>
    <rPh sb="0" eb="3">
      <t>ドウコウシャ</t>
    </rPh>
    <rPh sb="3" eb="5">
      <t>ジョウホウ</t>
    </rPh>
    <phoneticPr fontId="2"/>
  </si>
  <si>
    <t>同行者情報11</t>
    <rPh sb="0" eb="3">
      <t>ドウコウシャ</t>
    </rPh>
    <rPh sb="3" eb="5">
      <t>ジョウホウ</t>
    </rPh>
    <phoneticPr fontId="2"/>
  </si>
  <si>
    <t>同行者情報12</t>
    <rPh sb="0" eb="3">
      <t>ドウコウシャ</t>
    </rPh>
    <rPh sb="3" eb="5">
      <t>ジョウホウ</t>
    </rPh>
    <phoneticPr fontId="2"/>
  </si>
  <si>
    <t>同行者情報13</t>
    <rPh sb="0" eb="3">
      <t>ドウコウシャ</t>
    </rPh>
    <rPh sb="3" eb="5">
      <t>ジョウホウ</t>
    </rPh>
    <phoneticPr fontId="2"/>
  </si>
  <si>
    <t>同行者情報14</t>
    <rPh sb="0" eb="3">
      <t>ドウコウシャ</t>
    </rPh>
    <rPh sb="3" eb="5">
      <t>ジョウホウ</t>
    </rPh>
    <phoneticPr fontId="2"/>
  </si>
  <si>
    <t>同行者情報15</t>
    <rPh sb="0" eb="3">
      <t>ドウコウシャ</t>
    </rPh>
    <rPh sb="3" eb="5">
      <t>ジョウホウ</t>
    </rPh>
    <phoneticPr fontId="2"/>
  </si>
  <si>
    <t>同行者情報16</t>
    <rPh sb="0" eb="3">
      <t>ドウコウシャ</t>
    </rPh>
    <rPh sb="3" eb="5">
      <t>ジョウホウ</t>
    </rPh>
    <phoneticPr fontId="2"/>
  </si>
  <si>
    <t>同行者情報17</t>
    <rPh sb="0" eb="3">
      <t>ドウコウシャ</t>
    </rPh>
    <rPh sb="3" eb="5">
      <t>ジョウホウ</t>
    </rPh>
    <phoneticPr fontId="2"/>
  </si>
  <si>
    <t>同行者情報18</t>
    <rPh sb="0" eb="3">
      <t>ドウコウシャ</t>
    </rPh>
    <rPh sb="3" eb="5">
      <t>ジョウホウ</t>
    </rPh>
    <phoneticPr fontId="2"/>
  </si>
  <si>
    <t>同行者情報19</t>
    <rPh sb="0" eb="3">
      <t>ドウコウシャ</t>
    </rPh>
    <rPh sb="3" eb="5">
      <t>ジョウホウ</t>
    </rPh>
    <phoneticPr fontId="2"/>
  </si>
  <si>
    <t>同行者情報20</t>
    <rPh sb="0" eb="3">
      <t>ドウコウシャ</t>
    </rPh>
    <rPh sb="3" eb="5">
      <t>ジョウホウ</t>
    </rPh>
    <phoneticPr fontId="2"/>
  </si>
  <si>
    <t>同行者情報21</t>
    <rPh sb="0" eb="3">
      <t>ドウコウシャ</t>
    </rPh>
    <rPh sb="3" eb="5">
      <t>ジョウホウ</t>
    </rPh>
    <phoneticPr fontId="2"/>
  </si>
  <si>
    <t>同行者情報22</t>
    <rPh sb="0" eb="3">
      <t>ドウコウシャ</t>
    </rPh>
    <rPh sb="3" eb="5">
      <t>ジョウホウ</t>
    </rPh>
    <phoneticPr fontId="2"/>
  </si>
  <si>
    <t>同行者情報23</t>
    <rPh sb="0" eb="3">
      <t>ドウコウシャ</t>
    </rPh>
    <rPh sb="3" eb="5">
      <t>ジョウホウ</t>
    </rPh>
    <phoneticPr fontId="2"/>
  </si>
  <si>
    <t>同行者情報24</t>
    <rPh sb="0" eb="3">
      <t>ドウコウシャ</t>
    </rPh>
    <rPh sb="3" eb="5">
      <t>ジョウホウ</t>
    </rPh>
    <phoneticPr fontId="2"/>
  </si>
  <si>
    <t>同行者情報25</t>
    <rPh sb="0" eb="3">
      <t>ドウコウシャ</t>
    </rPh>
    <rPh sb="3" eb="5">
      <t>ジョウホウ</t>
    </rPh>
    <phoneticPr fontId="2"/>
  </si>
  <si>
    <t>同行者情報26</t>
    <rPh sb="0" eb="3">
      <t>ドウコウシャ</t>
    </rPh>
    <rPh sb="3" eb="5">
      <t>ジョウホウ</t>
    </rPh>
    <phoneticPr fontId="2"/>
  </si>
  <si>
    <t>同行者情報27</t>
    <rPh sb="0" eb="3">
      <t>ドウコウシャ</t>
    </rPh>
    <rPh sb="3" eb="5">
      <t>ジョウホウ</t>
    </rPh>
    <phoneticPr fontId="2"/>
  </si>
  <si>
    <t>同行者情報28</t>
    <rPh sb="0" eb="3">
      <t>ドウコウシャ</t>
    </rPh>
    <rPh sb="3" eb="5">
      <t>ジョウホウ</t>
    </rPh>
    <phoneticPr fontId="2"/>
  </si>
  <si>
    <t>同行者情報29</t>
    <rPh sb="0" eb="3">
      <t>ドウコウシャ</t>
    </rPh>
    <rPh sb="3" eb="5">
      <t>ジョウホウ</t>
    </rPh>
    <phoneticPr fontId="2"/>
  </si>
  <si>
    <t>同行者情報30</t>
    <rPh sb="0" eb="3">
      <t>ドウコウシャ</t>
    </rPh>
    <rPh sb="3" eb="5">
      <t>ジョウホウ</t>
    </rPh>
    <phoneticPr fontId="2"/>
  </si>
  <si>
    <t>同行者情報31</t>
    <rPh sb="0" eb="3">
      <t>ドウコウシャ</t>
    </rPh>
    <rPh sb="3" eb="5">
      <t>ジョウホウ</t>
    </rPh>
    <phoneticPr fontId="2"/>
  </si>
  <si>
    <t>同行者情報32</t>
    <rPh sb="0" eb="3">
      <t>ドウコウシャ</t>
    </rPh>
    <rPh sb="3" eb="5">
      <t>ジョウホウ</t>
    </rPh>
    <phoneticPr fontId="2"/>
  </si>
  <si>
    <t>同行者情報33</t>
    <rPh sb="0" eb="3">
      <t>ドウコウシャ</t>
    </rPh>
    <rPh sb="3" eb="5">
      <t>ジョウホウ</t>
    </rPh>
    <phoneticPr fontId="2"/>
  </si>
  <si>
    <t>同行者情報34</t>
    <rPh sb="0" eb="3">
      <t>ドウコウシャ</t>
    </rPh>
    <rPh sb="3" eb="5">
      <t>ジョウホウ</t>
    </rPh>
    <phoneticPr fontId="2"/>
  </si>
  <si>
    <t>同行者情報35</t>
    <rPh sb="0" eb="3">
      <t>ドウコウシャ</t>
    </rPh>
    <rPh sb="3" eb="5">
      <t>ジョウホウ</t>
    </rPh>
    <phoneticPr fontId="2"/>
  </si>
  <si>
    <t>同行者情報36</t>
    <rPh sb="0" eb="3">
      <t>ドウコウシャ</t>
    </rPh>
    <rPh sb="3" eb="5">
      <t>ジョウホウ</t>
    </rPh>
    <phoneticPr fontId="2"/>
  </si>
  <si>
    <t>同行者情報37</t>
    <rPh sb="0" eb="3">
      <t>ドウコウシャ</t>
    </rPh>
    <rPh sb="3" eb="5">
      <t>ジョウホウ</t>
    </rPh>
    <phoneticPr fontId="2"/>
  </si>
  <si>
    <t>同行者情報38</t>
    <rPh sb="0" eb="3">
      <t>ドウコウシャ</t>
    </rPh>
    <rPh sb="3" eb="5">
      <t>ジョウホウ</t>
    </rPh>
    <phoneticPr fontId="2"/>
  </si>
  <si>
    <t>同行者情報39</t>
    <rPh sb="0" eb="3">
      <t>ドウコウシャ</t>
    </rPh>
    <rPh sb="3" eb="5">
      <t>ジョウホウ</t>
    </rPh>
    <phoneticPr fontId="2"/>
  </si>
  <si>
    <t>同行者情報40</t>
    <rPh sb="0" eb="3">
      <t>ドウコウシャ</t>
    </rPh>
    <rPh sb="3" eb="5">
      <t>ジョウホウ</t>
    </rPh>
    <phoneticPr fontId="2"/>
  </si>
  <si>
    <t>同行者情報41</t>
    <rPh sb="0" eb="3">
      <t>ドウコウシャ</t>
    </rPh>
    <rPh sb="3" eb="5">
      <t>ジョウホウ</t>
    </rPh>
    <phoneticPr fontId="2"/>
  </si>
  <si>
    <t>同行者情報42</t>
    <rPh sb="0" eb="3">
      <t>ドウコウシャ</t>
    </rPh>
    <rPh sb="3" eb="5">
      <t>ジョウホウ</t>
    </rPh>
    <phoneticPr fontId="2"/>
  </si>
  <si>
    <t>同行者情報43</t>
    <rPh sb="0" eb="3">
      <t>ドウコウシャ</t>
    </rPh>
    <rPh sb="3" eb="5">
      <t>ジョウホウ</t>
    </rPh>
    <phoneticPr fontId="2"/>
  </si>
  <si>
    <t>同行者情報44</t>
    <rPh sb="0" eb="3">
      <t>ドウコウシャ</t>
    </rPh>
    <rPh sb="3" eb="5">
      <t>ジョウホウ</t>
    </rPh>
    <phoneticPr fontId="2"/>
  </si>
  <si>
    <t>同行者情報45</t>
    <rPh sb="0" eb="3">
      <t>ドウコウシャ</t>
    </rPh>
    <rPh sb="3" eb="5">
      <t>ジョウホウ</t>
    </rPh>
    <phoneticPr fontId="2"/>
  </si>
  <si>
    <t>同行者情報46</t>
    <rPh sb="0" eb="3">
      <t>ドウコウシャ</t>
    </rPh>
    <rPh sb="3" eb="5">
      <t>ジョウホウ</t>
    </rPh>
    <phoneticPr fontId="2"/>
  </si>
  <si>
    <t>同行者情報47</t>
    <rPh sb="0" eb="3">
      <t>ドウコウシャ</t>
    </rPh>
    <rPh sb="3" eb="5">
      <t>ジョウホウ</t>
    </rPh>
    <phoneticPr fontId="2"/>
  </si>
  <si>
    <t>同行者情報48</t>
    <rPh sb="0" eb="3">
      <t>ドウコウシャ</t>
    </rPh>
    <rPh sb="3" eb="5">
      <t>ジョウホウ</t>
    </rPh>
    <phoneticPr fontId="2"/>
  </si>
  <si>
    <t>同行者情報49</t>
    <rPh sb="0" eb="3">
      <t>ドウコウシャ</t>
    </rPh>
    <rPh sb="3" eb="5">
      <t>ジョウホウ</t>
    </rPh>
    <phoneticPr fontId="2"/>
  </si>
  <si>
    <t>同行者情報50</t>
    <rPh sb="0" eb="3">
      <t>ドウコウシャ</t>
    </rPh>
    <rPh sb="3" eb="5">
      <t>ジョウホウ</t>
    </rPh>
    <phoneticPr fontId="2"/>
  </si>
  <si>
    <t>山の日</t>
  </si>
  <si>
    <t>敬老の日</t>
  </si>
  <si>
    <t>秋分の日</t>
  </si>
  <si>
    <t>スポーツの日</t>
  </si>
  <si>
    <t>文化の日</t>
  </si>
  <si>
    <t>勤労感謝の日</t>
  </si>
  <si>
    <t>元日</t>
  </si>
  <si>
    <t>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</si>
  <si>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</si>
  <si>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</si>
  <si>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</si>
  <si>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</si>
  <si>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</si>
  <si>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</si>
  <si>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</si>
  <si>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</si>
  <si>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</si>
  <si>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代表者
居住地</t>
    <rPh sb="0" eb="3">
      <t>ダイヒョウシャ</t>
    </rPh>
    <rPh sb="4" eb="7">
      <t>キョジュウチ</t>
    </rPh>
    <phoneticPr fontId="2"/>
  </si>
  <si>
    <t>確認書
No.</t>
    <rPh sb="0" eb="3">
      <t>カクニンショ</t>
    </rPh>
    <phoneticPr fontId="2"/>
  </si>
  <si>
    <t>確認書No.</t>
    <rPh sb="0" eb="3">
      <t>カクニンショ</t>
    </rPh>
    <phoneticPr fontId="2"/>
  </si>
  <si>
    <t>代表者居住地</t>
    <rPh sb="0" eb="3">
      <t>ダイヒョウシャ</t>
    </rPh>
    <rPh sb="3" eb="6">
      <t>キョジュウチ</t>
    </rPh>
    <phoneticPr fontId="2"/>
  </si>
  <si>
    <t>クーポン開始番号</t>
    <rPh sb="4" eb="6">
      <t>カイシ</t>
    </rPh>
    <rPh sb="6" eb="8">
      <t>バンゴウ</t>
    </rPh>
    <phoneticPr fontId="1"/>
  </si>
  <si>
    <t>クーポン最終番号</t>
    <rPh sb="4" eb="6">
      <t>サイシュウ</t>
    </rPh>
    <rPh sb="6" eb="8">
      <t>バンゴウ</t>
    </rPh>
    <phoneticPr fontId="1"/>
  </si>
  <si>
    <t>施設番号</t>
    <rPh sb="0" eb="4">
      <t>シセツバンゴウ</t>
    </rPh>
    <phoneticPr fontId="2"/>
  </si>
  <si>
    <t>施設名</t>
    <rPh sb="0" eb="3">
      <t>シセツメイ</t>
    </rPh>
    <phoneticPr fontId="2"/>
  </si>
  <si>
    <t>飛び番反映用</t>
    <rPh sb="0" eb="1">
      <t>ト</t>
    </rPh>
    <rPh sb="2" eb="3">
      <t>バン</t>
    </rPh>
    <rPh sb="3" eb="6">
      <t>ハンエイヨウ</t>
    </rPh>
    <phoneticPr fontId="2"/>
  </si>
  <si>
    <t>確認書№</t>
    <rPh sb="0" eb="3">
      <t>カクニンショ</t>
    </rPh>
    <phoneticPr fontId="2"/>
  </si>
  <si>
    <t>①宿泊事業</t>
    <rPh sb="1" eb="5">
      <t>シュクハクジギョウ</t>
    </rPh>
    <phoneticPr fontId="2"/>
  </si>
  <si>
    <t>事業完了年月日</t>
    <rPh sb="0" eb="2">
      <t>ジギョウ</t>
    </rPh>
    <rPh sb="2" eb="7">
      <t>カンリョウネンガッピ</t>
    </rPh>
    <phoneticPr fontId="2"/>
  </si>
  <si>
    <t>添付書類</t>
    <rPh sb="0" eb="4">
      <t>テンプショルイ</t>
    </rPh>
    <phoneticPr fontId="2"/>
  </si>
  <si>
    <t>手配方法</t>
    <rPh sb="0" eb="2">
      <t>テハイ</t>
    </rPh>
    <rPh sb="2" eb="4">
      <t>ホウホウ</t>
    </rPh>
    <phoneticPr fontId="2"/>
  </si>
  <si>
    <t>←出力を行いたい内訳行No.（「入力シート_上限5千円」のA列のNo.を入力してください）</t>
    <rPh sb="1" eb="3">
      <t>シュツリョク</t>
    </rPh>
    <rPh sb="4" eb="5">
      <t>オコナ</t>
    </rPh>
    <rPh sb="8" eb="11">
      <t>ウチワケギョウ</t>
    </rPh>
    <rPh sb="16" eb="18">
      <t>ニュウリョク</t>
    </rPh>
    <rPh sb="22" eb="24">
      <t>ジョウゲン</t>
    </rPh>
    <rPh sb="25" eb="27">
      <t>センエン</t>
    </rPh>
    <rPh sb="30" eb="31">
      <t>レツ</t>
    </rPh>
    <rPh sb="36" eb="38">
      <t>ニュウリョク</t>
    </rPh>
    <phoneticPr fontId="2"/>
  </si>
  <si>
    <r>
      <t xml:space="preserve">代表者居所
</t>
    </r>
    <r>
      <rPr>
        <sz val="10"/>
        <color theme="1"/>
        <rFont val="ＭＳ Ｐ明朝"/>
        <family val="1"/>
        <charset val="128"/>
      </rPr>
      <t>（都道府県のみ）</t>
    </r>
    <rPh sb="0" eb="3">
      <t>ダイヒョウシャ</t>
    </rPh>
    <rPh sb="3" eb="5">
      <t>キョショ</t>
    </rPh>
    <rPh sb="7" eb="11">
      <t>トドウフケン</t>
    </rPh>
    <phoneticPr fontId="2"/>
  </si>
  <si>
    <t>１　交付申請額（実績額合計）</t>
    <rPh sb="2" eb="4">
      <t>コウフ</t>
    </rPh>
    <rPh sb="4" eb="7">
      <t>シンセイガク</t>
    </rPh>
    <rPh sb="8" eb="11">
      <t>ジッセキガク</t>
    </rPh>
    <rPh sb="11" eb="13">
      <t>ゴウケイ</t>
    </rPh>
    <phoneticPr fontId="2"/>
  </si>
  <si>
    <t>料金
（1人1泊あたり）</t>
    <rPh sb="0" eb="2">
      <t>リョウキン</t>
    </rPh>
    <rPh sb="5" eb="6">
      <t>ニン</t>
    </rPh>
    <rPh sb="7" eb="8">
      <t>ハク</t>
    </rPh>
    <phoneticPr fontId="2"/>
  </si>
  <si>
    <t>役職名／代表者氏名</t>
    <rPh sb="0" eb="3">
      <t>ヤクショクメイ</t>
    </rPh>
    <rPh sb="4" eb="9">
      <t>ダイヒョウシャシメイ</t>
    </rPh>
    <phoneticPr fontId="2"/>
  </si>
  <si>
    <t>担当者名</t>
    <rPh sb="0" eb="4">
      <t>タントウシャメイ</t>
    </rPh>
    <phoneticPr fontId="2"/>
  </si>
  <si>
    <t>「ウェルカニとっとり得々割」推進事業支援金申請書兼実績報告書</t>
    <rPh sb="10" eb="13">
      <t>トクトクワリ</t>
    </rPh>
    <rPh sb="14" eb="18">
      <t>スイシンジギョウ</t>
    </rPh>
    <rPh sb="18" eb="21">
      <t>シエンキン</t>
    </rPh>
    <rPh sb="21" eb="24">
      <t>シンセイショ</t>
    </rPh>
    <rPh sb="24" eb="25">
      <t>ケン</t>
    </rPh>
    <rPh sb="25" eb="27">
      <t>ジッセキ</t>
    </rPh>
    <rPh sb="26" eb="29">
      <t>ホウコクショ</t>
    </rPh>
    <phoneticPr fontId="2"/>
  </si>
  <si>
    <t>　　　　　「ウェルカニとっとり得々割」推進事業支援金を請求したいので、下記の通り申請及び実績を報告いたします。</t>
    <rPh sb="19" eb="21">
      <t>スイシン</t>
    </rPh>
    <rPh sb="23" eb="26">
      <t>シエンキン</t>
    </rPh>
    <rPh sb="27" eb="29">
      <t>セイキュウ</t>
    </rPh>
    <rPh sb="35" eb="37">
      <t>カキ</t>
    </rPh>
    <rPh sb="38" eb="39">
      <t>トオ</t>
    </rPh>
    <rPh sb="40" eb="42">
      <t>シンセイ</t>
    </rPh>
    <rPh sb="42" eb="43">
      <t>オヨ</t>
    </rPh>
    <rPh sb="44" eb="46">
      <t>ジッセキ</t>
    </rPh>
    <rPh sb="47" eb="49">
      <t>ホウコク</t>
    </rPh>
    <phoneticPr fontId="2"/>
  </si>
  <si>
    <t>別表内訳シート</t>
    <phoneticPr fontId="2"/>
  </si>
  <si>
    <t>上限　3,000円（1人1泊あたり）</t>
    <rPh sb="0" eb="2">
      <t>ジョウゲン</t>
    </rPh>
    <rPh sb="8" eb="9">
      <t>エン</t>
    </rPh>
    <phoneticPr fontId="2"/>
  </si>
  <si>
    <r>
      <t>配布枚数　平日：1人2枚、休日：1人1枚　</t>
    </r>
    <r>
      <rPr>
        <b/>
        <sz val="11"/>
        <color rgb="FFFF0000"/>
        <rFont val="Meiryo UI"/>
        <family val="3"/>
        <charset val="128"/>
      </rPr>
      <t>※料金（1人1泊あたり）が平日：3,000円未満、休日：2,000円未満は配布対象外</t>
    </r>
    <rPh sb="0" eb="4">
      <t>ハイフマイスウ</t>
    </rPh>
    <rPh sb="5" eb="7">
      <t>ヘイジツ</t>
    </rPh>
    <rPh sb="9" eb="10">
      <t>リ</t>
    </rPh>
    <rPh sb="11" eb="12">
      <t>マイ</t>
    </rPh>
    <rPh sb="13" eb="15">
      <t>キュウジツ</t>
    </rPh>
    <rPh sb="17" eb="18">
      <t>リ</t>
    </rPh>
    <rPh sb="19" eb="20">
      <t>マイ</t>
    </rPh>
    <rPh sb="26" eb="27">
      <t>ニン</t>
    </rPh>
    <rPh sb="28" eb="29">
      <t>ハク</t>
    </rPh>
    <rPh sb="34" eb="36">
      <t>ヘイジツ</t>
    </rPh>
    <rPh sb="42" eb="43">
      <t>エン</t>
    </rPh>
    <rPh sb="43" eb="45">
      <t>ミマン</t>
    </rPh>
    <rPh sb="46" eb="48">
      <t>キュウジツ</t>
    </rPh>
    <rPh sb="54" eb="55">
      <t>エン</t>
    </rPh>
    <rPh sb="55" eb="57">
      <t>ミマン</t>
    </rPh>
    <rPh sb="58" eb="63">
      <t>ハイフタイショウガイ</t>
    </rPh>
    <phoneticPr fontId="2"/>
  </si>
  <si>
    <r>
      <t>割引額（</t>
    </r>
    <r>
      <rPr>
        <sz val="11"/>
        <color rgb="FFFF0000"/>
        <rFont val="Meiryo UI"/>
        <family val="3"/>
        <charset val="128"/>
      </rPr>
      <t>20%</t>
    </r>
    <r>
      <rPr>
        <sz val="11"/>
        <color theme="1"/>
        <rFont val="Meiryo UI"/>
        <family val="2"/>
        <charset val="128"/>
      </rPr>
      <t>）</t>
    </r>
    <rPh sb="0" eb="3">
      <t>ワリビキガク</t>
    </rPh>
    <phoneticPr fontId="2"/>
  </si>
  <si>
    <r>
      <t>※</t>
    </r>
    <r>
      <rPr>
        <b/>
        <sz val="11"/>
        <color rgb="FFFF0000"/>
        <rFont val="Meiryo UI"/>
        <family val="3"/>
        <charset val="128"/>
      </rPr>
      <t>色つきセルに入力</t>
    </r>
    <r>
      <rPr>
        <b/>
        <sz val="11"/>
        <rFont val="Meiryo UI"/>
        <family val="3"/>
        <charset val="128"/>
      </rPr>
      <t>をお願いします。</t>
    </r>
    <rPh sb="1" eb="2">
      <t>イロ</t>
    </rPh>
    <rPh sb="7" eb="9">
      <t>ニュウリョク</t>
    </rPh>
    <phoneticPr fontId="2"/>
  </si>
  <si>
    <r>
      <t>※宿泊利用確認書兼鳥取県電子観光クーポン</t>
    </r>
    <r>
      <rPr>
        <b/>
        <sz val="11"/>
        <color rgb="FFFF0000"/>
        <rFont val="Meiryo UI"/>
        <family val="3"/>
        <charset val="128"/>
      </rPr>
      <t>受領確認書は通し番号順</t>
    </r>
    <r>
      <rPr>
        <b/>
        <sz val="11"/>
        <rFont val="Meiryo UI"/>
        <family val="3"/>
        <charset val="128"/>
      </rPr>
      <t>に重ねて提出してください。</t>
    </r>
    <rPh sb="1" eb="8">
      <t>シュクハクリヨウカクニンショ</t>
    </rPh>
    <rPh sb="8" eb="9">
      <t>ケン</t>
    </rPh>
    <rPh sb="9" eb="12">
      <t>トットリケン</t>
    </rPh>
    <rPh sb="12" eb="14">
      <t>デンシ</t>
    </rPh>
    <rPh sb="14" eb="16">
      <t>カンコウ</t>
    </rPh>
    <rPh sb="20" eb="22">
      <t>ジュリョウ</t>
    </rPh>
    <rPh sb="22" eb="25">
      <t>カクニンショ</t>
    </rPh>
    <rPh sb="26" eb="27">
      <t>トオ</t>
    </rPh>
    <rPh sb="28" eb="31">
      <t>バンゴウジュン</t>
    </rPh>
    <rPh sb="32" eb="33">
      <t>カサ</t>
    </rPh>
    <rPh sb="35" eb="37">
      <t>テイシュツ</t>
    </rPh>
    <phoneticPr fontId="2"/>
  </si>
  <si>
    <r>
      <t>※不要な行は</t>
    </r>
    <r>
      <rPr>
        <b/>
        <sz val="11"/>
        <color rgb="FFFF0000"/>
        <rFont val="Meiryo UI"/>
        <family val="3"/>
        <charset val="128"/>
      </rPr>
      <t>削除ではなく「非表示」</t>
    </r>
    <r>
      <rPr>
        <b/>
        <sz val="11"/>
        <color theme="1"/>
        <rFont val="Meiryo UI"/>
        <family val="3"/>
        <charset val="128"/>
      </rPr>
      <t>にして下さい</t>
    </r>
    <rPh sb="1" eb="3">
      <t>フヨウ</t>
    </rPh>
    <rPh sb="4" eb="5">
      <t>ギョウ</t>
    </rPh>
    <rPh sb="6" eb="8">
      <t>サクジョ</t>
    </rPh>
    <rPh sb="13" eb="16">
      <t>ヒヒョウジ</t>
    </rPh>
    <rPh sb="20" eb="21">
      <t>クダ</t>
    </rPh>
    <phoneticPr fontId="2"/>
  </si>
  <si>
    <r>
      <t>※</t>
    </r>
    <r>
      <rPr>
        <b/>
        <sz val="11"/>
        <color rgb="FFFF0000"/>
        <rFont val="Meiryo UI"/>
        <family val="3"/>
        <charset val="128"/>
      </rPr>
      <t>行が不足する場合は</t>
    </r>
    <r>
      <rPr>
        <b/>
        <sz val="11"/>
        <rFont val="Meiryo UI"/>
        <family val="3"/>
        <charset val="128"/>
      </rPr>
      <t>、行追加ではなく、</t>
    </r>
    <r>
      <rPr>
        <b/>
        <sz val="11"/>
        <color rgb="FFFF0000"/>
        <rFont val="Meiryo UI"/>
        <family val="3"/>
        <charset val="128"/>
      </rPr>
      <t>新たな内訳シートに続きを入力</t>
    </r>
    <r>
      <rPr>
        <b/>
        <sz val="11"/>
        <rFont val="Meiryo UI"/>
        <family val="3"/>
        <charset val="128"/>
      </rPr>
      <t>して下さい</t>
    </r>
    <rPh sb="1" eb="2">
      <t>ギョウ</t>
    </rPh>
    <rPh sb="2" eb="4">
      <t>フソク</t>
    </rPh>
    <rPh sb="6" eb="8">
      <t>バアイ</t>
    </rPh>
    <rPh sb="10" eb="11">
      <t>ギョウ</t>
    </rPh>
    <rPh sb="11" eb="13">
      <t>ツイカ</t>
    </rPh>
    <rPh sb="18" eb="19">
      <t>アラ</t>
    </rPh>
    <rPh sb="21" eb="23">
      <t>ウチワケ</t>
    </rPh>
    <rPh sb="27" eb="28">
      <t>ツヅ</t>
    </rPh>
    <rPh sb="30" eb="32">
      <t>ニュウリョク</t>
    </rPh>
    <rPh sb="34" eb="35">
      <t>クダ</t>
    </rPh>
    <phoneticPr fontId="2"/>
  </si>
  <si>
    <t>配布枚数-実配布枚数</t>
    <rPh sb="0" eb="4">
      <t>ハイフマイスウ</t>
    </rPh>
    <rPh sb="5" eb="6">
      <t>ジツ</t>
    </rPh>
    <rPh sb="6" eb="8">
      <t>ハイフ</t>
    </rPh>
    <rPh sb="8" eb="10">
      <t>マイスウ</t>
    </rPh>
    <phoneticPr fontId="2"/>
  </si>
  <si>
    <t>←　割引率20％（上限3千円）分の総合計が、入力シートから自動で転記されます。</t>
    <rPh sb="2" eb="5">
      <t>ワリビキリツ</t>
    </rPh>
    <rPh sb="9" eb="11">
      <t>ジョウゲン</t>
    </rPh>
    <rPh sb="12" eb="14">
      <t>センエン</t>
    </rPh>
    <rPh sb="15" eb="16">
      <t>ブン</t>
    </rPh>
    <rPh sb="17" eb="20">
      <t>ソウゴウケイ</t>
    </rPh>
    <rPh sb="22" eb="24">
      <t>ニュウリョク</t>
    </rPh>
    <rPh sb="29" eb="31">
      <t>ジドウ</t>
    </rPh>
    <rPh sb="32" eb="34">
      <t>テンキ</t>
    </rPh>
    <phoneticPr fontId="2"/>
  </si>
  <si>
    <t>電子観光クーポン取得カード配布実績管理シート</t>
    <phoneticPr fontId="1"/>
  </si>
  <si>
    <r>
      <t>割引額</t>
    </r>
    <r>
      <rPr>
        <sz val="10"/>
        <color rgb="FFFF0000"/>
        <rFont val="Meiryo UI"/>
        <family val="3"/>
        <charset val="128"/>
      </rPr>
      <t>（2</t>
    </r>
    <r>
      <rPr>
        <sz val="11"/>
        <color rgb="FFFF0000"/>
        <rFont val="Meiryo UI"/>
        <family val="3"/>
        <charset val="128"/>
      </rPr>
      <t>0%）</t>
    </r>
    <rPh sb="0" eb="3">
      <t>ワリビキガク</t>
    </rPh>
    <phoneticPr fontId="2"/>
  </si>
  <si>
    <t>予約日</t>
    <rPh sb="0" eb="3">
      <t>ヨヤクビ</t>
    </rPh>
    <phoneticPr fontId="2"/>
  </si>
  <si>
    <t>宿泊利用確認書兼鳥取県電子観光クーポン取得カード受領確認書</t>
    <rPh sb="19" eb="21">
      <t>シュトク</t>
    </rPh>
    <phoneticPr fontId="18"/>
  </si>
  <si>
    <t>取得カード
開始番号</t>
    <rPh sb="0" eb="2">
      <t>シュトク</t>
    </rPh>
    <rPh sb="6" eb="8">
      <t>カイシ</t>
    </rPh>
    <rPh sb="8" eb="10">
      <t>バンゴウ</t>
    </rPh>
    <phoneticPr fontId="1"/>
  </si>
  <si>
    <t>取得カード
最終番号</t>
    <rPh sb="0" eb="2">
      <t>シュトク</t>
    </rPh>
    <rPh sb="6" eb="8">
      <t>サイシュウ</t>
    </rPh>
    <rPh sb="8" eb="10">
      <t>バンゴウ</t>
    </rPh>
    <phoneticPr fontId="1"/>
  </si>
  <si>
    <r>
      <t xml:space="preserve">取得カード番号
</t>
    </r>
    <r>
      <rPr>
        <sz val="10"/>
        <color theme="1"/>
        <rFont val="Meiryo UI"/>
        <family val="3"/>
        <charset val="128"/>
      </rPr>
      <t>（飛び番）
複数の場合はカンマ区切り</t>
    </r>
    <r>
      <rPr>
        <b/>
        <sz val="10"/>
        <color theme="1"/>
        <rFont val="Meiryo UI"/>
        <family val="3"/>
        <charset val="128"/>
      </rPr>
      <t xml:space="preserve">
※半角数字</t>
    </r>
    <rPh sb="0" eb="2">
      <t>シュトク</t>
    </rPh>
    <rPh sb="5" eb="7">
      <t>バンゴウ</t>
    </rPh>
    <rPh sb="9" eb="10">
      <t>ト</t>
    </rPh>
    <rPh sb="11" eb="12">
      <t>バン</t>
    </rPh>
    <rPh sb="14" eb="16">
      <t>フクスウ</t>
    </rPh>
    <rPh sb="17" eb="19">
      <t>バアイ</t>
    </rPh>
    <rPh sb="23" eb="25">
      <t>クギ</t>
    </rPh>
    <rPh sb="28" eb="32">
      <t>ハンカクスウジ</t>
    </rPh>
    <phoneticPr fontId="1"/>
  </si>
  <si>
    <r>
      <t>補助対象経費に係る証拠書類</t>
    </r>
    <r>
      <rPr>
        <b/>
        <sz val="12"/>
        <color theme="1"/>
        <rFont val="Meiryo UI"/>
        <family val="3"/>
        <charset val="128"/>
      </rPr>
      <t>（宿泊利用確認書兼鳥取県電子観光クーポン取得カード受領確認書）</t>
    </r>
    <rPh sb="0" eb="2">
      <t>ホジョ</t>
    </rPh>
    <rPh sb="2" eb="4">
      <t>タイショウ</t>
    </rPh>
    <rPh sb="4" eb="6">
      <t>ケイヒ</t>
    </rPh>
    <rPh sb="7" eb="8">
      <t>カカ</t>
    </rPh>
    <rPh sb="9" eb="11">
      <t>ショウコ</t>
    </rPh>
    <rPh sb="11" eb="13">
      <t>ショルイ</t>
    </rPh>
    <rPh sb="14" eb="16">
      <t>シュクハク</t>
    </rPh>
    <rPh sb="16" eb="18">
      <t>リヨウ</t>
    </rPh>
    <rPh sb="18" eb="21">
      <t>カクニンショ</t>
    </rPh>
    <rPh sb="21" eb="22">
      <t>ケン</t>
    </rPh>
    <rPh sb="22" eb="24">
      <t>トットリ</t>
    </rPh>
    <rPh sb="24" eb="25">
      <t>ケン</t>
    </rPh>
    <rPh sb="25" eb="27">
      <t>デンシ</t>
    </rPh>
    <rPh sb="27" eb="29">
      <t>カンコウ</t>
    </rPh>
    <rPh sb="33" eb="35">
      <t>シュトク</t>
    </rPh>
    <rPh sb="38" eb="40">
      <t>ジュリョウ</t>
    </rPh>
    <rPh sb="40" eb="43">
      <t>カクニンショ</t>
    </rPh>
    <phoneticPr fontId="2"/>
  </si>
  <si>
    <t>※電子観光クーポン取得カードの右下の管理番号（8桁）をご記載ください。</t>
    <rPh sb="1" eb="3">
      <t>デンシ</t>
    </rPh>
    <rPh sb="3" eb="5">
      <t>カンコウ</t>
    </rPh>
    <rPh sb="9" eb="11">
      <t>シュトク</t>
    </rPh>
    <rPh sb="15" eb="16">
      <t>ミギ</t>
    </rPh>
    <rPh sb="16" eb="17">
      <t>シタ</t>
    </rPh>
    <rPh sb="18" eb="22">
      <t>カンリバンゴウ</t>
    </rPh>
    <rPh sb="24" eb="25">
      <t>ケタ</t>
    </rPh>
    <rPh sb="28" eb="30">
      <t>キサイ</t>
    </rPh>
    <phoneticPr fontId="2"/>
  </si>
  <si>
    <t>令和　 　年　　 月　 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</si>
  <si>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お客様記入欄</t>
    <rPh sb="1" eb="3">
      <t>キャクサマ</t>
    </rPh>
    <rPh sb="3" eb="6">
      <t>キニュウラン</t>
    </rPh>
    <phoneticPr fontId="2"/>
  </si>
  <si>
    <t>取得カード
配布枚数</t>
    <rPh sb="0" eb="2">
      <t>シュトク</t>
    </rPh>
    <rPh sb="6" eb="8">
      <t>ハイフ</t>
    </rPh>
    <rPh sb="8" eb="10">
      <t>マイスウ</t>
    </rPh>
    <phoneticPr fontId="2"/>
  </si>
  <si>
    <t>以下の通り、鳥取県電子観光クーポン取得カードを配布いたします。</t>
    <rPh sb="0" eb="2">
      <t>イカ</t>
    </rPh>
    <rPh sb="3" eb="4">
      <t>トオ</t>
    </rPh>
    <rPh sb="6" eb="9">
      <t>トットリケン</t>
    </rPh>
    <rPh sb="9" eb="11">
      <t>デンシ</t>
    </rPh>
    <rPh sb="11" eb="13">
      <t>カンコウ</t>
    </rPh>
    <rPh sb="17" eb="19">
      <t>シュトク</t>
    </rPh>
    <rPh sb="23" eb="25">
      <t>ハイフ</t>
    </rPh>
    <phoneticPr fontId="18"/>
  </si>
  <si>
    <t>配布枚数と受領枚数に相違なければ下記に署名をお願いします。</t>
    <rPh sb="0" eb="4">
      <t>ハイフマイスウ</t>
    </rPh>
    <rPh sb="5" eb="7">
      <t>ジュリョウ</t>
    </rPh>
    <rPh sb="7" eb="9">
      <t>マイスウ</t>
    </rPh>
    <rPh sb="10" eb="12">
      <t>ソウイ</t>
    </rPh>
    <rPh sb="16" eb="18">
      <t>カキ</t>
    </rPh>
    <rPh sb="19" eb="21">
      <t>ショメイ</t>
    </rPh>
    <rPh sb="23" eb="24">
      <t>ネガ</t>
    </rPh>
    <phoneticPr fontId="18"/>
  </si>
  <si>
    <r>
      <t xml:space="preserve">代表者署名
</t>
    </r>
    <r>
      <rPr>
        <sz val="10"/>
        <color theme="1"/>
        <rFont val="ＭＳ Ｐ明朝"/>
        <family val="1"/>
        <charset val="128"/>
      </rPr>
      <t>(フルネーム・楷書)</t>
    </r>
    <rPh sb="0" eb="3">
      <t>ダイヒョウシャ</t>
    </rPh>
    <rPh sb="3" eb="5">
      <t>ショメイ</t>
    </rPh>
    <rPh sb="13" eb="15">
      <t>カイショ</t>
    </rPh>
    <phoneticPr fontId="18"/>
  </si>
  <si>
    <t>　☐宿直販　　　　　　　□旅行会社　　　　　　　　□OTA</t>
    <rPh sb="2" eb="3">
      <t>ヤド</t>
    </rPh>
    <rPh sb="3" eb="4">
      <t>チョク</t>
    </rPh>
    <rPh sb="4" eb="5">
      <t>ハン</t>
    </rPh>
    <rPh sb="13" eb="17">
      <t>リョコウガイシャ</t>
    </rPh>
    <phoneticPr fontId="2"/>
  </si>
  <si>
    <t>電子観光クーポン取得カードの圧着を剥がしている場合：キャンセル相当額を現金にて返金</t>
    <rPh sb="0" eb="2">
      <t>デンシ</t>
    </rPh>
    <rPh sb="2" eb="4">
      <t>カンコウ</t>
    </rPh>
    <rPh sb="8" eb="10">
      <t>シュトク</t>
    </rPh>
    <rPh sb="14" eb="16">
      <t>アッチャク</t>
    </rPh>
    <rPh sb="17" eb="18">
      <t>ハ</t>
    </rPh>
    <rPh sb="23" eb="25">
      <t>バアイ</t>
    </rPh>
    <rPh sb="31" eb="34">
      <t>ソウトウガク</t>
    </rPh>
    <rPh sb="35" eb="37">
      <t>ゲンキン</t>
    </rPh>
    <rPh sb="39" eb="41">
      <t>ヘンキン</t>
    </rPh>
    <phoneticPr fontId="2"/>
  </si>
  <si>
    <t>電子観光クーポン取得カードの圧着を剥がしていない場合：取得カードを返却</t>
    <rPh sb="0" eb="2">
      <t>デンシ</t>
    </rPh>
    <rPh sb="2" eb="4">
      <t>カンコウ</t>
    </rPh>
    <rPh sb="8" eb="10">
      <t>シュトク</t>
    </rPh>
    <rPh sb="14" eb="16">
      <t>アッチャク</t>
    </rPh>
    <rPh sb="17" eb="18">
      <t>ハ</t>
    </rPh>
    <rPh sb="24" eb="26">
      <t>バアイ</t>
    </rPh>
    <rPh sb="27" eb="29">
      <t>シュトク</t>
    </rPh>
    <rPh sb="33" eb="35">
      <t>ヘンキャク</t>
    </rPh>
    <phoneticPr fontId="2"/>
  </si>
  <si>
    <t>途中キャンセルになった場合等は下記対応を致します。</t>
    <rPh sb="0" eb="2">
      <t>トチュウ</t>
    </rPh>
    <rPh sb="11" eb="14">
      <t>バアイナド</t>
    </rPh>
    <rPh sb="15" eb="17">
      <t>カキ</t>
    </rPh>
    <rPh sb="17" eb="19">
      <t>タイオウ</t>
    </rPh>
    <rPh sb="20" eb="21">
      <t>イタ</t>
    </rPh>
    <phoneticPr fontId="2"/>
  </si>
  <si>
    <t>※代表者居住地の記入は都道府県までご記入ください。例）×鳥取　〇鳥取県</t>
  </si>
  <si>
    <t>　　　　 月　　　  日　（ 　　　曜日）　　　（　　　　　泊）</t>
    <rPh sb="13" eb="14">
      <t>キン</t>
    </rPh>
    <rPh sb="18" eb="20">
      <t>ヨウビ</t>
    </rPh>
    <rPh sb="29" eb="30">
      <t>ハク</t>
    </rPh>
    <phoneticPr fontId="2"/>
  </si>
  <si>
    <t>後日、クーポンご利用状況の確認に応じます。（日時、施設名、金額）</t>
    <rPh sb="0" eb="2">
      <t>ゴジツ</t>
    </rPh>
    <rPh sb="8" eb="10">
      <t>リヨウ</t>
    </rPh>
    <rPh sb="10" eb="12">
      <t>ジョウキョウ</t>
    </rPh>
    <rPh sb="13" eb="15">
      <t>カクニン</t>
    </rPh>
    <rPh sb="16" eb="17">
      <t>オウ</t>
    </rPh>
    <rPh sb="22" eb="24">
      <t>ニチジ</t>
    </rPh>
    <rPh sb="25" eb="28">
      <t>シセツメイ</t>
    </rPh>
    <rPh sb="29" eb="31">
      <t>キンガク</t>
    </rPh>
    <phoneticPr fontId="2"/>
  </si>
  <si>
    <t>　□免許証　　　　□保険証　　　　□マイナンバーカード
　□その他（　　　　　　　　　　　　　　　　）
　□名簿（学校等の活動に係るツアーや宿泊のみ）</t>
    <rPh sb="2" eb="5">
      <t>メンキョショウ</t>
    </rPh>
    <rPh sb="35" eb="36">
      <t>タ</t>
    </rPh>
    <rPh sb="57" eb="59">
      <t>メイボ</t>
    </rPh>
    <rPh sb="60" eb="63">
      <t>ガッコウトウ</t>
    </rPh>
    <rPh sb="64" eb="66">
      <t>カツドウ</t>
    </rPh>
    <rPh sb="67" eb="68">
      <t>カカワ</t>
    </rPh>
    <rPh sb="73" eb="75">
      <t>シュクハク</t>
    </rPh>
    <phoneticPr fontId="2"/>
  </si>
  <si>
    <r>
      <t>※</t>
    </r>
    <r>
      <rPr>
        <b/>
        <sz val="11"/>
        <color rgb="FFFF0000"/>
        <rFont val="Meiryo UI"/>
        <family val="3"/>
        <charset val="128"/>
      </rPr>
      <t>最終行の合計(913行目)も必ず印刷</t>
    </r>
    <r>
      <rPr>
        <b/>
        <sz val="11"/>
        <color theme="1"/>
        <rFont val="Meiryo UI"/>
        <family val="3"/>
        <charset val="128"/>
      </rPr>
      <t>して下さい</t>
    </r>
    <rPh sb="1" eb="3">
      <t>サイシュウ</t>
    </rPh>
    <rPh sb="3" eb="4">
      <t>ギョウ</t>
    </rPh>
    <rPh sb="5" eb="7">
      <t>ゴウケイ</t>
    </rPh>
    <rPh sb="11" eb="13">
      <t>ギョウメ</t>
    </rPh>
    <rPh sb="15" eb="16">
      <t>カナラ</t>
    </rPh>
    <rPh sb="17" eb="19">
      <t>インサツ</t>
    </rPh>
    <rPh sb="21" eb="22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</si>
</sst>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F800]dddd\,\ mmmm\ dd\,\ yyyy"/>
    <numFmt numFmtId="178" formatCode="#"/>
  </numFmts>
  <fonts count="40" x14ac:knownFonts="1"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2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2"/>
      <charset val="128"/>
    </font>
    <font>
      <sz val="1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1"/>
      <name val="Meiryo UI"/>
      <family val="3"/>
      <charset val="128"/>
    </font>
    <font>
      <sz val="12"/>
      <color theme="1"/>
      <name val="Meiryo UI"/>
      <family val="2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444444"/>
      <name val="Meiryo UI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rgb="FF444444"/>
      <name val="ＭＳ Ｐ明朝"/>
      <family val="1"/>
      <charset val="128"/>
    </font>
    <font>
      <sz val="14"/>
      <color theme="1"/>
      <name val="Meiryo UI"/>
      <family val="2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name val="Meiryo UI"/>
      <family val="2"/>
      <charset val="128"/>
    </font>
    <font>
      <sz val="11"/>
      <name val="Meiryo UI"/>
      <family val="2"/>
      <charset val="128"/>
    </font>
    <font>
      <sz val="11"/>
      <color rgb="FF00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6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0">
    <xf numFmtId="0" fontId="0" fillId="0" borderId="0" xfId="0">
      <alignment vertical="center"/>
    </xf>
    <xf numFmtId="0" fontId="6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3" fillId="0" borderId="4" xfId="0" applyFont="1" applyBorder="1" applyAlignment="1">
      <alignment horizontal="center" vertical="center"/>
    </xf>
    <xf numFmtId="176" fontId="3" fillId="2" borderId="2" xfId="0" applyNumberFormat="1" applyFont="1" applyFill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Protection="1">
      <alignment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" fillId="0" borderId="0" xfId="2">
      <alignment vertical="center"/>
    </xf>
    <xf numFmtId="0" fontId="17" fillId="0" borderId="0" xfId="2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56" fontId="9" fillId="2" borderId="2" xfId="0" applyNumberFormat="1" applyFont="1" applyFill="1" applyBorder="1" applyAlignment="1" applyProtection="1">
      <alignment horizontal="center" vertical="center"/>
      <protection locked="0"/>
    </xf>
    <xf numFmtId="56" fontId="0" fillId="0" borderId="0" xfId="0" applyNumberFormat="1">
      <alignment vertical="center"/>
    </xf>
    <xf numFmtId="56" fontId="3" fillId="0" borderId="0" xfId="0" applyNumberFormat="1" applyFo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Protection="1">
      <alignment vertical="center"/>
      <protection locked="0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9" fillId="2" borderId="2" xfId="0" applyFont="1" applyFill="1" applyBorder="1" applyProtection="1">
      <alignment vertical="center"/>
      <protection locked="0"/>
    </xf>
    <xf numFmtId="49" fontId="3" fillId="2" borderId="1" xfId="0" applyNumberFormat="1" applyFont="1" applyFill="1" applyBorder="1" applyProtection="1">
      <alignment vertical="center"/>
      <protection locked="0"/>
    </xf>
    <xf numFmtId="14" fontId="0" fillId="0" borderId="0" xfId="0" applyNumberFormat="1">
      <alignment vertical="center"/>
    </xf>
    <xf numFmtId="0" fontId="23" fillId="0" borderId="0" xfId="0" applyFont="1">
      <alignment vertical="center"/>
    </xf>
    <xf numFmtId="0" fontId="22" fillId="0" borderId="0" xfId="2" applyFont="1" applyAlignment="1">
      <alignment horizontal="center" vertical="center"/>
    </xf>
    <xf numFmtId="0" fontId="22" fillId="0" borderId="0" xfId="2" applyFont="1">
      <alignment vertical="center"/>
    </xf>
    <xf numFmtId="0" fontId="24" fillId="0" borderId="0" xfId="2" applyFont="1" applyAlignment="1">
      <alignment horizontal="left" vertical="center"/>
    </xf>
    <xf numFmtId="0" fontId="25" fillId="0" borderId="0" xfId="2" applyFont="1">
      <alignment vertical="center"/>
    </xf>
    <xf numFmtId="177" fontId="25" fillId="0" borderId="0" xfId="2" applyNumberFormat="1" applyFont="1">
      <alignment vertical="center"/>
    </xf>
    <xf numFmtId="178" fontId="24" fillId="0" borderId="0" xfId="2" applyNumberFormat="1" applyFont="1">
      <alignment vertical="center"/>
    </xf>
    <xf numFmtId="0" fontId="26" fillId="4" borderId="0" xfId="2" applyFont="1" applyFill="1">
      <alignment vertical="center"/>
    </xf>
    <xf numFmtId="0" fontId="12" fillId="2" borderId="0" xfId="0" applyFont="1" applyFill="1" applyAlignment="1" applyProtection="1">
      <alignment horizontal="right" vertical="center"/>
      <protection locked="0"/>
    </xf>
    <xf numFmtId="177" fontId="27" fillId="0" borderId="0" xfId="2" applyNumberFormat="1" applyFont="1" applyAlignment="1">
      <alignment horizontal="right" vertical="center"/>
    </xf>
    <xf numFmtId="0" fontId="27" fillId="0" borderId="0" xfId="2" applyFont="1" applyAlignment="1">
      <alignment horizontal="center" vertical="center"/>
    </xf>
    <xf numFmtId="0" fontId="27" fillId="0" borderId="0" xfId="2" applyFont="1" applyAlignment="1">
      <alignment horizontal="right" vertical="center"/>
    </xf>
    <xf numFmtId="0" fontId="27" fillId="0" borderId="0" xfId="2" applyFont="1" applyAlignment="1">
      <alignment horizontal="justify" vertical="center"/>
    </xf>
    <xf numFmtId="0" fontId="27" fillId="0" borderId="0" xfId="2" applyFont="1">
      <alignment vertical="center"/>
    </xf>
    <xf numFmtId="0" fontId="27" fillId="0" borderId="0" xfId="2" applyFont="1" applyAlignment="1">
      <alignment horizontal="left" vertical="center" indent="2"/>
    </xf>
    <xf numFmtId="0" fontId="27" fillId="4" borderId="15" xfId="2" applyFont="1" applyFill="1" applyBorder="1" applyAlignment="1">
      <alignment horizontal="center" vertical="center"/>
    </xf>
    <xf numFmtId="0" fontId="27" fillId="4" borderId="0" xfId="2" applyFont="1" applyFill="1" applyAlignment="1">
      <alignment horizontal="center" vertical="center"/>
    </xf>
    <xf numFmtId="0" fontId="27" fillId="0" borderId="0" xfId="2" applyFont="1" applyAlignment="1">
      <alignment horizontal="left" vertical="center"/>
    </xf>
    <xf numFmtId="0" fontId="27" fillId="0" borderId="22" xfId="2" applyFont="1" applyBorder="1" applyAlignment="1">
      <alignment horizontal="left" vertical="center" indent="2"/>
    </xf>
    <xf numFmtId="0" fontId="27" fillId="0" borderId="22" xfId="2" applyFont="1" applyBorder="1">
      <alignment vertical="center"/>
    </xf>
    <xf numFmtId="0" fontId="27" fillId="0" borderId="0" xfId="2" applyFont="1" applyAlignment="1">
      <alignment vertical="center" wrapText="1"/>
    </xf>
    <xf numFmtId="0" fontId="27" fillId="0" borderId="1" xfId="2" applyFont="1" applyBorder="1" applyAlignment="1">
      <alignment horizontal="center" vertical="center" wrapText="1"/>
    </xf>
    <xf numFmtId="0" fontId="27" fillId="0" borderId="0" xfId="2" applyFont="1" applyAlignment="1">
      <alignment horizontal="left" vertical="center" indent="1"/>
    </xf>
    <xf numFmtId="0" fontId="28" fillId="0" borderId="0" xfId="0" applyFont="1">
      <alignment vertical="center"/>
    </xf>
    <xf numFmtId="0" fontId="29" fillId="0" borderId="0" xfId="0" applyFont="1" applyProtection="1">
      <alignment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Protection="1">
      <alignment vertical="center"/>
      <protection locked="0"/>
    </xf>
    <xf numFmtId="0" fontId="31" fillId="0" borderId="9" xfId="0" applyFont="1" applyBorder="1" applyAlignment="1" applyProtection="1">
      <alignment horizontal="center" vertical="center"/>
      <protection locked="0"/>
    </xf>
    <xf numFmtId="0" fontId="31" fillId="0" borderId="10" xfId="0" applyFont="1" applyBorder="1" applyProtection="1">
      <alignment vertical="center"/>
      <protection locked="0"/>
    </xf>
    <xf numFmtId="0" fontId="31" fillId="0" borderId="12" xfId="0" applyFont="1" applyBorder="1" applyAlignment="1" applyProtection="1">
      <alignment horizontal="center" vertical="center"/>
      <protection locked="0"/>
    </xf>
    <xf numFmtId="0" fontId="31" fillId="0" borderId="13" xfId="0" applyFont="1" applyBorder="1" applyProtection="1">
      <alignment vertical="center"/>
      <protection locked="0"/>
    </xf>
    <xf numFmtId="0" fontId="31" fillId="0" borderId="23" xfId="0" applyFont="1" applyBorder="1" applyProtection="1">
      <alignment vertical="center"/>
      <protection locked="0"/>
    </xf>
    <xf numFmtId="0" fontId="31" fillId="0" borderId="15" xfId="0" applyFont="1" applyBorder="1" applyProtection="1">
      <alignment vertical="center"/>
      <protection locked="0"/>
    </xf>
    <xf numFmtId="0" fontId="31" fillId="0" borderId="15" xfId="0" applyFont="1" applyBorder="1" applyAlignment="1" applyProtection="1">
      <alignment horizontal="center" vertical="center"/>
      <protection locked="0"/>
    </xf>
    <xf numFmtId="0" fontId="31" fillId="0" borderId="16" xfId="0" applyFont="1" applyBorder="1" applyProtection="1">
      <alignment vertical="center"/>
      <protection locked="0"/>
    </xf>
    <xf numFmtId="0" fontId="31" fillId="0" borderId="25" xfId="0" applyFont="1" applyBorder="1" applyProtection="1">
      <alignment vertical="center"/>
      <protection locked="0"/>
    </xf>
    <xf numFmtId="0" fontId="31" fillId="0" borderId="0" xfId="0" applyFont="1" applyBorder="1" applyProtection="1">
      <alignment vertical="center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right" vertical="center"/>
      <protection locked="0"/>
    </xf>
    <xf numFmtId="0" fontId="31" fillId="0" borderId="17" xfId="0" applyFont="1" applyBorder="1" applyProtection="1">
      <alignment vertical="center"/>
      <protection locked="0"/>
    </xf>
    <xf numFmtId="38" fontId="31" fillId="0" borderId="0" xfId="1" applyFont="1" applyBorder="1" applyAlignment="1" applyProtection="1">
      <alignment horizontal="right"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31" fillId="0" borderId="24" xfId="0" applyFont="1" applyBorder="1" applyProtection="1">
      <alignment vertical="center"/>
      <protection locked="0"/>
    </xf>
    <xf numFmtId="0" fontId="31" fillId="0" borderId="5" xfId="0" applyFont="1" applyBorder="1" applyProtection="1">
      <alignment vertical="center"/>
      <protection locked="0"/>
    </xf>
    <xf numFmtId="0" fontId="8" fillId="0" borderId="5" xfId="0" applyFont="1" applyBorder="1" applyProtection="1">
      <alignment vertical="center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31" fillId="0" borderId="18" xfId="0" applyFont="1" applyBorder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3" fillId="0" borderId="0" xfId="0" applyFo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176" fontId="34" fillId="0" borderId="0" xfId="0" applyNumberFormat="1" applyFont="1" applyProtection="1">
      <alignment vertical="center"/>
      <protection locked="0"/>
    </xf>
    <xf numFmtId="0" fontId="34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>
      <alignment vertical="center"/>
    </xf>
    <xf numFmtId="0" fontId="27" fillId="4" borderId="15" xfId="2" applyFont="1" applyFill="1" applyBorder="1" applyAlignment="1">
      <alignment horizontal="center" vertical="center" shrinkToFit="1"/>
    </xf>
    <xf numFmtId="0" fontId="27" fillId="4" borderId="16" xfId="2" applyFont="1" applyFill="1" applyBorder="1" applyAlignment="1">
      <alignment horizontal="center" vertical="center" shrinkToFit="1"/>
    </xf>
    <xf numFmtId="0" fontId="27" fillId="4" borderId="0" xfId="2" applyFont="1" applyFill="1" applyAlignment="1">
      <alignment horizontal="center" vertical="center" shrinkToFit="1"/>
    </xf>
    <xf numFmtId="0" fontId="27" fillId="4" borderId="17" xfId="2" applyFont="1" applyFill="1" applyBorder="1" applyAlignment="1">
      <alignment horizontal="center" vertical="center" shrinkToFit="1"/>
    </xf>
    <xf numFmtId="0" fontId="31" fillId="0" borderId="0" xfId="0" applyFont="1" applyBorder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4" fillId="0" borderId="0" xfId="0" applyFont="1" applyFill="1" applyProtection="1">
      <alignment vertical="center"/>
      <protection locked="0"/>
    </xf>
    <xf numFmtId="0" fontId="3" fillId="0" borderId="1" xfId="0" applyFont="1" applyFill="1" applyBorder="1" applyProtection="1">
      <alignment vertical="center"/>
      <protection locked="0"/>
    </xf>
    <xf numFmtId="0" fontId="27" fillId="0" borderId="0" xfId="2" applyFont="1" applyAlignment="1">
      <alignment horizontal="center" vertical="center"/>
    </xf>
    <xf numFmtId="56" fontId="9" fillId="2" borderId="2" xfId="0" applyNumberFormat="1" applyFont="1" applyFill="1" applyBorder="1" applyProtection="1">
      <alignment vertical="center"/>
      <protection locked="0"/>
    </xf>
    <xf numFmtId="0" fontId="4" fillId="0" borderId="1" xfId="0" applyFont="1" applyFill="1" applyBorder="1" applyProtection="1">
      <alignment vertical="center"/>
      <protection locked="0"/>
    </xf>
    <xf numFmtId="0" fontId="27" fillId="0" borderId="0" xfId="2" applyFont="1" applyAlignment="1">
      <alignment horizontal="center" vertical="top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7" fillId="0" borderId="0" xfId="2" applyFont="1" applyBorder="1">
      <alignment vertical="center"/>
    </xf>
    <xf numFmtId="0" fontId="24" fillId="0" borderId="0" xfId="2" applyFont="1" applyAlignment="1"/>
    <xf numFmtId="0" fontId="24" fillId="0" borderId="0" xfId="2" applyFont="1">
      <alignment vertical="center"/>
    </xf>
    <xf numFmtId="0" fontId="24" fillId="0" borderId="0" xfId="2" applyFont="1" applyBorder="1" applyAlignment="1">
      <alignment vertical="center"/>
    </xf>
    <xf numFmtId="0" fontId="27" fillId="0" borderId="0" xfId="2" applyFont="1" applyAlignment="1">
      <alignment horizontal="center" vertical="center"/>
    </xf>
    <xf numFmtId="0" fontId="27" fillId="0" borderId="28" xfId="2" applyFont="1" applyBorder="1">
      <alignment vertical="center"/>
    </xf>
    <xf numFmtId="0" fontId="27" fillId="0" borderId="0" xfId="2" applyFont="1" applyBorder="1" applyAlignment="1"/>
    <xf numFmtId="0" fontId="27" fillId="0" borderId="30" xfId="2" applyFont="1" applyBorder="1" applyAlignment="1">
      <alignment horizontal="center" vertical="center"/>
    </xf>
    <xf numFmtId="0" fontId="26" fillId="0" borderId="30" xfId="2" applyFont="1" applyBorder="1" applyAlignment="1">
      <alignment horizontal="center" vertical="center"/>
    </xf>
    <xf numFmtId="0" fontId="26" fillId="0" borderId="31" xfId="2" applyFont="1" applyBorder="1" applyAlignment="1">
      <alignment horizontal="center" vertical="center"/>
    </xf>
    <xf numFmtId="0" fontId="24" fillId="0" borderId="0" xfId="2" applyFont="1" applyAlignment="1">
      <alignment vertical="center"/>
    </xf>
    <xf numFmtId="0" fontId="24" fillId="0" borderId="22" xfId="2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6" fillId="3" borderId="15" xfId="0" applyFont="1" applyFill="1" applyBorder="1" applyAlignment="1" applyProtection="1">
      <alignment horizontal="center" vertical="center"/>
      <protection locked="0"/>
    </xf>
    <xf numFmtId="0" fontId="16" fillId="3" borderId="16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24" fillId="0" borderId="35" xfId="2" applyFont="1" applyBorder="1" applyAlignment="1">
      <alignment horizontal="center" vertical="center" wrapText="1"/>
    </xf>
    <xf numFmtId="0" fontId="24" fillId="0" borderId="33" xfId="2" applyFont="1" applyBorder="1" applyAlignment="1">
      <alignment horizontal="center" vertical="center"/>
    </xf>
    <xf numFmtId="0" fontId="27" fillId="0" borderId="1" xfId="2" applyFont="1" applyBorder="1" applyAlignment="1">
      <alignment horizontal="right" vertical="center"/>
    </xf>
    <xf numFmtId="0" fontId="27" fillId="0" borderId="1" xfId="2" applyFont="1" applyBorder="1" applyAlignment="1">
      <alignment horizontal="center" vertical="center" wrapText="1"/>
    </xf>
    <xf numFmtId="0" fontId="27" fillId="0" borderId="1" xfId="2" applyFont="1" applyBorder="1" applyAlignment="1">
      <alignment horizontal="left" vertical="center" wrapText="1"/>
    </xf>
    <xf numFmtId="0" fontId="27" fillId="0" borderId="36" xfId="2" applyFont="1" applyBorder="1" applyAlignment="1">
      <alignment horizontal="center" vertical="center"/>
    </xf>
    <xf numFmtId="0" fontId="27" fillId="0" borderId="16" xfId="2" applyFont="1" applyBorder="1" applyAlignment="1">
      <alignment horizontal="center" vertical="center"/>
    </xf>
    <xf numFmtId="0" fontId="27" fillId="0" borderId="29" xfId="2" applyFont="1" applyBorder="1" applyAlignment="1">
      <alignment horizontal="center" vertical="center"/>
    </xf>
    <xf numFmtId="0" fontId="27" fillId="0" borderId="37" xfId="2" applyFont="1" applyBorder="1" applyAlignment="1">
      <alignment horizontal="center" vertical="center"/>
    </xf>
    <xf numFmtId="0" fontId="39" fillId="0" borderId="15" xfId="2" applyFont="1" applyBorder="1" applyAlignment="1">
      <alignment horizontal="center"/>
    </xf>
    <xf numFmtId="0" fontId="39" fillId="0" borderId="30" xfId="2" applyFont="1" applyBorder="1" applyAlignment="1">
      <alignment horizontal="center"/>
    </xf>
    <xf numFmtId="177" fontId="17" fillId="0" borderId="0" xfId="2" applyNumberFormat="1" applyFont="1" applyAlignment="1">
      <alignment horizontal="distributed" vertical="center" shrinkToFit="1"/>
    </xf>
    <xf numFmtId="0" fontId="27" fillId="0" borderId="1" xfId="2" applyFont="1" applyBorder="1" applyAlignment="1">
      <alignment horizontal="center" vertical="center"/>
    </xf>
    <xf numFmtId="177" fontId="27" fillId="5" borderId="0" xfId="2" applyNumberFormat="1" applyFont="1" applyFill="1" applyAlignment="1">
      <alignment horizontal="center" vertical="center"/>
    </xf>
    <xf numFmtId="0" fontId="37" fillId="0" borderId="0" xfId="2" applyFont="1" applyBorder="1" applyAlignment="1">
      <alignment horizontal="center" vertical="center"/>
    </xf>
    <xf numFmtId="0" fontId="37" fillId="0" borderId="28" xfId="2" applyFont="1" applyBorder="1" applyAlignment="1">
      <alignment horizontal="center" vertical="center"/>
    </xf>
    <xf numFmtId="0" fontId="37" fillId="0" borderId="5" xfId="2" applyFont="1" applyBorder="1" applyAlignment="1">
      <alignment horizontal="center" vertical="center"/>
    </xf>
    <xf numFmtId="0" fontId="37" fillId="0" borderId="32" xfId="2" applyFont="1" applyBorder="1" applyAlignment="1">
      <alignment horizontal="center" vertical="center"/>
    </xf>
    <xf numFmtId="0" fontId="37" fillId="0" borderId="26" xfId="2" applyFont="1" applyBorder="1" applyAlignment="1">
      <alignment horizontal="center" vertical="center"/>
    </xf>
    <xf numFmtId="0" fontId="37" fillId="0" borderId="27" xfId="2" applyFont="1" applyBorder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7" fillId="0" borderId="19" xfId="2" applyFont="1" applyBorder="1" applyAlignment="1">
      <alignment horizontal="center" vertical="center"/>
    </xf>
    <xf numFmtId="0" fontId="27" fillId="0" borderId="20" xfId="2" applyFont="1" applyBorder="1" applyAlignment="1">
      <alignment horizontal="center" vertical="center"/>
    </xf>
    <xf numFmtId="0" fontId="27" fillId="0" borderId="21" xfId="2" applyFont="1" applyBorder="1" applyAlignment="1">
      <alignment horizontal="center" vertical="center"/>
    </xf>
    <xf numFmtId="0" fontId="24" fillId="0" borderId="34" xfId="2" applyFont="1" applyBorder="1" applyAlignment="1">
      <alignment horizontal="center" vertical="center" wrapText="1"/>
    </xf>
    <xf numFmtId="178" fontId="27" fillId="4" borderId="0" xfId="2" applyNumberFormat="1" applyFont="1" applyFill="1" applyAlignment="1">
      <alignment horizontal="center" vertical="center"/>
    </xf>
    <xf numFmtId="0" fontId="27" fillId="4" borderId="5" xfId="2" applyFont="1" applyFill="1" applyBorder="1" applyAlignment="1">
      <alignment horizontal="center" vertical="center" shrinkToFit="1"/>
    </xf>
    <xf numFmtId="0" fontId="27" fillId="4" borderId="3" xfId="2" applyFont="1" applyFill="1" applyBorder="1" applyAlignment="1">
      <alignment horizontal="center" vertical="center" shrinkToFit="1"/>
    </xf>
    <xf numFmtId="0" fontId="38" fillId="0" borderId="0" xfId="2" applyFont="1" applyAlignment="1">
      <alignment horizontal="center" vertical="center"/>
    </xf>
    <xf numFmtId="0" fontId="27" fillId="4" borderId="23" xfId="2" applyFont="1" applyFill="1" applyBorder="1" applyAlignment="1">
      <alignment horizontal="left" vertical="top" shrinkToFit="1"/>
    </xf>
    <xf numFmtId="0" fontId="27" fillId="4" borderId="15" xfId="2" applyFont="1" applyFill="1" applyBorder="1" applyAlignment="1">
      <alignment horizontal="left" vertical="top" shrinkToFit="1"/>
    </xf>
    <xf numFmtId="0" fontId="27" fillId="4" borderId="16" xfId="2" applyFont="1" applyFill="1" applyBorder="1" applyAlignment="1">
      <alignment horizontal="left" vertical="top" shrinkToFit="1"/>
    </xf>
    <xf numFmtId="0" fontId="27" fillId="4" borderId="24" xfId="2" applyFont="1" applyFill="1" applyBorder="1" applyAlignment="1">
      <alignment horizontal="left" vertical="top" shrinkToFit="1"/>
    </xf>
    <xf numFmtId="0" fontId="27" fillId="4" borderId="5" xfId="2" applyFont="1" applyFill="1" applyBorder="1" applyAlignment="1">
      <alignment horizontal="left" vertical="top" shrinkToFit="1"/>
    </xf>
    <xf numFmtId="0" fontId="27" fillId="4" borderId="18" xfId="2" applyFont="1" applyFill="1" applyBorder="1" applyAlignment="1">
      <alignment horizontal="left" vertical="top" shrinkToFit="1"/>
    </xf>
    <xf numFmtId="0" fontId="27" fillId="0" borderId="0" xfId="2" applyNumberFormat="1" applyFont="1" applyAlignment="1">
      <alignment horizontal="center" vertical="center"/>
    </xf>
    <xf numFmtId="176" fontId="31" fillId="0" borderId="12" xfId="0" applyNumberFormat="1" applyFont="1" applyBorder="1" applyProtection="1">
      <alignment vertical="center"/>
      <protection locked="0"/>
    </xf>
    <xf numFmtId="176" fontId="31" fillId="0" borderId="1" xfId="0" applyNumberFormat="1" applyFont="1" applyBorder="1" applyProtection="1">
      <alignment vertical="center"/>
      <protection locked="0"/>
    </xf>
    <xf numFmtId="176" fontId="31" fillId="0" borderId="9" xfId="0" applyNumberFormat="1" applyFont="1" applyBorder="1" applyProtection="1">
      <alignment vertical="center"/>
      <protection locked="0"/>
    </xf>
    <xf numFmtId="0" fontId="31" fillId="0" borderId="10" xfId="0" applyFont="1" applyBorder="1" applyAlignment="1" applyProtection="1">
      <alignment horizontal="center" vertical="center"/>
      <protection locked="0"/>
    </xf>
    <xf numFmtId="0" fontId="31" fillId="0" borderId="11" xfId="0" applyFont="1" applyBorder="1" applyAlignment="1" applyProtection="1">
      <alignment horizontal="center" vertical="center"/>
      <protection locked="0"/>
    </xf>
    <xf numFmtId="176" fontId="31" fillId="0" borderId="11" xfId="0" applyNumberFormat="1" applyFont="1" applyBorder="1" applyProtection="1">
      <alignment vertical="center"/>
      <protection locked="0"/>
    </xf>
    <xf numFmtId="0" fontId="31" fillId="0" borderId="0" xfId="0" applyFont="1" applyBorder="1" applyAlignment="1" applyProtection="1">
      <alignment horizontal="right" vertical="center"/>
      <protection locked="0"/>
    </xf>
    <xf numFmtId="0" fontId="31" fillId="0" borderId="2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4" xfId="0" applyFont="1" applyBorder="1" applyAlignment="1" applyProtection="1">
      <alignment horizontal="center" vertical="center"/>
      <protection locked="0"/>
    </xf>
    <xf numFmtId="0" fontId="31" fillId="0" borderId="13" xfId="0" applyFont="1" applyBorder="1" applyAlignment="1" applyProtection="1">
      <alignment horizontal="center" vertical="center"/>
      <protection locked="0"/>
    </xf>
    <xf numFmtId="0" fontId="31" fillId="0" borderId="14" xfId="0" applyFont="1" applyBorder="1" applyAlignment="1" applyProtection="1">
      <alignment horizontal="center" vertical="center"/>
      <protection locked="0"/>
    </xf>
    <xf numFmtId="176" fontId="31" fillId="0" borderId="14" xfId="0" applyNumberFormat="1" applyFont="1" applyBorder="1" applyProtection="1">
      <alignment vertical="center"/>
      <protection locked="0"/>
    </xf>
    <xf numFmtId="176" fontId="31" fillId="0" borderId="6" xfId="0" applyNumberFormat="1" applyFont="1" applyBorder="1" applyProtection="1">
      <alignment vertical="center"/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31" fillId="0" borderId="8" xfId="0" applyFont="1" applyBorder="1" applyAlignment="1" applyProtection="1">
      <alignment horizontal="center" vertical="center"/>
      <protection locked="0"/>
    </xf>
    <xf numFmtId="176" fontId="31" fillId="0" borderId="8" xfId="0" applyNumberFormat="1" applyFont="1" applyBorder="1" applyProtection="1">
      <alignment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Protection="1">
      <alignment vertical="center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38" fontId="31" fillId="0" borderId="0" xfId="1" applyFont="1" applyBorder="1" applyAlignment="1" applyProtection="1">
      <alignment horizontal="right" vertical="center"/>
      <protection locked="0"/>
    </xf>
    <xf numFmtId="0" fontId="31" fillId="0" borderId="0" xfId="0" applyFont="1" applyBorder="1" applyAlignment="1" applyProtection="1">
      <alignment horizontal="left" vertical="center"/>
      <protection locked="0"/>
    </xf>
    <xf numFmtId="0" fontId="21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7">
    <dxf>
      <font>
        <color theme="0"/>
      </font>
    </dxf>
    <dxf>
      <fill>
        <patternFill>
          <bgColor rgb="FFFF8989"/>
        </patternFill>
      </fill>
    </dxf>
    <dxf>
      <fill>
        <patternFill>
          <bgColor rgb="FFFF898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898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35</xdr:row>
          <xdr:rowOff>0</xdr:rowOff>
        </xdr:from>
        <xdr:to>
          <xdr:col>2</xdr:col>
          <xdr:colOff>400050</xdr:colOff>
          <xdr:row>36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152400</xdr:colOff>
      <xdr:row>23</xdr:row>
      <xdr:rowOff>115748</xdr:rowOff>
    </xdr:from>
    <xdr:to>
      <xdr:col>5</xdr:col>
      <xdr:colOff>353670</xdr:colOff>
      <xdr:row>23</xdr:row>
      <xdr:rowOff>525323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533400" y="6421298"/>
          <a:ext cx="3430245" cy="409575"/>
        </a:xfrm>
        <a:prstGeom prst="rect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別紙内訳シートのとおり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36</xdr:row>
          <xdr:rowOff>0</xdr:rowOff>
        </xdr:from>
        <xdr:to>
          <xdr:col>2</xdr:col>
          <xdr:colOff>400050</xdr:colOff>
          <xdr:row>37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S901"/>
  <sheetViews>
    <sheetView workbookViewId="0">
      <selection activeCell="A2" sqref="A2"/>
    </sheetView>
  </sheetViews>
  <sheetFormatPr defaultRowHeight="14.25" x14ac:dyDescent="0.25"/>
  <cols>
    <col min="2" max="2" width="8.125" customWidth="1"/>
    <col min="5" max="5" width="14.375" customWidth="1"/>
    <col min="6" max="6" width="15.375" bestFit="1" customWidth="1"/>
    <col min="7" max="7" width="14.375" bestFit="1" customWidth="1"/>
    <col min="9" max="9" width="18.625" bestFit="1" customWidth="1"/>
    <col min="14" max="15" width="13.5" bestFit="1" customWidth="1"/>
    <col min="16" max="16" width="18.625" bestFit="1" customWidth="1"/>
    <col min="19" max="19" width="10.875" customWidth="1"/>
  </cols>
  <sheetData>
    <row r="1" spans="1:19" ht="15.75" x14ac:dyDescent="0.25">
      <c r="A1" t="s">
        <v>0</v>
      </c>
      <c r="B1" t="s">
        <v>138</v>
      </c>
      <c r="C1" t="s">
        <v>1</v>
      </c>
      <c r="D1" t="s">
        <v>139</v>
      </c>
      <c r="E1" t="s">
        <v>2</v>
      </c>
      <c r="F1" t="s">
        <v>3</v>
      </c>
      <c r="G1" t="s">
        <v>169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140</v>
      </c>
      <c r="O1" t="s">
        <v>141</v>
      </c>
      <c r="P1" t="s">
        <v>10</v>
      </c>
      <c r="Q1" t="s">
        <v>142</v>
      </c>
      <c r="R1" t="s">
        <v>143</v>
      </c>
      <c r="S1" t="s">
        <v>170</v>
      </c>
    </row>
    <row r="2" spans="1:19" x14ac:dyDescent="0.25">
      <c r="A2" t="str">
        <f>IF(入力シート_上限3千円!$B13="","",ROW()-1)</f>
        <v/>
      </c>
      <c r="B2" t="str">
        <f t="shared" ref="B2:B65" si="0">IFERROR(IF(VLOOKUP($A2,実績一覧,COLUMN(),FALSE)=0,"",VLOOKUP($A2,実績一覧,COLUMN(),FALSE)),"")</f>
        <v/>
      </c>
      <c r="C2" t="str">
        <f t="shared" ref="C2:F21" si="1">IFERROR(IF(VLOOKUP($A2,実績一覧,COLUMN()+1,FALSE)=0,"",VLOOKUP($A2,実績一覧,COLUMN()+1,FALSE)),"")</f>
        <v/>
      </c>
      <c r="D2" t="str">
        <f t="shared" si="1"/>
        <v/>
      </c>
      <c r="E2" s="30" t="str">
        <f t="shared" si="1"/>
        <v/>
      </c>
      <c r="F2" t="str">
        <f t="shared" si="1"/>
        <v/>
      </c>
      <c r="G2" t="str">
        <f t="shared" ref="G2:G65" si="2">IFERROR(IF(VLOOKUP($A2,実績一覧,COLUMN()+2,FALSE)=0,"",VLOOKUP($A2,実績一覧,COLUMN()+2,FALSE)),"")</f>
        <v/>
      </c>
      <c r="H2" t="str">
        <f t="shared" ref="H2:H65" si="3">IFERROR(IF(VLOOKUP($A2,実績一覧,COLUMN()+4,FALSE)=0,"",VLOOKUP($A2,実績一覧,COLUMN()+4,FALSE)),"")</f>
        <v/>
      </c>
      <c r="I2" t="str">
        <f t="shared" ref="I2:I65" si="4">IFERROR(IF(VLOOKUP($A2,実績一覧,COLUMN()+5,FALSE)=0,"",VLOOKUP($A2,実績一覧,COLUMN()+5,FALSE)),"")</f>
        <v/>
      </c>
      <c r="J2" t="str">
        <f t="shared" ref="J2:J65" si="5">IFERROR(IF(VLOOKUP($A2,実績一覧,COLUMN()+8,FALSE)=0,"",VLOOKUP($A2,実績一覧,COLUMN()+8,FALSE)),"")</f>
        <v/>
      </c>
      <c r="K2" t="str">
        <f t="shared" ref="K2:M21" si="6">IFERROR(IF(VLOOKUP($A2,実績一覧,COLUMN()+11,FALSE)=0,"",VLOOKUP($A2,実績一覧,COLUMN()+11,FALSE)),"")</f>
        <v/>
      </c>
      <c r="L2" t="str">
        <f t="shared" si="6"/>
        <v/>
      </c>
      <c r="M2" t="str">
        <f t="shared" si="6"/>
        <v/>
      </c>
      <c r="N2" t="str">
        <f t="shared" ref="N2:N65" si="7">IFERROR(IF(VLOOKUP($A2,実績一覧,COLUMN()+12,FALSE)=0,"",VLOOKUP($A2,実績一覧,COLUMN()+12,FALSE)),"")</f>
        <v/>
      </c>
      <c r="O2" t="str">
        <f t="shared" ref="O2:P21" si="8">IFERROR(IF(VLOOKUP($A2,実績一覧,COLUMN()+13,FALSE)=0,"",VLOOKUP($A2,実績一覧,COLUMN()+13,FALSE)),"")</f>
        <v/>
      </c>
      <c r="P2" t="str">
        <f t="shared" si="8"/>
        <v/>
      </c>
      <c r="Q2" t="str">
        <f>IF(OR($A2="",入力シート_上限3千円!$H$2=""),"",入力シート_上限3千円!$H$2)</f>
        <v/>
      </c>
      <c r="R2" t="str">
        <f>IF(OR($A2="",入力シート_上限3千円!$H$3=""),"",入力シート_上限3千円!$H$3)</f>
        <v/>
      </c>
      <c r="S2" s="30" t="str">
        <f t="shared" ref="S2:S65" si="9">IFERROR(IF(VLOOKUP($A2,実績一覧,3,FALSE)=0,"",VLOOKUP($A2,実績一覧,3,FALSE)),"")</f>
        <v/>
      </c>
    </row>
    <row r="3" spans="1:19" x14ac:dyDescent="0.25">
      <c r="A3" t="str">
        <f>IF(入力シート_上限3千円!$B14="","",ROW()-1)</f>
        <v/>
      </c>
      <c r="B3" t="str">
        <f t="shared" si="0"/>
        <v/>
      </c>
      <c r="C3" t="str">
        <f t="shared" si="1"/>
        <v/>
      </c>
      <c r="D3" t="str">
        <f t="shared" si="1"/>
        <v/>
      </c>
      <c r="E3" s="30" t="str">
        <f t="shared" si="1"/>
        <v/>
      </c>
      <c r="F3" t="str">
        <f t="shared" si="1"/>
        <v/>
      </c>
      <c r="G3" t="str">
        <f t="shared" si="2"/>
        <v/>
      </c>
      <c r="H3" t="str">
        <f t="shared" si="3"/>
        <v/>
      </c>
      <c r="I3" t="str">
        <f t="shared" si="4"/>
        <v/>
      </c>
      <c r="J3" t="str">
        <f t="shared" si="5"/>
        <v/>
      </c>
      <c r="K3" t="str">
        <f t="shared" si="6"/>
        <v/>
      </c>
      <c r="L3" t="str">
        <f t="shared" si="6"/>
        <v/>
      </c>
      <c r="M3" t="str">
        <f t="shared" si="6"/>
        <v/>
      </c>
      <c r="N3" t="str">
        <f t="shared" si="7"/>
        <v/>
      </c>
      <c r="O3" t="str">
        <f t="shared" si="8"/>
        <v/>
      </c>
      <c r="P3" t="str">
        <f t="shared" si="8"/>
        <v/>
      </c>
      <c r="Q3" t="str">
        <f>IF(OR($A3="",入力シート_上限3千円!$H$2=""),"",入力シート_上限3千円!$H$2)</f>
        <v/>
      </c>
      <c r="R3" t="str">
        <f>IF(OR($A3="",入力シート_上限3千円!$H$3=""),"",入力シート_上限3千円!$H$3)</f>
        <v/>
      </c>
      <c r="S3" s="30" t="str">
        <f t="shared" si="9"/>
        <v/>
      </c>
    </row>
    <row r="4" spans="1:19" x14ac:dyDescent="0.25">
      <c r="A4" t="str">
        <f>IF(入力シート_上限3千円!$B15="","",ROW()-1)</f>
        <v/>
      </c>
      <c r="B4" t="str">
        <f t="shared" si="0"/>
        <v/>
      </c>
      <c r="C4" t="str">
        <f t="shared" si="1"/>
        <v/>
      </c>
      <c r="D4" t="str">
        <f t="shared" si="1"/>
        <v/>
      </c>
      <c r="E4" s="30" t="str">
        <f t="shared" si="1"/>
        <v/>
      </c>
      <c r="F4" t="str">
        <f t="shared" si="1"/>
        <v/>
      </c>
      <c r="G4" t="str">
        <f t="shared" si="2"/>
        <v/>
      </c>
      <c r="H4" t="str">
        <f t="shared" si="3"/>
        <v/>
      </c>
      <c r="I4" t="str">
        <f t="shared" si="4"/>
        <v/>
      </c>
      <c r="J4" t="str">
        <f t="shared" si="5"/>
        <v/>
      </c>
      <c r="K4" t="str">
        <f t="shared" si="6"/>
        <v/>
      </c>
      <c r="L4" t="str">
        <f t="shared" si="6"/>
        <v/>
      </c>
      <c r="M4" t="str">
        <f t="shared" si="6"/>
        <v/>
      </c>
      <c r="N4" t="str">
        <f t="shared" si="7"/>
        <v/>
      </c>
      <c r="O4" t="str">
        <f t="shared" si="8"/>
        <v/>
      </c>
      <c r="P4" t="str">
        <f t="shared" si="8"/>
        <v/>
      </c>
      <c r="Q4" t="str">
        <f>IF(OR($A4="",入力シート_上限3千円!$H$2=""),"",入力シート_上限3千円!$H$2)</f>
        <v/>
      </c>
      <c r="R4" t="str">
        <f>IF(OR($A4="",入力シート_上限3千円!$H$3=""),"",入力シート_上限3千円!$H$3)</f>
        <v/>
      </c>
      <c r="S4" s="30" t="str">
        <f t="shared" si="9"/>
        <v/>
      </c>
    </row>
    <row r="5" spans="1:19" x14ac:dyDescent="0.25">
      <c r="A5" t="str">
        <f>IF(入力シート_上限3千円!$B16="","",ROW()-1)</f>
        <v/>
      </c>
      <c r="B5" t="str">
        <f t="shared" si="0"/>
        <v/>
      </c>
      <c r="C5" t="str">
        <f t="shared" si="1"/>
        <v/>
      </c>
      <c r="D5" t="str">
        <f t="shared" si="1"/>
        <v/>
      </c>
      <c r="E5" s="30" t="str">
        <f t="shared" si="1"/>
        <v/>
      </c>
      <c r="F5" t="str">
        <f t="shared" si="1"/>
        <v/>
      </c>
      <c r="G5" t="str">
        <f t="shared" si="2"/>
        <v/>
      </c>
      <c r="H5" t="str">
        <f t="shared" si="3"/>
        <v/>
      </c>
      <c r="I5" t="str">
        <f t="shared" si="4"/>
        <v/>
      </c>
      <c r="J5" t="str">
        <f t="shared" si="5"/>
        <v/>
      </c>
      <c r="K5" t="str">
        <f t="shared" si="6"/>
        <v/>
      </c>
      <c r="L5" t="str">
        <f t="shared" si="6"/>
        <v/>
      </c>
      <c r="M5" t="str">
        <f t="shared" si="6"/>
        <v/>
      </c>
      <c r="N5" t="str">
        <f t="shared" si="7"/>
        <v/>
      </c>
      <c r="O5" t="str">
        <f t="shared" si="8"/>
        <v/>
      </c>
      <c r="P5" t="str">
        <f t="shared" si="8"/>
        <v/>
      </c>
      <c r="Q5" t="str">
        <f>IF(OR($A5="",入力シート_上限3千円!$H$2=""),"",入力シート_上限3千円!$H$2)</f>
        <v/>
      </c>
      <c r="R5" t="str">
        <f>IF(OR($A5="",入力シート_上限3千円!$H$3=""),"",入力シート_上限3千円!$H$3)</f>
        <v/>
      </c>
      <c r="S5" s="30" t="str">
        <f t="shared" si="9"/>
        <v/>
      </c>
    </row>
    <row r="6" spans="1:19" x14ac:dyDescent="0.25">
      <c r="A6" t="str">
        <f>IF(入力シート_上限3千円!$B17="","",ROW()-1)</f>
        <v/>
      </c>
      <c r="B6" t="str">
        <f t="shared" si="0"/>
        <v/>
      </c>
      <c r="C6" t="str">
        <f t="shared" si="1"/>
        <v/>
      </c>
      <c r="D6" t="str">
        <f t="shared" si="1"/>
        <v/>
      </c>
      <c r="E6" s="30" t="str">
        <f t="shared" si="1"/>
        <v/>
      </c>
      <c r="F6" t="str">
        <f t="shared" si="1"/>
        <v/>
      </c>
      <c r="G6" t="str">
        <f t="shared" si="2"/>
        <v/>
      </c>
      <c r="H6" t="str">
        <f t="shared" si="3"/>
        <v/>
      </c>
      <c r="I6" t="str">
        <f t="shared" si="4"/>
        <v/>
      </c>
      <c r="J6" t="str">
        <f t="shared" si="5"/>
        <v/>
      </c>
      <c r="K6" t="str">
        <f t="shared" si="6"/>
        <v/>
      </c>
      <c r="L6" t="str">
        <f t="shared" si="6"/>
        <v/>
      </c>
      <c r="M6" t="str">
        <f t="shared" si="6"/>
        <v/>
      </c>
      <c r="N6" t="str">
        <f t="shared" si="7"/>
        <v/>
      </c>
      <c r="O6" t="str">
        <f t="shared" si="8"/>
        <v/>
      </c>
      <c r="P6" t="str">
        <f t="shared" si="8"/>
        <v/>
      </c>
      <c r="Q6" t="str">
        <f>IF(OR($A6="",入力シート_上限3千円!$H$2=""),"",入力シート_上限3千円!$H$2)</f>
        <v/>
      </c>
      <c r="R6" t="str">
        <f>IF(OR($A6="",入力シート_上限3千円!$H$3=""),"",入力シート_上限3千円!$H$3)</f>
        <v/>
      </c>
      <c r="S6" s="30" t="str">
        <f t="shared" si="9"/>
        <v/>
      </c>
    </row>
    <row r="7" spans="1:19" x14ac:dyDescent="0.25">
      <c r="A7" t="str">
        <f>IF(入力シート_上限3千円!$B18="","",ROW()-1)</f>
        <v/>
      </c>
      <c r="B7" t="str">
        <f t="shared" si="0"/>
        <v/>
      </c>
      <c r="C7" t="str">
        <f t="shared" si="1"/>
        <v/>
      </c>
      <c r="D7" t="str">
        <f t="shared" si="1"/>
        <v/>
      </c>
      <c r="E7" s="30" t="str">
        <f t="shared" si="1"/>
        <v/>
      </c>
      <c r="F7" t="str">
        <f t="shared" si="1"/>
        <v/>
      </c>
      <c r="G7" t="str">
        <f t="shared" si="2"/>
        <v/>
      </c>
      <c r="H7" t="str">
        <f t="shared" si="3"/>
        <v/>
      </c>
      <c r="I7" t="str">
        <f t="shared" si="4"/>
        <v/>
      </c>
      <c r="J7" t="str">
        <f t="shared" si="5"/>
        <v/>
      </c>
      <c r="K7" t="str">
        <f t="shared" si="6"/>
        <v/>
      </c>
      <c r="L7" t="str">
        <f t="shared" si="6"/>
        <v/>
      </c>
      <c r="M7" t="str">
        <f t="shared" si="6"/>
        <v/>
      </c>
      <c r="N7" t="str">
        <f t="shared" si="7"/>
        <v/>
      </c>
      <c r="O7" t="str">
        <f t="shared" si="8"/>
        <v/>
      </c>
      <c r="P7" t="str">
        <f t="shared" si="8"/>
        <v/>
      </c>
      <c r="Q7" t="str">
        <f>IF(OR($A7="",入力シート_上限3千円!$H$2=""),"",入力シート_上限3千円!$H$2)</f>
        <v/>
      </c>
      <c r="R7" t="str">
        <f>IF(OR($A7="",入力シート_上限3千円!$H$3=""),"",入力シート_上限3千円!$H$3)</f>
        <v/>
      </c>
      <c r="S7" s="30" t="str">
        <f t="shared" si="9"/>
        <v/>
      </c>
    </row>
    <row r="8" spans="1:19" x14ac:dyDescent="0.25">
      <c r="A8" t="str">
        <f>IF(入力シート_上限3千円!$B19="","",ROW()-1)</f>
        <v/>
      </c>
      <c r="B8" t="str">
        <f t="shared" si="0"/>
        <v/>
      </c>
      <c r="C8" t="str">
        <f t="shared" si="1"/>
        <v/>
      </c>
      <c r="D8" t="str">
        <f t="shared" si="1"/>
        <v/>
      </c>
      <c r="E8" s="30" t="str">
        <f t="shared" si="1"/>
        <v/>
      </c>
      <c r="F8" t="str">
        <f t="shared" si="1"/>
        <v/>
      </c>
      <c r="G8" t="str">
        <f t="shared" si="2"/>
        <v/>
      </c>
      <c r="H8" t="str">
        <f t="shared" si="3"/>
        <v/>
      </c>
      <c r="I8" t="str">
        <f t="shared" si="4"/>
        <v/>
      </c>
      <c r="J8" t="str">
        <f t="shared" si="5"/>
        <v/>
      </c>
      <c r="K8" t="str">
        <f t="shared" si="6"/>
        <v/>
      </c>
      <c r="L8" t="str">
        <f t="shared" si="6"/>
        <v/>
      </c>
      <c r="M8" t="str">
        <f t="shared" si="6"/>
        <v/>
      </c>
      <c r="N8" t="str">
        <f t="shared" si="7"/>
        <v/>
      </c>
      <c r="O8" t="str">
        <f t="shared" si="8"/>
        <v/>
      </c>
      <c r="P8" t="str">
        <f t="shared" si="8"/>
        <v/>
      </c>
      <c r="Q8" t="str">
        <f>IF(OR($A8="",入力シート_上限3千円!$H$2=""),"",入力シート_上限3千円!$H$2)</f>
        <v/>
      </c>
      <c r="R8" t="str">
        <f>IF(OR($A8="",入力シート_上限3千円!$H$3=""),"",入力シート_上限3千円!$H$3)</f>
        <v/>
      </c>
      <c r="S8" s="30" t="str">
        <f t="shared" si="9"/>
        <v/>
      </c>
    </row>
    <row r="9" spans="1:19" x14ac:dyDescent="0.25">
      <c r="A9" t="str">
        <f>IF(入力シート_上限3千円!$B20="","",ROW()-1)</f>
        <v/>
      </c>
      <c r="B9" t="str">
        <f t="shared" si="0"/>
        <v/>
      </c>
      <c r="C9" t="str">
        <f t="shared" si="1"/>
        <v/>
      </c>
      <c r="D9" t="str">
        <f t="shared" si="1"/>
        <v/>
      </c>
      <c r="E9" s="30" t="str">
        <f t="shared" si="1"/>
        <v/>
      </c>
      <c r="F9" t="str">
        <f t="shared" si="1"/>
        <v/>
      </c>
      <c r="G9" t="str">
        <f t="shared" si="2"/>
        <v/>
      </c>
      <c r="H9" t="str">
        <f t="shared" si="3"/>
        <v/>
      </c>
      <c r="I9" t="str">
        <f t="shared" si="4"/>
        <v/>
      </c>
      <c r="J9" t="str">
        <f t="shared" si="5"/>
        <v/>
      </c>
      <c r="K9" t="str">
        <f t="shared" si="6"/>
        <v/>
      </c>
      <c r="L9" t="str">
        <f t="shared" si="6"/>
        <v/>
      </c>
      <c r="M9" t="str">
        <f t="shared" si="6"/>
        <v/>
      </c>
      <c r="N9" t="str">
        <f t="shared" si="7"/>
        <v/>
      </c>
      <c r="O9" t="str">
        <f t="shared" si="8"/>
        <v/>
      </c>
      <c r="P9" t="str">
        <f t="shared" si="8"/>
        <v/>
      </c>
      <c r="Q9" t="str">
        <f>IF(OR($A9="",入力シート_上限3千円!$H$2=""),"",入力シート_上限3千円!$H$2)</f>
        <v/>
      </c>
      <c r="R9" t="str">
        <f>IF(OR($A9="",入力シート_上限3千円!$H$3=""),"",入力シート_上限3千円!$H$3)</f>
        <v/>
      </c>
      <c r="S9" s="30" t="str">
        <f t="shared" si="9"/>
        <v/>
      </c>
    </row>
    <row r="10" spans="1:19" x14ac:dyDescent="0.25">
      <c r="A10" t="str">
        <f>IF(入力シート_上限3千円!$B21="","",ROW()-1)</f>
        <v/>
      </c>
      <c r="B10" t="str">
        <f t="shared" si="0"/>
        <v/>
      </c>
      <c r="C10" t="str">
        <f t="shared" si="1"/>
        <v/>
      </c>
      <c r="D10" t="str">
        <f t="shared" si="1"/>
        <v/>
      </c>
      <c r="E10" s="30" t="str">
        <f t="shared" si="1"/>
        <v/>
      </c>
      <c r="F10" t="str">
        <f t="shared" si="1"/>
        <v/>
      </c>
      <c r="G10" t="str">
        <f t="shared" si="2"/>
        <v/>
      </c>
      <c r="H10" t="str">
        <f t="shared" si="3"/>
        <v/>
      </c>
      <c r="I10" t="str">
        <f t="shared" si="4"/>
        <v/>
      </c>
      <c r="J10" t="str">
        <f t="shared" si="5"/>
        <v/>
      </c>
      <c r="K10" t="str">
        <f t="shared" si="6"/>
        <v/>
      </c>
      <c r="L10" t="str">
        <f t="shared" si="6"/>
        <v/>
      </c>
      <c r="M10" t="str">
        <f t="shared" si="6"/>
        <v/>
      </c>
      <c r="N10" t="str">
        <f t="shared" si="7"/>
        <v/>
      </c>
      <c r="O10" t="str">
        <f t="shared" si="8"/>
        <v/>
      </c>
      <c r="P10" t="str">
        <f t="shared" si="8"/>
        <v/>
      </c>
      <c r="Q10" t="str">
        <f>IF(OR($A10="",入力シート_上限3千円!$H$2=""),"",入力シート_上限3千円!$H$2)</f>
        <v/>
      </c>
      <c r="R10" t="str">
        <f>IF(OR($A10="",入力シート_上限3千円!$H$3=""),"",入力シート_上限3千円!$H$3)</f>
        <v/>
      </c>
      <c r="S10" s="30" t="str">
        <f t="shared" si="9"/>
        <v/>
      </c>
    </row>
    <row r="11" spans="1:19" x14ac:dyDescent="0.25">
      <c r="A11" t="str">
        <f>IF(入力シート_上限3千円!$B22="","",ROW()-1)</f>
        <v/>
      </c>
      <c r="B11" t="str">
        <f t="shared" si="0"/>
        <v/>
      </c>
      <c r="C11" t="str">
        <f t="shared" si="1"/>
        <v/>
      </c>
      <c r="D11" t="str">
        <f t="shared" si="1"/>
        <v/>
      </c>
      <c r="E11" s="30" t="str">
        <f t="shared" si="1"/>
        <v/>
      </c>
      <c r="F11" t="str">
        <f t="shared" si="1"/>
        <v/>
      </c>
      <c r="G11" t="str">
        <f t="shared" si="2"/>
        <v/>
      </c>
      <c r="H11" t="str">
        <f t="shared" si="3"/>
        <v/>
      </c>
      <c r="I11" t="str">
        <f t="shared" si="4"/>
        <v/>
      </c>
      <c r="J11" t="str">
        <f t="shared" si="5"/>
        <v/>
      </c>
      <c r="K11" t="str">
        <f t="shared" si="6"/>
        <v/>
      </c>
      <c r="L11" t="str">
        <f t="shared" si="6"/>
        <v/>
      </c>
      <c r="M11" t="str">
        <f t="shared" si="6"/>
        <v/>
      </c>
      <c r="N11" t="str">
        <f t="shared" si="7"/>
        <v/>
      </c>
      <c r="O11" t="str">
        <f t="shared" si="8"/>
        <v/>
      </c>
      <c r="P11" t="str">
        <f t="shared" si="8"/>
        <v/>
      </c>
      <c r="Q11" t="str">
        <f>IF(OR($A11="",入力シート_上限3千円!$H$2=""),"",入力シート_上限3千円!$H$2)</f>
        <v/>
      </c>
      <c r="R11" t="str">
        <f>IF(OR($A11="",入力シート_上限3千円!$H$3=""),"",入力シート_上限3千円!$H$3)</f>
        <v/>
      </c>
      <c r="S11" s="30" t="str">
        <f t="shared" si="9"/>
        <v/>
      </c>
    </row>
    <row r="12" spans="1:19" x14ac:dyDescent="0.25">
      <c r="A12" t="str">
        <f>IF(入力シート_上限3千円!$B23="","",ROW()-1)</f>
        <v/>
      </c>
      <c r="B12" t="str">
        <f t="shared" si="0"/>
        <v/>
      </c>
      <c r="C12" t="str">
        <f t="shared" si="1"/>
        <v/>
      </c>
      <c r="D12" t="str">
        <f t="shared" si="1"/>
        <v/>
      </c>
      <c r="E12" s="30" t="str">
        <f t="shared" si="1"/>
        <v/>
      </c>
      <c r="F12" t="str">
        <f t="shared" si="1"/>
        <v/>
      </c>
      <c r="G12" t="str">
        <f t="shared" si="2"/>
        <v/>
      </c>
      <c r="H12" t="str">
        <f t="shared" si="3"/>
        <v/>
      </c>
      <c r="I12" t="str">
        <f t="shared" si="4"/>
        <v/>
      </c>
      <c r="J12" t="str">
        <f t="shared" si="5"/>
        <v/>
      </c>
      <c r="K12" t="str">
        <f t="shared" si="6"/>
        <v/>
      </c>
      <c r="L12" t="str">
        <f t="shared" si="6"/>
        <v/>
      </c>
      <c r="M12" t="str">
        <f t="shared" si="6"/>
        <v/>
      </c>
      <c r="N12" t="str">
        <f t="shared" si="7"/>
        <v/>
      </c>
      <c r="O12" t="str">
        <f t="shared" si="8"/>
        <v/>
      </c>
      <c r="P12" t="str">
        <f t="shared" si="8"/>
        <v/>
      </c>
      <c r="Q12" t="str">
        <f>IF(OR($A12="",入力シート_上限3千円!$H$2=""),"",入力シート_上限3千円!$H$2)</f>
        <v/>
      </c>
      <c r="R12" t="str">
        <f>IF(OR($A12="",入力シート_上限3千円!$H$3=""),"",入力シート_上限3千円!$H$3)</f>
        <v/>
      </c>
      <c r="S12" s="30" t="str">
        <f t="shared" si="9"/>
        <v/>
      </c>
    </row>
    <row r="13" spans="1:19" x14ac:dyDescent="0.25">
      <c r="A13" t="str">
        <f>IF(入力シート_上限3千円!$B24="","",ROW()-1)</f>
        <v/>
      </c>
      <c r="B13" t="str">
        <f t="shared" si="0"/>
        <v/>
      </c>
      <c r="C13" t="str">
        <f t="shared" si="1"/>
        <v/>
      </c>
      <c r="D13" t="str">
        <f t="shared" si="1"/>
        <v/>
      </c>
      <c r="E13" s="30" t="str">
        <f t="shared" si="1"/>
        <v/>
      </c>
      <c r="F13" t="str">
        <f t="shared" si="1"/>
        <v/>
      </c>
      <c r="G13" t="str">
        <f t="shared" si="2"/>
        <v/>
      </c>
      <c r="H13" t="str">
        <f t="shared" si="3"/>
        <v/>
      </c>
      <c r="I13" t="str">
        <f t="shared" si="4"/>
        <v/>
      </c>
      <c r="J13" t="str">
        <f t="shared" si="5"/>
        <v/>
      </c>
      <c r="K13" t="str">
        <f t="shared" si="6"/>
        <v/>
      </c>
      <c r="L13" t="str">
        <f t="shared" si="6"/>
        <v/>
      </c>
      <c r="M13" t="str">
        <f t="shared" si="6"/>
        <v/>
      </c>
      <c r="N13" t="str">
        <f t="shared" si="7"/>
        <v/>
      </c>
      <c r="O13" t="str">
        <f t="shared" si="8"/>
        <v/>
      </c>
      <c r="P13" t="str">
        <f t="shared" si="8"/>
        <v/>
      </c>
      <c r="Q13" t="str">
        <f>IF(OR($A13="",入力シート_上限3千円!$H$2=""),"",入力シート_上限3千円!$H$2)</f>
        <v/>
      </c>
      <c r="R13" t="str">
        <f>IF(OR($A13="",入力シート_上限3千円!$H$3=""),"",入力シート_上限3千円!$H$3)</f>
        <v/>
      </c>
      <c r="S13" s="30" t="str">
        <f t="shared" si="9"/>
        <v/>
      </c>
    </row>
    <row r="14" spans="1:19" x14ac:dyDescent="0.25">
      <c r="A14" t="str">
        <f>IF(入力シート_上限3千円!$B25="","",ROW()-1)</f>
        <v/>
      </c>
      <c r="B14" t="str">
        <f t="shared" si="0"/>
        <v/>
      </c>
      <c r="C14" t="str">
        <f t="shared" si="1"/>
        <v/>
      </c>
      <c r="D14" t="str">
        <f t="shared" si="1"/>
        <v/>
      </c>
      <c r="E14" s="30" t="str">
        <f t="shared" si="1"/>
        <v/>
      </c>
      <c r="F14" t="str">
        <f t="shared" si="1"/>
        <v/>
      </c>
      <c r="G14" t="str">
        <f t="shared" si="2"/>
        <v/>
      </c>
      <c r="H14" t="str">
        <f t="shared" si="3"/>
        <v/>
      </c>
      <c r="I14" t="str">
        <f t="shared" si="4"/>
        <v/>
      </c>
      <c r="J14" t="str">
        <f t="shared" si="5"/>
        <v/>
      </c>
      <c r="K14" t="str">
        <f t="shared" si="6"/>
        <v/>
      </c>
      <c r="L14" t="str">
        <f t="shared" si="6"/>
        <v/>
      </c>
      <c r="M14" t="str">
        <f t="shared" si="6"/>
        <v/>
      </c>
      <c r="N14" t="str">
        <f t="shared" si="7"/>
        <v/>
      </c>
      <c r="O14" t="str">
        <f t="shared" si="8"/>
        <v/>
      </c>
      <c r="P14" t="str">
        <f t="shared" si="8"/>
        <v/>
      </c>
      <c r="Q14" t="str">
        <f>IF(OR($A14="",入力シート_上限3千円!$H$2=""),"",入力シート_上限3千円!$H$2)</f>
        <v/>
      </c>
      <c r="R14" t="str">
        <f>IF(OR($A14="",入力シート_上限3千円!$H$3=""),"",入力シート_上限3千円!$H$3)</f>
        <v/>
      </c>
      <c r="S14" s="30" t="str">
        <f t="shared" si="9"/>
        <v/>
      </c>
    </row>
    <row r="15" spans="1:19" x14ac:dyDescent="0.25">
      <c r="A15" t="str">
        <f>IF(入力シート_上限3千円!$B26="","",ROW()-1)</f>
        <v/>
      </c>
      <c r="B15" t="str">
        <f t="shared" si="0"/>
        <v/>
      </c>
      <c r="C15" t="str">
        <f t="shared" si="1"/>
        <v/>
      </c>
      <c r="D15" t="str">
        <f t="shared" si="1"/>
        <v/>
      </c>
      <c r="E15" s="30" t="str">
        <f t="shared" si="1"/>
        <v/>
      </c>
      <c r="F15" t="str">
        <f t="shared" si="1"/>
        <v/>
      </c>
      <c r="G15" t="str">
        <f t="shared" si="2"/>
        <v/>
      </c>
      <c r="H15" t="str">
        <f t="shared" si="3"/>
        <v/>
      </c>
      <c r="I15" t="str">
        <f t="shared" si="4"/>
        <v/>
      </c>
      <c r="J15" t="str">
        <f t="shared" si="5"/>
        <v/>
      </c>
      <c r="K15" t="str">
        <f t="shared" si="6"/>
        <v/>
      </c>
      <c r="L15" t="str">
        <f t="shared" si="6"/>
        <v/>
      </c>
      <c r="M15" t="str">
        <f t="shared" si="6"/>
        <v/>
      </c>
      <c r="N15" t="str">
        <f t="shared" si="7"/>
        <v/>
      </c>
      <c r="O15" t="str">
        <f t="shared" si="8"/>
        <v/>
      </c>
      <c r="P15" t="str">
        <f t="shared" si="8"/>
        <v/>
      </c>
      <c r="Q15" t="str">
        <f>IF(OR($A15="",入力シート_上限3千円!$H$2=""),"",入力シート_上限3千円!$H$2)</f>
        <v/>
      </c>
      <c r="R15" t="str">
        <f>IF(OR($A15="",入力シート_上限3千円!$H$3=""),"",入力シート_上限3千円!$H$3)</f>
        <v/>
      </c>
      <c r="S15" s="30" t="str">
        <f t="shared" si="9"/>
        <v/>
      </c>
    </row>
    <row r="16" spans="1:19" x14ac:dyDescent="0.25">
      <c r="A16" t="str">
        <f>IF(入力シート_上限3千円!$B27="","",ROW()-1)</f>
        <v/>
      </c>
      <c r="B16" t="str">
        <f t="shared" si="0"/>
        <v/>
      </c>
      <c r="C16" t="str">
        <f t="shared" si="1"/>
        <v/>
      </c>
      <c r="D16" t="str">
        <f t="shared" si="1"/>
        <v/>
      </c>
      <c r="E16" s="30" t="str">
        <f t="shared" si="1"/>
        <v/>
      </c>
      <c r="F16" t="str">
        <f t="shared" si="1"/>
        <v/>
      </c>
      <c r="G16" t="str">
        <f t="shared" si="2"/>
        <v/>
      </c>
      <c r="H16" t="str">
        <f t="shared" si="3"/>
        <v/>
      </c>
      <c r="I16" t="str">
        <f t="shared" si="4"/>
        <v/>
      </c>
      <c r="J16" t="str">
        <f t="shared" si="5"/>
        <v/>
      </c>
      <c r="K16" t="str">
        <f t="shared" si="6"/>
        <v/>
      </c>
      <c r="L16" t="str">
        <f t="shared" si="6"/>
        <v/>
      </c>
      <c r="M16" t="str">
        <f t="shared" si="6"/>
        <v/>
      </c>
      <c r="N16" t="str">
        <f t="shared" si="7"/>
        <v/>
      </c>
      <c r="O16" t="str">
        <f t="shared" si="8"/>
        <v/>
      </c>
      <c r="P16" t="str">
        <f t="shared" si="8"/>
        <v/>
      </c>
      <c r="Q16" t="str">
        <f>IF(OR($A16="",入力シート_上限3千円!$H$2=""),"",入力シート_上限3千円!$H$2)</f>
        <v/>
      </c>
      <c r="R16" t="str">
        <f>IF(OR($A16="",入力シート_上限3千円!$H$3=""),"",入力シート_上限3千円!$H$3)</f>
        <v/>
      </c>
      <c r="S16" s="30" t="str">
        <f t="shared" si="9"/>
        <v/>
      </c>
    </row>
    <row r="17" spans="1:19" x14ac:dyDescent="0.25">
      <c r="A17" t="str">
        <f>IF(入力シート_上限3千円!$B28="","",ROW()-1)</f>
        <v/>
      </c>
      <c r="B17" t="str">
        <f t="shared" si="0"/>
        <v/>
      </c>
      <c r="C17" t="str">
        <f t="shared" si="1"/>
        <v/>
      </c>
      <c r="D17" t="str">
        <f t="shared" si="1"/>
        <v/>
      </c>
      <c r="E17" s="30" t="str">
        <f t="shared" si="1"/>
        <v/>
      </c>
      <c r="F17" t="str">
        <f t="shared" si="1"/>
        <v/>
      </c>
      <c r="G17" t="str">
        <f t="shared" si="2"/>
        <v/>
      </c>
      <c r="H17" t="str">
        <f t="shared" si="3"/>
        <v/>
      </c>
      <c r="I17" t="str">
        <f t="shared" si="4"/>
        <v/>
      </c>
      <c r="J17" t="str">
        <f t="shared" si="5"/>
        <v/>
      </c>
      <c r="K17" t="str">
        <f t="shared" si="6"/>
        <v/>
      </c>
      <c r="L17" t="str">
        <f t="shared" si="6"/>
        <v/>
      </c>
      <c r="M17" t="str">
        <f t="shared" si="6"/>
        <v/>
      </c>
      <c r="N17" t="str">
        <f t="shared" si="7"/>
        <v/>
      </c>
      <c r="O17" t="str">
        <f t="shared" si="8"/>
        <v/>
      </c>
      <c r="P17" t="str">
        <f t="shared" si="8"/>
        <v/>
      </c>
      <c r="Q17" t="str">
        <f>IF(OR($A17="",入力シート_上限3千円!$H$2=""),"",入力シート_上限3千円!$H$2)</f>
        <v/>
      </c>
      <c r="R17" t="str">
        <f>IF(OR($A17="",入力シート_上限3千円!$H$3=""),"",入力シート_上限3千円!$H$3)</f>
        <v/>
      </c>
      <c r="S17" s="30" t="str">
        <f t="shared" si="9"/>
        <v/>
      </c>
    </row>
    <row r="18" spans="1:19" x14ac:dyDescent="0.25">
      <c r="A18" t="str">
        <f>IF(入力シート_上限3千円!$B29="","",ROW()-1)</f>
        <v/>
      </c>
      <c r="B18" t="str">
        <f t="shared" si="0"/>
        <v/>
      </c>
      <c r="C18" t="str">
        <f t="shared" si="1"/>
        <v/>
      </c>
      <c r="D18" t="str">
        <f t="shared" si="1"/>
        <v/>
      </c>
      <c r="E18" s="30" t="str">
        <f t="shared" si="1"/>
        <v/>
      </c>
      <c r="F18" t="str">
        <f t="shared" si="1"/>
        <v/>
      </c>
      <c r="G18" t="str">
        <f t="shared" si="2"/>
        <v/>
      </c>
      <c r="H18" t="str">
        <f t="shared" si="3"/>
        <v/>
      </c>
      <c r="I18" t="str">
        <f t="shared" si="4"/>
        <v/>
      </c>
      <c r="J18" t="str">
        <f t="shared" si="5"/>
        <v/>
      </c>
      <c r="K18" t="str">
        <f t="shared" si="6"/>
        <v/>
      </c>
      <c r="L18" t="str">
        <f t="shared" si="6"/>
        <v/>
      </c>
      <c r="M18" t="str">
        <f t="shared" si="6"/>
        <v/>
      </c>
      <c r="N18" t="str">
        <f t="shared" si="7"/>
        <v/>
      </c>
      <c r="O18" t="str">
        <f t="shared" si="8"/>
        <v/>
      </c>
      <c r="P18" t="str">
        <f t="shared" si="8"/>
        <v/>
      </c>
      <c r="Q18" t="str">
        <f>IF(OR($A18="",入力シート_上限3千円!$H$2=""),"",入力シート_上限3千円!$H$2)</f>
        <v/>
      </c>
      <c r="R18" t="str">
        <f>IF(OR($A18="",入力シート_上限3千円!$H$3=""),"",入力シート_上限3千円!$H$3)</f>
        <v/>
      </c>
      <c r="S18" s="30" t="str">
        <f t="shared" si="9"/>
        <v/>
      </c>
    </row>
    <row r="19" spans="1:19" x14ac:dyDescent="0.25">
      <c r="A19" t="str">
        <f>IF(入力シート_上限3千円!$B30="","",ROW()-1)</f>
        <v/>
      </c>
      <c r="B19" t="str">
        <f t="shared" si="0"/>
        <v/>
      </c>
      <c r="C19" t="str">
        <f t="shared" si="1"/>
        <v/>
      </c>
      <c r="D19" t="str">
        <f t="shared" si="1"/>
        <v/>
      </c>
      <c r="E19" s="30" t="str">
        <f t="shared" si="1"/>
        <v/>
      </c>
      <c r="F19" t="str">
        <f t="shared" si="1"/>
        <v/>
      </c>
      <c r="G19" t="str">
        <f t="shared" si="2"/>
        <v/>
      </c>
      <c r="H19" t="str">
        <f t="shared" si="3"/>
        <v/>
      </c>
      <c r="I19" t="str">
        <f t="shared" si="4"/>
        <v/>
      </c>
      <c r="J19" t="str">
        <f t="shared" si="5"/>
        <v/>
      </c>
      <c r="K19" t="str">
        <f t="shared" si="6"/>
        <v/>
      </c>
      <c r="L19" t="str">
        <f t="shared" si="6"/>
        <v/>
      </c>
      <c r="M19" t="str">
        <f t="shared" si="6"/>
        <v/>
      </c>
      <c r="N19" t="str">
        <f t="shared" si="7"/>
        <v/>
      </c>
      <c r="O19" t="str">
        <f t="shared" si="8"/>
        <v/>
      </c>
      <c r="P19" t="str">
        <f t="shared" si="8"/>
        <v/>
      </c>
      <c r="Q19" t="str">
        <f>IF(OR($A19="",入力シート_上限3千円!$H$2=""),"",入力シート_上限3千円!$H$2)</f>
        <v/>
      </c>
      <c r="R19" t="str">
        <f>IF(OR($A19="",入力シート_上限3千円!$H$3=""),"",入力シート_上限3千円!$H$3)</f>
        <v/>
      </c>
      <c r="S19" s="30" t="str">
        <f t="shared" si="9"/>
        <v/>
      </c>
    </row>
    <row r="20" spans="1:19" x14ac:dyDescent="0.25">
      <c r="A20" t="str">
        <f>IF(入力シート_上限3千円!$B31="","",ROW()-1)</f>
        <v/>
      </c>
      <c r="B20" t="str">
        <f t="shared" si="0"/>
        <v/>
      </c>
      <c r="C20" t="str">
        <f t="shared" si="1"/>
        <v/>
      </c>
      <c r="D20" t="str">
        <f t="shared" si="1"/>
        <v/>
      </c>
      <c r="E20" s="30" t="str">
        <f t="shared" si="1"/>
        <v/>
      </c>
      <c r="F20" t="str">
        <f t="shared" si="1"/>
        <v/>
      </c>
      <c r="G20" t="str">
        <f t="shared" si="2"/>
        <v/>
      </c>
      <c r="H20" t="str">
        <f t="shared" si="3"/>
        <v/>
      </c>
      <c r="I20" t="str">
        <f t="shared" si="4"/>
        <v/>
      </c>
      <c r="J20" t="str">
        <f t="shared" si="5"/>
        <v/>
      </c>
      <c r="K20" t="str">
        <f t="shared" si="6"/>
        <v/>
      </c>
      <c r="L20" t="str">
        <f t="shared" si="6"/>
        <v/>
      </c>
      <c r="M20" t="str">
        <f t="shared" si="6"/>
        <v/>
      </c>
      <c r="N20" t="str">
        <f t="shared" si="7"/>
        <v/>
      </c>
      <c r="O20" t="str">
        <f t="shared" si="8"/>
        <v/>
      </c>
      <c r="P20" t="str">
        <f t="shared" si="8"/>
        <v/>
      </c>
      <c r="Q20" t="str">
        <f>IF(OR($A20="",入力シート_上限3千円!$H$2=""),"",入力シート_上限3千円!$H$2)</f>
        <v/>
      </c>
      <c r="R20" t="str">
        <f>IF(OR($A20="",入力シート_上限3千円!$H$3=""),"",入力シート_上限3千円!$H$3)</f>
        <v/>
      </c>
      <c r="S20" s="30" t="str">
        <f t="shared" si="9"/>
        <v/>
      </c>
    </row>
    <row r="21" spans="1:19" x14ac:dyDescent="0.25">
      <c r="A21" t="str">
        <f>IF(入力シート_上限3千円!$B32="","",ROW()-1)</f>
        <v/>
      </c>
      <c r="B21" t="str">
        <f t="shared" si="0"/>
        <v/>
      </c>
      <c r="C21" t="str">
        <f t="shared" si="1"/>
        <v/>
      </c>
      <c r="D21" t="str">
        <f t="shared" si="1"/>
        <v/>
      </c>
      <c r="E21" s="30" t="str">
        <f t="shared" si="1"/>
        <v/>
      </c>
      <c r="F21" t="str">
        <f t="shared" si="1"/>
        <v/>
      </c>
      <c r="G21" t="str">
        <f t="shared" si="2"/>
        <v/>
      </c>
      <c r="H21" t="str">
        <f t="shared" si="3"/>
        <v/>
      </c>
      <c r="I21" t="str">
        <f t="shared" si="4"/>
        <v/>
      </c>
      <c r="J21" t="str">
        <f t="shared" si="5"/>
        <v/>
      </c>
      <c r="K21" t="str">
        <f t="shared" si="6"/>
        <v/>
      </c>
      <c r="L21" t="str">
        <f t="shared" si="6"/>
        <v/>
      </c>
      <c r="M21" t="str">
        <f t="shared" si="6"/>
        <v/>
      </c>
      <c r="N21" t="str">
        <f t="shared" si="7"/>
        <v/>
      </c>
      <c r="O21" t="str">
        <f t="shared" si="8"/>
        <v/>
      </c>
      <c r="P21" t="str">
        <f t="shared" si="8"/>
        <v/>
      </c>
      <c r="Q21" t="str">
        <f>IF(OR($A21="",入力シート_上限3千円!$H$2=""),"",入力シート_上限3千円!$H$2)</f>
        <v/>
      </c>
      <c r="R21" t="str">
        <f>IF(OR($A21="",入力シート_上限3千円!$H$3=""),"",入力シート_上限3千円!$H$3)</f>
        <v/>
      </c>
      <c r="S21" s="30" t="str">
        <f t="shared" si="9"/>
        <v/>
      </c>
    </row>
    <row r="22" spans="1:19" x14ac:dyDescent="0.25">
      <c r="A22" t="str">
        <f>IF(入力シート_上限3千円!$B33="","",ROW()-1)</f>
        <v/>
      </c>
      <c r="B22" t="str">
        <f t="shared" si="0"/>
        <v/>
      </c>
      <c r="C22" t="str">
        <f t="shared" ref="C22:F41" si="10">IFERROR(IF(VLOOKUP($A22,実績一覧,COLUMN()+1,FALSE)=0,"",VLOOKUP($A22,実績一覧,COLUMN()+1,FALSE)),"")</f>
        <v/>
      </c>
      <c r="D22" t="str">
        <f t="shared" si="10"/>
        <v/>
      </c>
      <c r="E22" s="30" t="str">
        <f t="shared" si="10"/>
        <v/>
      </c>
      <c r="F22" t="str">
        <f t="shared" si="10"/>
        <v/>
      </c>
      <c r="G22" t="str">
        <f t="shared" si="2"/>
        <v/>
      </c>
      <c r="H22" t="str">
        <f t="shared" si="3"/>
        <v/>
      </c>
      <c r="I22" t="str">
        <f t="shared" si="4"/>
        <v/>
      </c>
      <c r="J22" t="str">
        <f t="shared" si="5"/>
        <v/>
      </c>
      <c r="K22" t="str">
        <f t="shared" ref="K22:M41" si="11">IFERROR(IF(VLOOKUP($A22,実績一覧,COLUMN()+11,FALSE)=0,"",VLOOKUP($A22,実績一覧,COLUMN()+11,FALSE)),"")</f>
        <v/>
      </c>
      <c r="L22" t="str">
        <f t="shared" si="11"/>
        <v/>
      </c>
      <c r="M22" t="str">
        <f t="shared" si="11"/>
        <v/>
      </c>
      <c r="N22" t="str">
        <f t="shared" si="7"/>
        <v/>
      </c>
      <c r="O22" t="str">
        <f t="shared" ref="O22:P41" si="12">IFERROR(IF(VLOOKUP($A22,実績一覧,COLUMN()+13,FALSE)=0,"",VLOOKUP($A22,実績一覧,COLUMN()+13,FALSE)),"")</f>
        <v/>
      </c>
      <c r="P22" t="str">
        <f t="shared" si="12"/>
        <v/>
      </c>
      <c r="Q22" t="str">
        <f>IF(OR($A22="",入力シート_上限3千円!$H$2=""),"",入力シート_上限3千円!$H$2)</f>
        <v/>
      </c>
      <c r="R22" t="str">
        <f>IF(OR($A22="",入力シート_上限3千円!$H$3=""),"",入力シート_上限3千円!$H$3)</f>
        <v/>
      </c>
      <c r="S22" s="30" t="str">
        <f t="shared" si="9"/>
        <v/>
      </c>
    </row>
    <row r="23" spans="1:19" x14ac:dyDescent="0.25">
      <c r="A23" t="str">
        <f>IF(入力シート_上限3千円!$B34="","",ROW()-1)</f>
        <v/>
      </c>
      <c r="B23" t="str">
        <f t="shared" si="0"/>
        <v/>
      </c>
      <c r="C23" t="str">
        <f t="shared" si="10"/>
        <v/>
      </c>
      <c r="D23" t="str">
        <f t="shared" si="10"/>
        <v/>
      </c>
      <c r="E23" s="30" t="str">
        <f t="shared" si="10"/>
        <v/>
      </c>
      <c r="F23" t="str">
        <f t="shared" si="10"/>
        <v/>
      </c>
      <c r="G23" t="str">
        <f t="shared" si="2"/>
        <v/>
      </c>
      <c r="H23" t="str">
        <f t="shared" si="3"/>
        <v/>
      </c>
      <c r="I23" t="str">
        <f t="shared" si="4"/>
        <v/>
      </c>
      <c r="J23" t="str">
        <f t="shared" si="5"/>
        <v/>
      </c>
      <c r="K23" t="str">
        <f t="shared" si="11"/>
        <v/>
      </c>
      <c r="L23" t="str">
        <f t="shared" si="11"/>
        <v/>
      </c>
      <c r="M23" t="str">
        <f t="shared" si="11"/>
        <v/>
      </c>
      <c r="N23" t="str">
        <f t="shared" si="7"/>
        <v/>
      </c>
      <c r="O23" t="str">
        <f t="shared" si="12"/>
        <v/>
      </c>
      <c r="P23" t="str">
        <f t="shared" si="12"/>
        <v/>
      </c>
      <c r="Q23" t="str">
        <f>IF(OR($A23="",入力シート_上限3千円!$H$2=""),"",入力シート_上限3千円!$H$2)</f>
        <v/>
      </c>
      <c r="R23" t="str">
        <f>IF(OR($A23="",入力シート_上限3千円!$H$3=""),"",入力シート_上限3千円!$H$3)</f>
        <v/>
      </c>
      <c r="S23" s="30" t="str">
        <f t="shared" si="9"/>
        <v/>
      </c>
    </row>
    <row r="24" spans="1:19" x14ac:dyDescent="0.25">
      <c r="A24" t="str">
        <f>IF(入力シート_上限3千円!$B35="","",ROW()-1)</f>
        <v/>
      </c>
      <c r="B24" t="str">
        <f t="shared" si="0"/>
        <v/>
      </c>
      <c r="C24" t="str">
        <f t="shared" si="10"/>
        <v/>
      </c>
      <c r="D24" t="str">
        <f t="shared" si="10"/>
        <v/>
      </c>
      <c r="E24" s="30" t="str">
        <f t="shared" si="10"/>
        <v/>
      </c>
      <c r="F24" t="str">
        <f t="shared" si="10"/>
        <v/>
      </c>
      <c r="G24" t="str">
        <f t="shared" si="2"/>
        <v/>
      </c>
      <c r="H24" t="str">
        <f t="shared" si="3"/>
        <v/>
      </c>
      <c r="I24" t="str">
        <f t="shared" si="4"/>
        <v/>
      </c>
      <c r="J24" t="str">
        <f t="shared" si="5"/>
        <v/>
      </c>
      <c r="K24" t="str">
        <f t="shared" si="11"/>
        <v/>
      </c>
      <c r="L24" t="str">
        <f t="shared" si="11"/>
        <v/>
      </c>
      <c r="M24" t="str">
        <f t="shared" si="11"/>
        <v/>
      </c>
      <c r="N24" t="str">
        <f t="shared" si="7"/>
        <v/>
      </c>
      <c r="O24" t="str">
        <f t="shared" si="12"/>
        <v/>
      </c>
      <c r="P24" t="str">
        <f t="shared" si="12"/>
        <v/>
      </c>
      <c r="Q24" t="str">
        <f>IF(OR($A24="",入力シート_上限3千円!$H$2=""),"",入力シート_上限3千円!$H$2)</f>
        <v/>
      </c>
      <c r="R24" t="str">
        <f>IF(OR($A24="",入力シート_上限3千円!$H$3=""),"",入力シート_上限3千円!$H$3)</f>
        <v/>
      </c>
      <c r="S24" s="30" t="str">
        <f t="shared" si="9"/>
        <v/>
      </c>
    </row>
    <row r="25" spans="1:19" x14ac:dyDescent="0.25">
      <c r="A25" t="str">
        <f>IF(入力シート_上限3千円!$B36="","",ROW()-1)</f>
        <v/>
      </c>
      <c r="B25" t="str">
        <f t="shared" si="0"/>
        <v/>
      </c>
      <c r="C25" t="str">
        <f t="shared" si="10"/>
        <v/>
      </c>
      <c r="D25" t="str">
        <f t="shared" si="10"/>
        <v/>
      </c>
      <c r="E25" s="30" t="str">
        <f t="shared" si="10"/>
        <v/>
      </c>
      <c r="F25" t="str">
        <f t="shared" si="10"/>
        <v/>
      </c>
      <c r="G25" t="str">
        <f t="shared" si="2"/>
        <v/>
      </c>
      <c r="H25" t="str">
        <f t="shared" si="3"/>
        <v/>
      </c>
      <c r="I25" t="str">
        <f t="shared" si="4"/>
        <v/>
      </c>
      <c r="J25" t="str">
        <f t="shared" si="5"/>
        <v/>
      </c>
      <c r="K25" t="str">
        <f t="shared" si="11"/>
        <v/>
      </c>
      <c r="L25" t="str">
        <f t="shared" si="11"/>
        <v/>
      </c>
      <c r="M25" t="str">
        <f t="shared" si="11"/>
        <v/>
      </c>
      <c r="N25" t="str">
        <f t="shared" si="7"/>
        <v/>
      </c>
      <c r="O25" t="str">
        <f t="shared" si="12"/>
        <v/>
      </c>
      <c r="P25" t="str">
        <f t="shared" si="12"/>
        <v/>
      </c>
      <c r="Q25" t="str">
        <f>IF(OR($A25="",入力シート_上限3千円!$H$2=""),"",入力シート_上限3千円!$H$2)</f>
        <v/>
      </c>
      <c r="R25" t="str">
        <f>IF(OR($A25="",入力シート_上限3千円!$H$3=""),"",入力シート_上限3千円!$H$3)</f>
        <v/>
      </c>
      <c r="S25" s="30" t="str">
        <f t="shared" si="9"/>
        <v/>
      </c>
    </row>
    <row r="26" spans="1:19" x14ac:dyDescent="0.25">
      <c r="A26" t="str">
        <f>IF(入力シート_上限3千円!$B37="","",ROW()-1)</f>
        <v/>
      </c>
      <c r="B26" t="str">
        <f t="shared" si="0"/>
        <v/>
      </c>
      <c r="C26" t="str">
        <f t="shared" si="10"/>
        <v/>
      </c>
      <c r="D26" t="str">
        <f t="shared" si="10"/>
        <v/>
      </c>
      <c r="E26" s="30" t="str">
        <f t="shared" si="10"/>
        <v/>
      </c>
      <c r="F26" t="str">
        <f t="shared" si="10"/>
        <v/>
      </c>
      <c r="G26" t="str">
        <f t="shared" si="2"/>
        <v/>
      </c>
      <c r="H26" t="str">
        <f t="shared" si="3"/>
        <v/>
      </c>
      <c r="I26" t="str">
        <f t="shared" si="4"/>
        <v/>
      </c>
      <c r="J26" t="str">
        <f t="shared" si="5"/>
        <v/>
      </c>
      <c r="K26" t="str">
        <f t="shared" si="11"/>
        <v/>
      </c>
      <c r="L26" t="str">
        <f t="shared" si="11"/>
        <v/>
      </c>
      <c r="M26" t="str">
        <f t="shared" si="11"/>
        <v/>
      </c>
      <c r="N26" t="str">
        <f t="shared" si="7"/>
        <v/>
      </c>
      <c r="O26" t="str">
        <f t="shared" si="12"/>
        <v/>
      </c>
      <c r="P26" t="str">
        <f t="shared" si="12"/>
        <v/>
      </c>
      <c r="Q26" t="str">
        <f>IF(OR($A26="",入力シート_上限3千円!$H$2=""),"",入力シート_上限3千円!$H$2)</f>
        <v/>
      </c>
      <c r="R26" t="str">
        <f>IF(OR($A26="",入力シート_上限3千円!$H$3=""),"",入力シート_上限3千円!$H$3)</f>
        <v/>
      </c>
      <c r="S26" s="30" t="str">
        <f t="shared" si="9"/>
        <v/>
      </c>
    </row>
    <row r="27" spans="1:19" x14ac:dyDescent="0.25">
      <c r="A27" t="str">
        <f>IF(入力シート_上限3千円!$B38="","",ROW()-1)</f>
        <v/>
      </c>
      <c r="B27" t="str">
        <f t="shared" si="0"/>
        <v/>
      </c>
      <c r="C27" t="str">
        <f t="shared" si="10"/>
        <v/>
      </c>
      <c r="D27" t="str">
        <f t="shared" si="10"/>
        <v/>
      </c>
      <c r="E27" s="30" t="str">
        <f t="shared" si="10"/>
        <v/>
      </c>
      <c r="F27" t="str">
        <f t="shared" si="10"/>
        <v/>
      </c>
      <c r="G27" t="str">
        <f t="shared" si="2"/>
        <v/>
      </c>
      <c r="H27" t="str">
        <f t="shared" si="3"/>
        <v/>
      </c>
      <c r="I27" t="str">
        <f t="shared" si="4"/>
        <v/>
      </c>
      <c r="J27" t="str">
        <f t="shared" si="5"/>
        <v/>
      </c>
      <c r="K27" t="str">
        <f t="shared" si="11"/>
        <v/>
      </c>
      <c r="L27" t="str">
        <f t="shared" si="11"/>
        <v/>
      </c>
      <c r="M27" t="str">
        <f t="shared" si="11"/>
        <v/>
      </c>
      <c r="N27" t="str">
        <f t="shared" si="7"/>
        <v/>
      </c>
      <c r="O27" t="str">
        <f t="shared" si="12"/>
        <v/>
      </c>
      <c r="P27" t="str">
        <f t="shared" si="12"/>
        <v/>
      </c>
      <c r="Q27" t="str">
        <f>IF(OR($A27="",入力シート_上限3千円!$H$2=""),"",入力シート_上限3千円!$H$2)</f>
        <v/>
      </c>
      <c r="R27" t="str">
        <f>IF(OR($A27="",入力シート_上限3千円!$H$3=""),"",入力シート_上限3千円!$H$3)</f>
        <v/>
      </c>
      <c r="S27" s="30" t="str">
        <f t="shared" si="9"/>
        <v/>
      </c>
    </row>
    <row r="28" spans="1:19" x14ac:dyDescent="0.25">
      <c r="A28" t="str">
        <f>IF(入力シート_上限3千円!$B39="","",ROW()-1)</f>
        <v/>
      </c>
      <c r="B28" t="str">
        <f t="shared" si="0"/>
        <v/>
      </c>
      <c r="C28" t="str">
        <f t="shared" si="10"/>
        <v/>
      </c>
      <c r="D28" t="str">
        <f t="shared" si="10"/>
        <v/>
      </c>
      <c r="E28" s="30" t="str">
        <f t="shared" si="10"/>
        <v/>
      </c>
      <c r="F28" t="str">
        <f t="shared" si="10"/>
        <v/>
      </c>
      <c r="G28" t="str">
        <f t="shared" si="2"/>
        <v/>
      </c>
      <c r="H28" t="str">
        <f t="shared" si="3"/>
        <v/>
      </c>
      <c r="I28" t="str">
        <f t="shared" si="4"/>
        <v/>
      </c>
      <c r="J28" t="str">
        <f t="shared" si="5"/>
        <v/>
      </c>
      <c r="K28" t="str">
        <f t="shared" si="11"/>
        <v/>
      </c>
      <c r="L28" t="str">
        <f t="shared" si="11"/>
        <v/>
      </c>
      <c r="M28" t="str">
        <f t="shared" si="11"/>
        <v/>
      </c>
      <c r="N28" t="str">
        <f t="shared" si="7"/>
        <v/>
      </c>
      <c r="O28" t="str">
        <f t="shared" si="12"/>
        <v/>
      </c>
      <c r="P28" t="str">
        <f t="shared" si="12"/>
        <v/>
      </c>
      <c r="Q28" t="str">
        <f>IF(OR($A28="",入力シート_上限3千円!$H$2=""),"",入力シート_上限3千円!$H$2)</f>
        <v/>
      </c>
      <c r="R28" t="str">
        <f>IF(OR($A28="",入力シート_上限3千円!$H$3=""),"",入力シート_上限3千円!$H$3)</f>
        <v/>
      </c>
      <c r="S28" s="30" t="str">
        <f t="shared" si="9"/>
        <v/>
      </c>
    </row>
    <row r="29" spans="1:19" x14ac:dyDescent="0.25">
      <c r="A29" t="str">
        <f>IF(入力シート_上限3千円!$B40="","",ROW()-1)</f>
        <v/>
      </c>
      <c r="B29" t="str">
        <f t="shared" si="0"/>
        <v/>
      </c>
      <c r="C29" t="str">
        <f t="shared" si="10"/>
        <v/>
      </c>
      <c r="D29" t="str">
        <f t="shared" si="10"/>
        <v/>
      </c>
      <c r="E29" s="30" t="str">
        <f t="shared" si="10"/>
        <v/>
      </c>
      <c r="F29" t="str">
        <f t="shared" si="10"/>
        <v/>
      </c>
      <c r="G29" t="str">
        <f t="shared" si="2"/>
        <v/>
      </c>
      <c r="H29" t="str">
        <f t="shared" si="3"/>
        <v/>
      </c>
      <c r="I29" t="str">
        <f t="shared" si="4"/>
        <v/>
      </c>
      <c r="J29" t="str">
        <f t="shared" si="5"/>
        <v/>
      </c>
      <c r="K29" t="str">
        <f t="shared" si="11"/>
        <v/>
      </c>
      <c r="L29" t="str">
        <f t="shared" si="11"/>
        <v/>
      </c>
      <c r="M29" t="str">
        <f t="shared" si="11"/>
        <v/>
      </c>
      <c r="N29" t="str">
        <f t="shared" si="7"/>
        <v/>
      </c>
      <c r="O29" t="str">
        <f t="shared" si="12"/>
        <v/>
      </c>
      <c r="P29" t="str">
        <f t="shared" si="12"/>
        <v/>
      </c>
      <c r="Q29" t="str">
        <f>IF(OR($A29="",入力シート_上限3千円!$H$2=""),"",入力シート_上限3千円!$H$2)</f>
        <v/>
      </c>
      <c r="R29" t="str">
        <f>IF(OR($A29="",入力シート_上限3千円!$H$3=""),"",入力シート_上限3千円!$H$3)</f>
        <v/>
      </c>
      <c r="S29" s="30" t="str">
        <f t="shared" si="9"/>
        <v/>
      </c>
    </row>
    <row r="30" spans="1:19" x14ac:dyDescent="0.25">
      <c r="A30" t="str">
        <f>IF(入力シート_上限3千円!$B41="","",ROW()-1)</f>
        <v/>
      </c>
      <c r="B30" t="str">
        <f t="shared" si="0"/>
        <v/>
      </c>
      <c r="C30" t="str">
        <f t="shared" si="10"/>
        <v/>
      </c>
      <c r="D30" t="str">
        <f t="shared" si="10"/>
        <v/>
      </c>
      <c r="E30" s="30" t="str">
        <f t="shared" si="10"/>
        <v/>
      </c>
      <c r="F30" t="str">
        <f t="shared" si="10"/>
        <v/>
      </c>
      <c r="G30" t="str">
        <f t="shared" si="2"/>
        <v/>
      </c>
      <c r="H30" t="str">
        <f t="shared" si="3"/>
        <v/>
      </c>
      <c r="I30" t="str">
        <f t="shared" si="4"/>
        <v/>
      </c>
      <c r="J30" t="str">
        <f t="shared" si="5"/>
        <v/>
      </c>
      <c r="K30" t="str">
        <f t="shared" si="11"/>
        <v/>
      </c>
      <c r="L30" t="str">
        <f t="shared" si="11"/>
        <v/>
      </c>
      <c r="M30" t="str">
        <f t="shared" si="11"/>
        <v/>
      </c>
      <c r="N30" t="str">
        <f t="shared" si="7"/>
        <v/>
      </c>
      <c r="O30" t="str">
        <f t="shared" si="12"/>
        <v/>
      </c>
      <c r="P30" t="str">
        <f t="shared" si="12"/>
        <v/>
      </c>
      <c r="Q30" t="str">
        <f>IF(OR($A30="",入力シート_上限3千円!$H$2=""),"",入力シート_上限3千円!$H$2)</f>
        <v/>
      </c>
      <c r="R30" t="str">
        <f>IF(OR($A30="",入力シート_上限3千円!$H$3=""),"",入力シート_上限3千円!$H$3)</f>
        <v/>
      </c>
      <c r="S30" s="30" t="str">
        <f t="shared" si="9"/>
        <v/>
      </c>
    </row>
    <row r="31" spans="1:19" x14ac:dyDescent="0.25">
      <c r="A31" t="str">
        <f>IF(入力シート_上限3千円!$B42="","",ROW()-1)</f>
        <v/>
      </c>
      <c r="B31" t="str">
        <f t="shared" si="0"/>
        <v/>
      </c>
      <c r="C31" t="str">
        <f t="shared" si="10"/>
        <v/>
      </c>
      <c r="D31" t="str">
        <f t="shared" si="10"/>
        <v/>
      </c>
      <c r="E31" s="30" t="str">
        <f t="shared" si="10"/>
        <v/>
      </c>
      <c r="F31" t="str">
        <f t="shared" si="10"/>
        <v/>
      </c>
      <c r="G31" t="str">
        <f t="shared" si="2"/>
        <v/>
      </c>
      <c r="H31" t="str">
        <f t="shared" si="3"/>
        <v/>
      </c>
      <c r="I31" t="str">
        <f t="shared" si="4"/>
        <v/>
      </c>
      <c r="J31" t="str">
        <f t="shared" si="5"/>
        <v/>
      </c>
      <c r="K31" t="str">
        <f t="shared" si="11"/>
        <v/>
      </c>
      <c r="L31" t="str">
        <f t="shared" si="11"/>
        <v/>
      </c>
      <c r="M31" t="str">
        <f t="shared" si="11"/>
        <v/>
      </c>
      <c r="N31" t="str">
        <f t="shared" si="7"/>
        <v/>
      </c>
      <c r="O31" t="str">
        <f t="shared" si="12"/>
        <v/>
      </c>
      <c r="P31" t="str">
        <f t="shared" si="12"/>
        <v/>
      </c>
      <c r="Q31" t="str">
        <f>IF(OR($A31="",入力シート_上限3千円!$H$2=""),"",入力シート_上限3千円!$H$2)</f>
        <v/>
      </c>
      <c r="R31" t="str">
        <f>IF(OR($A31="",入力シート_上限3千円!$H$3=""),"",入力シート_上限3千円!$H$3)</f>
        <v/>
      </c>
      <c r="S31" s="30" t="str">
        <f t="shared" si="9"/>
        <v/>
      </c>
    </row>
    <row r="32" spans="1:19" x14ac:dyDescent="0.25">
      <c r="A32" t="str">
        <f>IF(入力シート_上限3千円!$B43="","",ROW()-1)</f>
        <v/>
      </c>
      <c r="B32" t="str">
        <f t="shared" si="0"/>
        <v/>
      </c>
      <c r="C32" t="str">
        <f t="shared" si="10"/>
        <v/>
      </c>
      <c r="D32" t="str">
        <f t="shared" si="10"/>
        <v/>
      </c>
      <c r="E32" s="30" t="str">
        <f t="shared" si="10"/>
        <v/>
      </c>
      <c r="F32" t="str">
        <f t="shared" si="10"/>
        <v/>
      </c>
      <c r="G32" t="str">
        <f t="shared" si="2"/>
        <v/>
      </c>
      <c r="H32" t="str">
        <f t="shared" si="3"/>
        <v/>
      </c>
      <c r="I32" t="str">
        <f t="shared" si="4"/>
        <v/>
      </c>
      <c r="J32" t="str">
        <f t="shared" si="5"/>
        <v/>
      </c>
      <c r="K32" t="str">
        <f t="shared" si="11"/>
        <v/>
      </c>
      <c r="L32" t="str">
        <f t="shared" si="11"/>
        <v/>
      </c>
      <c r="M32" t="str">
        <f t="shared" si="11"/>
        <v/>
      </c>
      <c r="N32" t="str">
        <f t="shared" si="7"/>
        <v/>
      </c>
      <c r="O32" t="str">
        <f t="shared" si="12"/>
        <v/>
      </c>
      <c r="P32" t="str">
        <f t="shared" si="12"/>
        <v/>
      </c>
      <c r="Q32" t="str">
        <f>IF(OR($A32="",入力シート_上限3千円!$H$2=""),"",入力シート_上限3千円!$H$2)</f>
        <v/>
      </c>
      <c r="R32" t="str">
        <f>IF(OR($A32="",入力シート_上限3千円!$H$3=""),"",入力シート_上限3千円!$H$3)</f>
        <v/>
      </c>
      <c r="S32" s="30" t="str">
        <f t="shared" si="9"/>
        <v/>
      </c>
    </row>
    <row r="33" spans="1:19" x14ac:dyDescent="0.25">
      <c r="A33" t="str">
        <f>IF(入力シート_上限3千円!$B44="","",ROW()-1)</f>
        <v/>
      </c>
      <c r="B33" t="str">
        <f t="shared" si="0"/>
        <v/>
      </c>
      <c r="C33" t="str">
        <f t="shared" si="10"/>
        <v/>
      </c>
      <c r="D33" t="str">
        <f t="shared" si="10"/>
        <v/>
      </c>
      <c r="E33" s="30" t="str">
        <f t="shared" si="10"/>
        <v/>
      </c>
      <c r="F33" t="str">
        <f t="shared" si="10"/>
        <v/>
      </c>
      <c r="G33" t="str">
        <f t="shared" si="2"/>
        <v/>
      </c>
      <c r="H33" t="str">
        <f t="shared" si="3"/>
        <v/>
      </c>
      <c r="I33" t="str">
        <f t="shared" si="4"/>
        <v/>
      </c>
      <c r="J33" t="str">
        <f t="shared" si="5"/>
        <v/>
      </c>
      <c r="K33" t="str">
        <f t="shared" si="11"/>
        <v/>
      </c>
      <c r="L33" t="str">
        <f t="shared" si="11"/>
        <v/>
      </c>
      <c r="M33" t="str">
        <f t="shared" si="11"/>
        <v/>
      </c>
      <c r="N33" t="str">
        <f t="shared" si="7"/>
        <v/>
      </c>
      <c r="O33" t="str">
        <f t="shared" si="12"/>
        <v/>
      </c>
      <c r="P33" t="str">
        <f t="shared" si="12"/>
        <v/>
      </c>
      <c r="Q33" t="str">
        <f>IF(OR($A33="",入力シート_上限3千円!$H$2=""),"",入力シート_上限3千円!$H$2)</f>
        <v/>
      </c>
      <c r="R33" t="str">
        <f>IF(OR($A33="",入力シート_上限3千円!$H$3=""),"",入力シート_上限3千円!$H$3)</f>
        <v/>
      </c>
      <c r="S33" s="30" t="str">
        <f t="shared" si="9"/>
        <v/>
      </c>
    </row>
    <row r="34" spans="1:19" x14ac:dyDescent="0.25">
      <c r="A34" t="str">
        <f>IF(入力シート_上限3千円!$B45="","",ROW()-1)</f>
        <v/>
      </c>
      <c r="B34" t="str">
        <f t="shared" si="0"/>
        <v/>
      </c>
      <c r="C34" t="str">
        <f t="shared" si="10"/>
        <v/>
      </c>
      <c r="D34" t="str">
        <f t="shared" si="10"/>
        <v/>
      </c>
      <c r="E34" s="30" t="str">
        <f t="shared" si="10"/>
        <v/>
      </c>
      <c r="F34" t="str">
        <f t="shared" si="10"/>
        <v/>
      </c>
      <c r="G34" t="str">
        <f t="shared" si="2"/>
        <v/>
      </c>
      <c r="H34" t="str">
        <f t="shared" si="3"/>
        <v/>
      </c>
      <c r="I34" t="str">
        <f t="shared" si="4"/>
        <v/>
      </c>
      <c r="J34" t="str">
        <f t="shared" si="5"/>
        <v/>
      </c>
      <c r="K34" t="str">
        <f t="shared" si="11"/>
        <v/>
      </c>
      <c r="L34" t="str">
        <f t="shared" si="11"/>
        <v/>
      </c>
      <c r="M34" t="str">
        <f t="shared" si="11"/>
        <v/>
      </c>
      <c r="N34" t="str">
        <f t="shared" si="7"/>
        <v/>
      </c>
      <c r="O34" t="str">
        <f t="shared" si="12"/>
        <v/>
      </c>
      <c r="P34" t="str">
        <f t="shared" si="12"/>
        <v/>
      </c>
      <c r="Q34" t="str">
        <f>IF(OR($A34="",入力シート_上限3千円!$H$2=""),"",入力シート_上限3千円!$H$2)</f>
        <v/>
      </c>
      <c r="R34" t="str">
        <f>IF(OR($A34="",入力シート_上限3千円!$H$3=""),"",入力シート_上限3千円!$H$3)</f>
        <v/>
      </c>
      <c r="S34" s="30" t="str">
        <f t="shared" si="9"/>
        <v/>
      </c>
    </row>
    <row r="35" spans="1:19" x14ac:dyDescent="0.25">
      <c r="A35" t="str">
        <f>IF(入力シート_上限3千円!$B46="","",ROW()-1)</f>
        <v/>
      </c>
      <c r="B35" t="str">
        <f t="shared" si="0"/>
        <v/>
      </c>
      <c r="C35" t="str">
        <f t="shared" si="10"/>
        <v/>
      </c>
      <c r="D35" t="str">
        <f t="shared" si="10"/>
        <v/>
      </c>
      <c r="E35" s="30" t="str">
        <f t="shared" si="10"/>
        <v/>
      </c>
      <c r="F35" t="str">
        <f t="shared" si="10"/>
        <v/>
      </c>
      <c r="G35" t="str">
        <f t="shared" si="2"/>
        <v/>
      </c>
      <c r="H35" t="str">
        <f t="shared" si="3"/>
        <v/>
      </c>
      <c r="I35" t="str">
        <f t="shared" si="4"/>
        <v/>
      </c>
      <c r="J35" t="str">
        <f t="shared" si="5"/>
        <v/>
      </c>
      <c r="K35" t="str">
        <f t="shared" si="11"/>
        <v/>
      </c>
      <c r="L35" t="str">
        <f t="shared" si="11"/>
        <v/>
      </c>
      <c r="M35" t="str">
        <f t="shared" si="11"/>
        <v/>
      </c>
      <c r="N35" t="str">
        <f t="shared" si="7"/>
        <v/>
      </c>
      <c r="O35" t="str">
        <f t="shared" si="12"/>
        <v/>
      </c>
      <c r="P35" t="str">
        <f t="shared" si="12"/>
        <v/>
      </c>
      <c r="Q35" t="str">
        <f>IF(OR($A35="",入力シート_上限3千円!$H$2=""),"",入力シート_上限3千円!$H$2)</f>
        <v/>
      </c>
      <c r="R35" t="str">
        <f>IF(OR($A35="",入力シート_上限3千円!$H$3=""),"",入力シート_上限3千円!$H$3)</f>
        <v/>
      </c>
      <c r="S35" s="30" t="str">
        <f t="shared" si="9"/>
        <v/>
      </c>
    </row>
    <row r="36" spans="1:19" x14ac:dyDescent="0.25">
      <c r="A36" t="str">
        <f>IF(入力シート_上限3千円!$B47="","",ROW()-1)</f>
        <v/>
      </c>
      <c r="B36" t="str">
        <f t="shared" si="0"/>
        <v/>
      </c>
      <c r="C36" t="str">
        <f t="shared" si="10"/>
        <v/>
      </c>
      <c r="D36" t="str">
        <f t="shared" si="10"/>
        <v/>
      </c>
      <c r="E36" s="30" t="str">
        <f t="shared" si="10"/>
        <v/>
      </c>
      <c r="F36" t="str">
        <f t="shared" si="10"/>
        <v/>
      </c>
      <c r="G36" t="str">
        <f t="shared" si="2"/>
        <v/>
      </c>
      <c r="H36" t="str">
        <f t="shared" si="3"/>
        <v/>
      </c>
      <c r="I36" t="str">
        <f t="shared" si="4"/>
        <v/>
      </c>
      <c r="J36" t="str">
        <f t="shared" si="5"/>
        <v/>
      </c>
      <c r="K36" t="str">
        <f t="shared" si="11"/>
        <v/>
      </c>
      <c r="L36" t="str">
        <f t="shared" si="11"/>
        <v/>
      </c>
      <c r="M36" t="str">
        <f t="shared" si="11"/>
        <v/>
      </c>
      <c r="N36" t="str">
        <f t="shared" si="7"/>
        <v/>
      </c>
      <c r="O36" t="str">
        <f t="shared" si="12"/>
        <v/>
      </c>
      <c r="P36" t="str">
        <f t="shared" si="12"/>
        <v/>
      </c>
      <c r="Q36" t="str">
        <f>IF(OR($A36="",入力シート_上限3千円!$H$2=""),"",入力シート_上限3千円!$H$2)</f>
        <v/>
      </c>
      <c r="R36" t="str">
        <f>IF(OR($A36="",入力シート_上限3千円!$H$3=""),"",入力シート_上限3千円!$H$3)</f>
        <v/>
      </c>
      <c r="S36" s="30" t="str">
        <f t="shared" si="9"/>
        <v/>
      </c>
    </row>
    <row r="37" spans="1:19" x14ac:dyDescent="0.25">
      <c r="A37" t="str">
        <f>IF(入力シート_上限3千円!$B48="","",ROW()-1)</f>
        <v/>
      </c>
      <c r="B37" t="str">
        <f t="shared" si="0"/>
        <v/>
      </c>
      <c r="C37" t="str">
        <f t="shared" si="10"/>
        <v/>
      </c>
      <c r="D37" t="str">
        <f t="shared" si="10"/>
        <v/>
      </c>
      <c r="E37" s="30" t="str">
        <f t="shared" si="10"/>
        <v/>
      </c>
      <c r="F37" t="str">
        <f t="shared" si="10"/>
        <v/>
      </c>
      <c r="G37" t="str">
        <f t="shared" si="2"/>
        <v/>
      </c>
      <c r="H37" t="str">
        <f t="shared" si="3"/>
        <v/>
      </c>
      <c r="I37" t="str">
        <f t="shared" si="4"/>
        <v/>
      </c>
      <c r="J37" t="str">
        <f t="shared" si="5"/>
        <v/>
      </c>
      <c r="K37" t="str">
        <f t="shared" si="11"/>
        <v/>
      </c>
      <c r="L37" t="str">
        <f t="shared" si="11"/>
        <v/>
      </c>
      <c r="M37" t="str">
        <f t="shared" si="11"/>
        <v/>
      </c>
      <c r="N37" t="str">
        <f t="shared" si="7"/>
        <v/>
      </c>
      <c r="O37" t="str">
        <f t="shared" si="12"/>
        <v/>
      </c>
      <c r="P37" t="str">
        <f t="shared" si="12"/>
        <v/>
      </c>
      <c r="Q37" t="str">
        <f>IF(OR($A37="",入力シート_上限3千円!$H$2=""),"",入力シート_上限3千円!$H$2)</f>
        <v/>
      </c>
      <c r="R37" t="str">
        <f>IF(OR($A37="",入力シート_上限3千円!$H$3=""),"",入力シート_上限3千円!$H$3)</f>
        <v/>
      </c>
      <c r="S37" s="30" t="str">
        <f t="shared" si="9"/>
        <v/>
      </c>
    </row>
    <row r="38" spans="1:19" x14ac:dyDescent="0.25">
      <c r="A38" t="str">
        <f>IF(入力シート_上限3千円!$B49="","",ROW()-1)</f>
        <v/>
      </c>
      <c r="B38" t="str">
        <f t="shared" si="0"/>
        <v/>
      </c>
      <c r="C38" t="str">
        <f t="shared" si="10"/>
        <v/>
      </c>
      <c r="D38" t="str">
        <f t="shared" si="10"/>
        <v/>
      </c>
      <c r="E38" s="30" t="str">
        <f t="shared" si="10"/>
        <v/>
      </c>
      <c r="F38" t="str">
        <f t="shared" si="10"/>
        <v/>
      </c>
      <c r="G38" t="str">
        <f t="shared" si="2"/>
        <v/>
      </c>
      <c r="H38" t="str">
        <f t="shared" si="3"/>
        <v/>
      </c>
      <c r="I38" t="str">
        <f t="shared" si="4"/>
        <v/>
      </c>
      <c r="J38" t="str">
        <f t="shared" si="5"/>
        <v/>
      </c>
      <c r="K38" t="str">
        <f t="shared" si="11"/>
        <v/>
      </c>
      <c r="L38" t="str">
        <f t="shared" si="11"/>
        <v/>
      </c>
      <c r="M38" t="str">
        <f t="shared" si="11"/>
        <v/>
      </c>
      <c r="N38" t="str">
        <f t="shared" si="7"/>
        <v/>
      </c>
      <c r="O38" t="str">
        <f t="shared" si="12"/>
        <v/>
      </c>
      <c r="P38" t="str">
        <f t="shared" si="12"/>
        <v/>
      </c>
      <c r="Q38" t="str">
        <f>IF(OR($A38="",入力シート_上限3千円!$H$2=""),"",入力シート_上限3千円!$H$2)</f>
        <v/>
      </c>
      <c r="R38" t="str">
        <f>IF(OR($A38="",入力シート_上限3千円!$H$3=""),"",入力シート_上限3千円!$H$3)</f>
        <v/>
      </c>
      <c r="S38" s="30" t="str">
        <f t="shared" si="9"/>
        <v/>
      </c>
    </row>
    <row r="39" spans="1:19" x14ac:dyDescent="0.25">
      <c r="A39" t="str">
        <f>IF(入力シート_上限3千円!$B50="","",ROW()-1)</f>
        <v/>
      </c>
      <c r="B39" t="str">
        <f t="shared" si="0"/>
        <v/>
      </c>
      <c r="C39" t="str">
        <f t="shared" si="10"/>
        <v/>
      </c>
      <c r="D39" t="str">
        <f t="shared" si="10"/>
        <v/>
      </c>
      <c r="E39" s="30" t="str">
        <f t="shared" si="10"/>
        <v/>
      </c>
      <c r="F39" t="str">
        <f t="shared" si="10"/>
        <v/>
      </c>
      <c r="G39" t="str">
        <f t="shared" si="2"/>
        <v/>
      </c>
      <c r="H39" t="str">
        <f t="shared" si="3"/>
        <v/>
      </c>
      <c r="I39" t="str">
        <f t="shared" si="4"/>
        <v/>
      </c>
      <c r="J39" t="str">
        <f t="shared" si="5"/>
        <v/>
      </c>
      <c r="K39" t="str">
        <f t="shared" si="11"/>
        <v/>
      </c>
      <c r="L39" t="str">
        <f t="shared" si="11"/>
        <v/>
      </c>
      <c r="M39" t="str">
        <f t="shared" si="11"/>
        <v/>
      </c>
      <c r="N39" t="str">
        <f t="shared" si="7"/>
        <v/>
      </c>
      <c r="O39" t="str">
        <f t="shared" si="12"/>
        <v/>
      </c>
      <c r="P39" t="str">
        <f t="shared" si="12"/>
        <v/>
      </c>
      <c r="Q39" t="str">
        <f>IF(OR($A39="",入力シート_上限3千円!$H$2=""),"",入力シート_上限3千円!$H$2)</f>
        <v/>
      </c>
      <c r="R39" t="str">
        <f>IF(OR($A39="",入力シート_上限3千円!$H$3=""),"",入力シート_上限3千円!$H$3)</f>
        <v/>
      </c>
      <c r="S39" s="30" t="str">
        <f t="shared" si="9"/>
        <v/>
      </c>
    </row>
    <row r="40" spans="1:19" x14ac:dyDescent="0.25">
      <c r="A40" t="str">
        <f>IF(入力シート_上限3千円!$B51="","",ROW()-1)</f>
        <v/>
      </c>
      <c r="B40" t="str">
        <f t="shared" si="0"/>
        <v/>
      </c>
      <c r="C40" t="str">
        <f t="shared" si="10"/>
        <v/>
      </c>
      <c r="D40" t="str">
        <f t="shared" si="10"/>
        <v/>
      </c>
      <c r="E40" s="30" t="str">
        <f t="shared" si="10"/>
        <v/>
      </c>
      <c r="F40" t="str">
        <f t="shared" si="10"/>
        <v/>
      </c>
      <c r="G40" t="str">
        <f t="shared" si="2"/>
        <v/>
      </c>
      <c r="H40" t="str">
        <f t="shared" si="3"/>
        <v/>
      </c>
      <c r="I40" t="str">
        <f t="shared" si="4"/>
        <v/>
      </c>
      <c r="J40" t="str">
        <f t="shared" si="5"/>
        <v/>
      </c>
      <c r="K40" t="str">
        <f t="shared" si="11"/>
        <v/>
      </c>
      <c r="L40" t="str">
        <f t="shared" si="11"/>
        <v/>
      </c>
      <c r="M40" t="str">
        <f t="shared" si="11"/>
        <v/>
      </c>
      <c r="N40" t="str">
        <f t="shared" si="7"/>
        <v/>
      </c>
      <c r="O40" t="str">
        <f t="shared" si="12"/>
        <v/>
      </c>
      <c r="P40" t="str">
        <f t="shared" si="12"/>
        <v/>
      </c>
      <c r="Q40" t="str">
        <f>IF(OR($A40="",入力シート_上限3千円!$H$2=""),"",入力シート_上限3千円!$H$2)</f>
        <v/>
      </c>
      <c r="R40" t="str">
        <f>IF(OR($A40="",入力シート_上限3千円!$H$3=""),"",入力シート_上限3千円!$H$3)</f>
        <v/>
      </c>
      <c r="S40" s="30" t="str">
        <f t="shared" si="9"/>
        <v/>
      </c>
    </row>
    <row r="41" spans="1:19" x14ac:dyDescent="0.25">
      <c r="A41" t="str">
        <f>IF(入力シート_上限3千円!$B52="","",ROW()-1)</f>
        <v/>
      </c>
      <c r="B41" t="str">
        <f t="shared" si="0"/>
        <v/>
      </c>
      <c r="C41" t="str">
        <f t="shared" si="10"/>
        <v/>
      </c>
      <c r="D41" t="str">
        <f t="shared" si="10"/>
        <v/>
      </c>
      <c r="E41" s="30" t="str">
        <f t="shared" si="10"/>
        <v/>
      </c>
      <c r="F41" t="str">
        <f t="shared" si="10"/>
        <v/>
      </c>
      <c r="G41" t="str">
        <f t="shared" si="2"/>
        <v/>
      </c>
      <c r="H41" t="str">
        <f t="shared" si="3"/>
        <v/>
      </c>
      <c r="I41" t="str">
        <f t="shared" si="4"/>
        <v/>
      </c>
      <c r="J41" t="str">
        <f t="shared" si="5"/>
        <v/>
      </c>
      <c r="K41" t="str">
        <f t="shared" si="11"/>
        <v/>
      </c>
      <c r="L41" t="str">
        <f t="shared" si="11"/>
        <v/>
      </c>
      <c r="M41" t="str">
        <f t="shared" si="11"/>
        <v/>
      </c>
      <c r="N41" t="str">
        <f t="shared" si="7"/>
        <v/>
      </c>
      <c r="O41" t="str">
        <f t="shared" si="12"/>
        <v/>
      </c>
      <c r="P41" t="str">
        <f t="shared" si="12"/>
        <v/>
      </c>
      <c r="Q41" t="str">
        <f>IF(OR($A41="",入力シート_上限3千円!$H$2=""),"",入力シート_上限3千円!$H$2)</f>
        <v/>
      </c>
      <c r="R41" t="str">
        <f>IF(OR($A41="",入力シート_上限3千円!$H$3=""),"",入力シート_上限3千円!$H$3)</f>
        <v/>
      </c>
      <c r="S41" s="30" t="str">
        <f t="shared" si="9"/>
        <v/>
      </c>
    </row>
    <row r="42" spans="1:19" x14ac:dyDescent="0.25">
      <c r="A42" t="str">
        <f>IF(入力シート_上限3千円!$B53="","",ROW()-1)</f>
        <v/>
      </c>
      <c r="B42" t="str">
        <f t="shared" si="0"/>
        <v/>
      </c>
      <c r="C42" t="str">
        <f t="shared" ref="C42:F61" si="13">IFERROR(IF(VLOOKUP($A42,実績一覧,COLUMN()+1,FALSE)=0,"",VLOOKUP($A42,実績一覧,COLUMN()+1,FALSE)),"")</f>
        <v/>
      </c>
      <c r="D42" t="str">
        <f t="shared" si="13"/>
        <v/>
      </c>
      <c r="E42" s="30" t="str">
        <f t="shared" si="13"/>
        <v/>
      </c>
      <c r="F42" t="str">
        <f t="shared" si="13"/>
        <v/>
      </c>
      <c r="G42" t="str">
        <f t="shared" si="2"/>
        <v/>
      </c>
      <c r="H42" t="str">
        <f t="shared" si="3"/>
        <v/>
      </c>
      <c r="I42" t="str">
        <f t="shared" si="4"/>
        <v/>
      </c>
      <c r="J42" t="str">
        <f t="shared" si="5"/>
        <v/>
      </c>
      <c r="K42" t="str">
        <f t="shared" ref="K42:M61" si="14">IFERROR(IF(VLOOKUP($A42,実績一覧,COLUMN()+11,FALSE)=0,"",VLOOKUP($A42,実績一覧,COLUMN()+11,FALSE)),"")</f>
        <v/>
      </c>
      <c r="L42" t="str">
        <f t="shared" si="14"/>
        <v/>
      </c>
      <c r="M42" t="str">
        <f t="shared" si="14"/>
        <v/>
      </c>
      <c r="N42" t="str">
        <f t="shared" si="7"/>
        <v/>
      </c>
      <c r="O42" t="str">
        <f t="shared" ref="O42:P61" si="15">IFERROR(IF(VLOOKUP($A42,実績一覧,COLUMN()+13,FALSE)=0,"",VLOOKUP($A42,実績一覧,COLUMN()+13,FALSE)),"")</f>
        <v/>
      </c>
      <c r="P42" t="str">
        <f t="shared" si="15"/>
        <v/>
      </c>
      <c r="Q42" t="str">
        <f>IF(OR($A42="",入力シート_上限3千円!$H$2=""),"",入力シート_上限3千円!$H$2)</f>
        <v/>
      </c>
      <c r="R42" t="str">
        <f>IF(OR($A42="",入力シート_上限3千円!$H$3=""),"",入力シート_上限3千円!$H$3)</f>
        <v/>
      </c>
      <c r="S42" s="30" t="str">
        <f t="shared" si="9"/>
        <v/>
      </c>
    </row>
    <row r="43" spans="1:19" x14ac:dyDescent="0.25">
      <c r="A43" t="str">
        <f>IF(入力シート_上限3千円!$B54="","",ROW()-1)</f>
        <v/>
      </c>
      <c r="B43" t="str">
        <f t="shared" si="0"/>
        <v/>
      </c>
      <c r="C43" t="str">
        <f t="shared" si="13"/>
        <v/>
      </c>
      <c r="D43" t="str">
        <f t="shared" si="13"/>
        <v/>
      </c>
      <c r="E43" s="30" t="str">
        <f t="shared" si="13"/>
        <v/>
      </c>
      <c r="F43" t="str">
        <f t="shared" si="13"/>
        <v/>
      </c>
      <c r="G43" t="str">
        <f t="shared" si="2"/>
        <v/>
      </c>
      <c r="H43" t="str">
        <f t="shared" si="3"/>
        <v/>
      </c>
      <c r="I43" t="str">
        <f t="shared" si="4"/>
        <v/>
      </c>
      <c r="J43" t="str">
        <f t="shared" si="5"/>
        <v/>
      </c>
      <c r="K43" t="str">
        <f t="shared" si="14"/>
        <v/>
      </c>
      <c r="L43" t="str">
        <f t="shared" si="14"/>
        <v/>
      </c>
      <c r="M43" t="str">
        <f t="shared" si="14"/>
        <v/>
      </c>
      <c r="N43" t="str">
        <f t="shared" si="7"/>
        <v/>
      </c>
      <c r="O43" t="str">
        <f t="shared" si="15"/>
        <v/>
      </c>
      <c r="P43" t="str">
        <f t="shared" si="15"/>
        <v/>
      </c>
      <c r="Q43" t="str">
        <f>IF(OR($A43="",入力シート_上限3千円!$H$2=""),"",入力シート_上限3千円!$H$2)</f>
        <v/>
      </c>
      <c r="R43" t="str">
        <f>IF(OR($A43="",入力シート_上限3千円!$H$3=""),"",入力シート_上限3千円!$H$3)</f>
        <v/>
      </c>
      <c r="S43" s="30" t="str">
        <f t="shared" si="9"/>
        <v/>
      </c>
    </row>
    <row r="44" spans="1:19" x14ac:dyDescent="0.25">
      <c r="A44" t="str">
        <f>IF(入力シート_上限3千円!$B55="","",ROW()-1)</f>
        <v/>
      </c>
      <c r="B44" t="str">
        <f t="shared" si="0"/>
        <v/>
      </c>
      <c r="C44" t="str">
        <f t="shared" si="13"/>
        <v/>
      </c>
      <c r="D44" t="str">
        <f t="shared" si="13"/>
        <v/>
      </c>
      <c r="E44" s="30" t="str">
        <f t="shared" si="13"/>
        <v/>
      </c>
      <c r="F44" t="str">
        <f t="shared" si="13"/>
        <v/>
      </c>
      <c r="G44" t="str">
        <f t="shared" si="2"/>
        <v/>
      </c>
      <c r="H44" t="str">
        <f t="shared" si="3"/>
        <v/>
      </c>
      <c r="I44" t="str">
        <f t="shared" si="4"/>
        <v/>
      </c>
      <c r="J44" t="str">
        <f t="shared" si="5"/>
        <v/>
      </c>
      <c r="K44" t="str">
        <f t="shared" si="14"/>
        <v/>
      </c>
      <c r="L44" t="str">
        <f t="shared" si="14"/>
        <v/>
      </c>
      <c r="M44" t="str">
        <f t="shared" si="14"/>
        <v/>
      </c>
      <c r="N44" t="str">
        <f t="shared" si="7"/>
        <v/>
      </c>
      <c r="O44" t="str">
        <f t="shared" si="15"/>
        <v/>
      </c>
      <c r="P44" t="str">
        <f t="shared" si="15"/>
        <v/>
      </c>
      <c r="Q44" t="str">
        <f>IF(OR($A44="",入力シート_上限3千円!$H$2=""),"",入力シート_上限3千円!$H$2)</f>
        <v/>
      </c>
      <c r="R44" t="str">
        <f>IF(OR($A44="",入力シート_上限3千円!$H$3=""),"",入力シート_上限3千円!$H$3)</f>
        <v/>
      </c>
      <c r="S44" s="30" t="str">
        <f t="shared" si="9"/>
        <v/>
      </c>
    </row>
    <row r="45" spans="1:19" x14ac:dyDescent="0.25">
      <c r="A45" t="str">
        <f>IF(入力シート_上限3千円!$B56="","",ROW()-1)</f>
        <v/>
      </c>
      <c r="B45" t="str">
        <f t="shared" si="0"/>
        <v/>
      </c>
      <c r="C45" t="str">
        <f t="shared" si="13"/>
        <v/>
      </c>
      <c r="D45" t="str">
        <f t="shared" si="13"/>
        <v/>
      </c>
      <c r="E45" s="30" t="str">
        <f t="shared" si="13"/>
        <v/>
      </c>
      <c r="F45" t="str">
        <f t="shared" si="13"/>
        <v/>
      </c>
      <c r="G45" t="str">
        <f t="shared" si="2"/>
        <v/>
      </c>
      <c r="H45" t="str">
        <f t="shared" si="3"/>
        <v/>
      </c>
      <c r="I45" t="str">
        <f t="shared" si="4"/>
        <v/>
      </c>
      <c r="J45" t="str">
        <f t="shared" si="5"/>
        <v/>
      </c>
      <c r="K45" t="str">
        <f t="shared" si="14"/>
        <v/>
      </c>
      <c r="L45" t="str">
        <f t="shared" si="14"/>
        <v/>
      </c>
      <c r="M45" t="str">
        <f t="shared" si="14"/>
        <v/>
      </c>
      <c r="N45" t="str">
        <f t="shared" si="7"/>
        <v/>
      </c>
      <c r="O45" t="str">
        <f t="shared" si="15"/>
        <v/>
      </c>
      <c r="P45" t="str">
        <f t="shared" si="15"/>
        <v/>
      </c>
      <c r="Q45" t="str">
        <f>IF(OR($A45="",入力シート_上限3千円!$H$2=""),"",入力シート_上限3千円!$H$2)</f>
        <v/>
      </c>
      <c r="R45" t="str">
        <f>IF(OR($A45="",入力シート_上限3千円!$H$3=""),"",入力シート_上限3千円!$H$3)</f>
        <v/>
      </c>
      <c r="S45" s="30" t="str">
        <f t="shared" si="9"/>
        <v/>
      </c>
    </row>
    <row r="46" spans="1:19" x14ac:dyDescent="0.25">
      <c r="A46" t="str">
        <f>IF(入力シート_上限3千円!$B57="","",ROW()-1)</f>
        <v/>
      </c>
      <c r="B46" t="str">
        <f t="shared" si="0"/>
        <v/>
      </c>
      <c r="C46" t="str">
        <f t="shared" si="13"/>
        <v/>
      </c>
      <c r="D46" t="str">
        <f t="shared" si="13"/>
        <v/>
      </c>
      <c r="E46" s="30" t="str">
        <f t="shared" si="13"/>
        <v/>
      </c>
      <c r="F46" t="str">
        <f t="shared" si="13"/>
        <v/>
      </c>
      <c r="G46" t="str">
        <f t="shared" si="2"/>
        <v/>
      </c>
      <c r="H46" t="str">
        <f t="shared" si="3"/>
        <v/>
      </c>
      <c r="I46" t="str">
        <f t="shared" si="4"/>
        <v/>
      </c>
      <c r="J46" t="str">
        <f t="shared" si="5"/>
        <v/>
      </c>
      <c r="K46" t="str">
        <f t="shared" si="14"/>
        <v/>
      </c>
      <c r="L46" t="str">
        <f t="shared" si="14"/>
        <v/>
      </c>
      <c r="M46" t="str">
        <f t="shared" si="14"/>
        <v/>
      </c>
      <c r="N46" t="str">
        <f t="shared" si="7"/>
        <v/>
      </c>
      <c r="O46" t="str">
        <f t="shared" si="15"/>
        <v/>
      </c>
      <c r="P46" t="str">
        <f t="shared" si="15"/>
        <v/>
      </c>
      <c r="Q46" t="str">
        <f>IF(OR($A46="",入力シート_上限3千円!$H$2=""),"",入力シート_上限3千円!$H$2)</f>
        <v/>
      </c>
      <c r="R46" t="str">
        <f>IF(OR($A46="",入力シート_上限3千円!$H$3=""),"",入力シート_上限3千円!$H$3)</f>
        <v/>
      </c>
      <c r="S46" s="30" t="str">
        <f t="shared" si="9"/>
        <v/>
      </c>
    </row>
    <row r="47" spans="1:19" x14ac:dyDescent="0.25">
      <c r="A47" t="str">
        <f>IF(入力シート_上限3千円!$B58="","",ROW()-1)</f>
        <v/>
      </c>
      <c r="B47" t="str">
        <f t="shared" si="0"/>
        <v/>
      </c>
      <c r="C47" t="str">
        <f t="shared" si="13"/>
        <v/>
      </c>
      <c r="D47" t="str">
        <f t="shared" si="13"/>
        <v/>
      </c>
      <c r="E47" s="30" t="str">
        <f t="shared" si="13"/>
        <v/>
      </c>
      <c r="F47" t="str">
        <f t="shared" si="13"/>
        <v/>
      </c>
      <c r="G47" t="str">
        <f t="shared" si="2"/>
        <v/>
      </c>
      <c r="H47" t="str">
        <f t="shared" si="3"/>
        <v/>
      </c>
      <c r="I47" t="str">
        <f t="shared" si="4"/>
        <v/>
      </c>
      <c r="J47" t="str">
        <f t="shared" si="5"/>
        <v/>
      </c>
      <c r="K47" t="str">
        <f t="shared" si="14"/>
        <v/>
      </c>
      <c r="L47" t="str">
        <f t="shared" si="14"/>
        <v/>
      </c>
      <c r="M47" t="str">
        <f t="shared" si="14"/>
        <v/>
      </c>
      <c r="N47" t="str">
        <f t="shared" si="7"/>
        <v/>
      </c>
      <c r="O47" t="str">
        <f t="shared" si="15"/>
        <v/>
      </c>
      <c r="P47" t="str">
        <f t="shared" si="15"/>
        <v/>
      </c>
      <c r="Q47" t="str">
        <f>IF(OR($A47="",入力シート_上限3千円!$H$2=""),"",入力シート_上限3千円!$H$2)</f>
        <v/>
      </c>
      <c r="R47" t="str">
        <f>IF(OR($A47="",入力シート_上限3千円!$H$3=""),"",入力シート_上限3千円!$H$3)</f>
        <v/>
      </c>
      <c r="S47" s="30" t="str">
        <f t="shared" si="9"/>
        <v/>
      </c>
    </row>
    <row r="48" spans="1:19" x14ac:dyDescent="0.25">
      <c r="A48" t="str">
        <f>IF(入力シート_上限3千円!$B59="","",ROW()-1)</f>
        <v/>
      </c>
      <c r="B48" t="str">
        <f t="shared" si="0"/>
        <v/>
      </c>
      <c r="C48" t="str">
        <f t="shared" si="13"/>
        <v/>
      </c>
      <c r="D48" t="str">
        <f t="shared" si="13"/>
        <v/>
      </c>
      <c r="E48" s="30" t="str">
        <f t="shared" si="13"/>
        <v/>
      </c>
      <c r="F48" t="str">
        <f t="shared" si="13"/>
        <v/>
      </c>
      <c r="G48" t="str">
        <f t="shared" si="2"/>
        <v/>
      </c>
      <c r="H48" t="str">
        <f t="shared" si="3"/>
        <v/>
      </c>
      <c r="I48" t="str">
        <f t="shared" si="4"/>
        <v/>
      </c>
      <c r="J48" t="str">
        <f t="shared" si="5"/>
        <v/>
      </c>
      <c r="K48" t="str">
        <f t="shared" si="14"/>
        <v/>
      </c>
      <c r="L48" t="str">
        <f t="shared" si="14"/>
        <v/>
      </c>
      <c r="M48" t="str">
        <f t="shared" si="14"/>
        <v/>
      </c>
      <c r="N48" t="str">
        <f t="shared" si="7"/>
        <v/>
      </c>
      <c r="O48" t="str">
        <f t="shared" si="15"/>
        <v/>
      </c>
      <c r="P48" t="str">
        <f t="shared" si="15"/>
        <v/>
      </c>
      <c r="Q48" t="str">
        <f>IF(OR($A48="",入力シート_上限3千円!$H$2=""),"",入力シート_上限3千円!$H$2)</f>
        <v/>
      </c>
      <c r="R48" t="str">
        <f>IF(OR($A48="",入力シート_上限3千円!$H$3=""),"",入力シート_上限3千円!$H$3)</f>
        <v/>
      </c>
      <c r="S48" s="30" t="str">
        <f t="shared" si="9"/>
        <v/>
      </c>
    </row>
    <row r="49" spans="1:19" x14ac:dyDescent="0.25">
      <c r="A49" t="str">
        <f>IF(入力シート_上限3千円!$B60="","",ROW()-1)</f>
        <v/>
      </c>
      <c r="B49" t="str">
        <f t="shared" si="0"/>
        <v/>
      </c>
      <c r="C49" t="str">
        <f t="shared" si="13"/>
        <v/>
      </c>
      <c r="D49" t="str">
        <f t="shared" si="13"/>
        <v/>
      </c>
      <c r="E49" s="30" t="str">
        <f t="shared" si="13"/>
        <v/>
      </c>
      <c r="F49" t="str">
        <f t="shared" si="13"/>
        <v/>
      </c>
      <c r="G49" t="str">
        <f t="shared" si="2"/>
        <v/>
      </c>
      <c r="H49" t="str">
        <f t="shared" si="3"/>
        <v/>
      </c>
      <c r="I49" t="str">
        <f t="shared" si="4"/>
        <v/>
      </c>
      <c r="J49" t="str">
        <f t="shared" si="5"/>
        <v/>
      </c>
      <c r="K49" t="str">
        <f t="shared" si="14"/>
        <v/>
      </c>
      <c r="L49" t="str">
        <f t="shared" si="14"/>
        <v/>
      </c>
      <c r="M49" t="str">
        <f t="shared" si="14"/>
        <v/>
      </c>
      <c r="N49" t="str">
        <f t="shared" si="7"/>
        <v/>
      </c>
      <c r="O49" t="str">
        <f t="shared" si="15"/>
        <v/>
      </c>
      <c r="P49" t="str">
        <f t="shared" si="15"/>
        <v/>
      </c>
      <c r="Q49" t="str">
        <f>IF(OR($A49="",入力シート_上限3千円!$H$2=""),"",入力シート_上限3千円!$H$2)</f>
        <v/>
      </c>
      <c r="R49" t="str">
        <f>IF(OR($A49="",入力シート_上限3千円!$H$3=""),"",入力シート_上限3千円!$H$3)</f>
        <v/>
      </c>
      <c r="S49" s="30" t="str">
        <f t="shared" si="9"/>
        <v/>
      </c>
    </row>
    <row r="50" spans="1:19" x14ac:dyDescent="0.25">
      <c r="A50" t="str">
        <f>IF(入力シート_上限3千円!$B61="","",ROW()-1)</f>
        <v/>
      </c>
      <c r="B50" t="str">
        <f t="shared" si="0"/>
        <v/>
      </c>
      <c r="C50" t="str">
        <f t="shared" si="13"/>
        <v/>
      </c>
      <c r="D50" t="str">
        <f t="shared" si="13"/>
        <v/>
      </c>
      <c r="E50" s="30" t="str">
        <f t="shared" si="13"/>
        <v/>
      </c>
      <c r="F50" t="str">
        <f t="shared" si="13"/>
        <v/>
      </c>
      <c r="G50" t="str">
        <f t="shared" si="2"/>
        <v/>
      </c>
      <c r="H50" t="str">
        <f t="shared" si="3"/>
        <v/>
      </c>
      <c r="I50" t="str">
        <f t="shared" si="4"/>
        <v/>
      </c>
      <c r="J50" t="str">
        <f t="shared" si="5"/>
        <v/>
      </c>
      <c r="K50" t="str">
        <f t="shared" si="14"/>
        <v/>
      </c>
      <c r="L50" t="str">
        <f t="shared" si="14"/>
        <v/>
      </c>
      <c r="M50" t="str">
        <f t="shared" si="14"/>
        <v/>
      </c>
      <c r="N50" t="str">
        <f t="shared" si="7"/>
        <v/>
      </c>
      <c r="O50" t="str">
        <f t="shared" si="15"/>
        <v/>
      </c>
      <c r="P50" t="str">
        <f t="shared" si="15"/>
        <v/>
      </c>
      <c r="Q50" t="str">
        <f>IF(OR($A50="",入力シート_上限3千円!$H$2=""),"",入力シート_上限3千円!$H$2)</f>
        <v/>
      </c>
      <c r="R50" t="str">
        <f>IF(OR($A50="",入力シート_上限3千円!$H$3=""),"",入力シート_上限3千円!$H$3)</f>
        <v/>
      </c>
      <c r="S50" s="30" t="str">
        <f t="shared" si="9"/>
        <v/>
      </c>
    </row>
    <row r="51" spans="1:19" x14ac:dyDescent="0.25">
      <c r="A51" t="str">
        <f>IF(入力シート_上限3千円!$B62="","",ROW()-1)</f>
        <v/>
      </c>
      <c r="B51" t="str">
        <f t="shared" si="0"/>
        <v/>
      </c>
      <c r="C51" t="str">
        <f t="shared" si="13"/>
        <v/>
      </c>
      <c r="D51" t="str">
        <f t="shared" si="13"/>
        <v/>
      </c>
      <c r="E51" s="30" t="str">
        <f t="shared" si="13"/>
        <v/>
      </c>
      <c r="F51" t="str">
        <f t="shared" si="13"/>
        <v/>
      </c>
      <c r="G51" t="str">
        <f t="shared" si="2"/>
        <v/>
      </c>
      <c r="H51" t="str">
        <f t="shared" si="3"/>
        <v/>
      </c>
      <c r="I51" t="str">
        <f t="shared" si="4"/>
        <v/>
      </c>
      <c r="J51" t="str">
        <f t="shared" si="5"/>
        <v/>
      </c>
      <c r="K51" t="str">
        <f t="shared" si="14"/>
        <v/>
      </c>
      <c r="L51" t="str">
        <f t="shared" si="14"/>
        <v/>
      </c>
      <c r="M51" t="str">
        <f t="shared" si="14"/>
        <v/>
      </c>
      <c r="N51" t="str">
        <f t="shared" si="7"/>
        <v/>
      </c>
      <c r="O51" t="str">
        <f t="shared" si="15"/>
        <v/>
      </c>
      <c r="P51" t="str">
        <f t="shared" si="15"/>
        <v/>
      </c>
      <c r="Q51" t="str">
        <f>IF(OR($A51="",入力シート_上限3千円!$H$2=""),"",入力シート_上限3千円!$H$2)</f>
        <v/>
      </c>
      <c r="R51" t="str">
        <f>IF(OR($A51="",入力シート_上限3千円!$H$3=""),"",入力シート_上限3千円!$H$3)</f>
        <v/>
      </c>
      <c r="S51" s="30" t="str">
        <f t="shared" si="9"/>
        <v/>
      </c>
    </row>
    <row r="52" spans="1:19" x14ac:dyDescent="0.25">
      <c r="A52" t="str">
        <f>IF(入力シート_上限3千円!$B63="","",ROW()-1)</f>
        <v/>
      </c>
      <c r="B52" t="str">
        <f t="shared" si="0"/>
        <v/>
      </c>
      <c r="C52" t="str">
        <f t="shared" si="13"/>
        <v/>
      </c>
      <c r="D52" t="str">
        <f t="shared" si="13"/>
        <v/>
      </c>
      <c r="E52" s="30" t="str">
        <f t="shared" si="13"/>
        <v/>
      </c>
      <c r="F52" t="str">
        <f t="shared" si="13"/>
        <v/>
      </c>
      <c r="G52" t="str">
        <f t="shared" si="2"/>
        <v/>
      </c>
      <c r="H52" t="str">
        <f t="shared" si="3"/>
        <v/>
      </c>
      <c r="I52" t="str">
        <f t="shared" si="4"/>
        <v/>
      </c>
      <c r="J52" t="str">
        <f t="shared" si="5"/>
        <v/>
      </c>
      <c r="K52" t="str">
        <f t="shared" si="14"/>
        <v/>
      </c>
      <c r="L52" t="str">
        <f t="shared" si="14"/>
        <v/>
      </c>
      <c r="M52" t="str">
        <f t="shared" si="14"/>
        <v/>
      </c>
      <c r="N52" t="str">
        <f t="shared" si="7"/>
        <v/>
      </c>
      <c r="O52" t="str">
        <f t="shared" si="15"/>
        <v/>
      </c>
      <c r="P52" t="str">
        <f t="shared" si="15"/>
        <v/>
      </c>
      <c r="Q52" t="str">
        <f>IF(OR($A52="",入力シート_上限3千円!$H$2=""),"",入力シート_上限3千円!$H$2)</f>
        <v/>
      </c>
      <c r="R52" t="str">
        <f>IF(OR($A52="",入力シート_上限3千円!$H$3=""),"",入力シート_上限3千円!$H$3)</f>
        <v/>
      </c>
      <c r="S52" s="30" t="str">
        <f t="shared" si="9"/>
        <v/>
      </c>
    </row>
    <row r="53" spans="1:19" x14ac:dyDescent="0.25">
      <c r="A53" t="str">
        <f>IF(入力シート_上限3千円!$B64="","",ROW()-1)</f>
        <v/>
      </c>
      <c r="B53" t="str">
        <f t="shared" si="0"/>
        <v/>
      </c>
      <c r="C53" t="str">
        <f t="shared" si="13"/>
        <v/>
      </c>
      <c r="D53" t="str">
        <f t="shared" si="13"/>
        <v/>
      </c>
      <c r="E53" s="30" t="str">
        <f t="shared" si="13"/>
        <v/>
      </c>
      <c r="F53" t="str">
        <f t="shared" si="13"/>
        <v/>
      </c>
      <c r="G53" t="str">
        <f t="shared" si="2"/>
        <v/>
      </c>
      <c r="H53" t="str">
        <f t="shared" si="3"/>
        <v/>
      </c>
      <c r="I53" t="str">
        <f t="shared" si="4"/>
        <v/>
      </c>
      <c r="J53" t="str">
        <f t="shared" si="5"/>
        <v/>
      </c>
      <c r="K53" t="str">
        <f t="shared" si="14"/>
        <v/>
      </c>
      <c r="L53" t="str">
        <f t="shared" si="14"/>
        <v/>
      </c>
      <c r="M53" t="str">
        <f t="shared" si="14"/>
        <v/>
      </c>
      <c r="N53" t="str">
        <f t="shared" si="7"/>
        <v/>
      </c>
      <c r="O53" t="str">
        <f t="shared" si="15"/>
        <v/>
      </c>
      <c r="P53" t="str">
        <f t="shared" si="15"/>
        <v/>
      </c>
      <c r="Q53" t="str">
        <f>IF(OR($A53="",入力シート_上限3千円!$H$2=""),"",入力シート_上限3千円!$H$2)</f>
        <v/>
      </c>
      <c r="R53" t="str">
        <f>IF(OR($A53="",入力シート_上限3千円!$H$3=""),"",入力シート_上限3千円!$H$3)</f>
        <v/>
      </c>
      <c r="S53" s="30" t="str">
        <f t="shared" si="9"/>
        <v/>
      </c>
    </row>
    <row r="54" spans="1:19" x14ac:dyDescent="0.25">
      <c r="A54" t="str">
        <f>IF(入力シート_上限3千円!$B65="","",ROW()-1)</f>
        <v/>
      </c>
      <c r="B54" t="str">
        <f t="shared" si="0"/>
        <v/>
      </c>
      <c r="C54" t="str">
        <f t="shared" si="13"/>
        <v/>
      </c>
      <c r="D54" t="str">
        <f t="shared" si="13"/>
        <v/>
      </c>
      <c r="E54" s="30" t="str">
        <f t="shared" si="13"/>
        <v/>
      </c>
      <c r="F54" t="str">
        <f t="shared" si="13"/>
        <v/>
      </c>
      <c r="G54" t="str">
        <f t="shared" si="2"/>
        <v/>
      </c>
      <c r="H54" t="str">
        <f t="shared" si="3"/>
        <v/>
      </c>
      <c r="I54" t="str">
        <f t="shared" si="4"/>
        <v/>
      </c>
      <c r="J54" t="str">
        <f t="shared" si="5"/>
        <v/>
      </c>
      <c r="K54" t="str">
        <f t="shared" si="14"/>
        <v/>
      </c>
      <c r="L54" t="str">
        <f t="shared" si="14"/>
        <v/>
      </c>
      <c r="M54" t="str">
        <f t="shared" si="14"/>
        <v/>
      </c>
      <c r="N54" t="str">
        <f t="shared" si="7"/>
        <v/>
      </c>
      <c r="O54" t="str">
        <f t="shared" si="15"/>
        <v/>
      </c>
      <c r="P54" t="str">
        <f t="shared" si="15"/>
        <v/>
      </c>
      <c r="Q54" t="str">
        <f>IF(OR($A54="",入力シート_上限3千円!$H$2=""),"",入力シート_上限3千円!$H$2)</f>
        <v/>
      </c>
      <c r="R54" t="str">
        <f>IF(OR($A54="",入力シート_上限3千円!$H$3=""),"",入力シート_上限3千円!$H$3)</f>
        <v/>
      </c>
      <c r="S54" s="30" t="str">
        <f t="shared" si="9"/>
        <v/>
      </c>
    </row>
    <row r="55" spans="1:19" x14ac:dyDescent="0.25">
      <c r="A55" t="str">
        <f>IF(入力シート_上限3千円!$B66="","",ROW()-1)</f>
        <v/>
      </c>
      <c r="B55" t="str">
        <f t="shared" si="0"/>
        <v/>
      </c>
      <c r="C55" t="str">
        <f t="shared" si="13"/>
        <v/>
      </c>
      <c r="D55" t="str">
        <f t="shared" si="13"/>
        <v/>
      </c>
      <c r="E55" s="30" t="str">
        <f t="shared" si="13"/>
        <v/>
      </c>
      <c r="F55" t="str">
        <f t="shared" si="13"/>
        <v/>
      </c>
      <c r="G55" t="str">
        <f t="shared" si="2"/>
        <v/>
      </c>
      <c r="H55" t="str">
        <f t="shared" si="3"/>
        <v/>
      </c>
      <c r="I55" t="str">
        <f t="shared" si="4"/>
        <v/>
      </c>
      <c r="J55" t="str">
        <f t="shared" si="5"/>
        <v/>
      </c>
      <c r="K55" t="str">
        <f t="shared" si="14"/>
        <v/>
      </c>
      <c r="L55" t="str">
        <f t="shared" si="14"/>
        <v/>
      </c>
      <c r="M55" t="str">
        <f t="shared" si="14"/>
        <v/>
      </c>
      <c r="N55" t="str">
        <f t="shared" si="7"/>
        <v/>
      </c>
      <c r="O55" t="str">
        <f t="shared" si="15"/>
        <v/>
      </c>
      <c r="P55" t="str">
        <f t="shared" si="15"/>
        <v/>
      </c>
      <c r="Q55" t="str">
        <f>IF(OR($A55="",入力シート_上限3千円!$H$2=""),"",入力シート_上限3千円!$H$2)</f>
        <v/>
      </c>
      <c r="R55" t="str">
        <f>IF(OR($A55="",入力シート_上限3千円!$H$3=""),"",入力シート_上限3千円!$H$3)</f>
        <v/>
      </c>
      <c r="S55" s="30" t="str">
        <f t="shared" si="9"/>
        <v/>
      </c>
    </row>
    <row r="56" spans="1:19" x14ac:dyDescent="0.25">
      <c r="A56" t="str">
        <f>IF(入力シート_上限3千円!$B67="","",ROW()-1)</f>
        <v/>
      </c>
      <c r="B56" t="str">
        <f t="shared" si="0"/>
        <v/>
      </c>
      <c r="C56" t="str">
        <f t="shared" si="13"/>
        <v/>
      </c>
      <c r="D56" t="str">
        <f t="shared" si="13"/>
        <v/>
      </c>
      <c r="E56" s="30" t="str">
        <f t="shared" si="13"/>
        <v/>
      </c>
      <c r="F56" t="str">
        <f t="shared" si="13"/>
        <v/>
      </c>
      <c r="G56" t="str">
        <f t="shared" si="2"/>
        <v/>
      </c>
      <c r="H56" t="str">
        <f t="shared" si="3"/>
        <v/>
      </c>
      <c r="I56" t="str">
        <f t="shared" si="4"/>
        <v/>
      </c>
      <c r="J56" t="str">
        <f t="shared" si="5"/>
        <v/>
      </c>
      <c r="K56" t="str">
        <f t="shared" si="14"/>
        <v/>
      </c>
      <c r="L56" t="str">
        <f t="shared" si="14"/>
        <v/>
      </c>
      <c r="M56" t="str">
        <f t="shared" si="14"/>
        <v/>
      </c>
      <c r="N56" t="str">
        <f t="shared" si="7"/>
        <v/>
      </c>
      <c r="O56" t="str">
        <f t="shared" si="15"/>
        <v/>
      </c>
      <c r="P56" t="str">
        <f t="shared" si="15"/>
        <v/>
      </c>
      <c r="Q56" t="str">
        <f>IF(OR($A56="",入力シート_上限3千円!$H$2=""),"",入力シート_上限3千円!$H$2)</f>
        <v/>
      </c>
      <c r="R56" t="str">
        <f>IF(OR($A56="",入力シート_上限3千円!$H$3=""),"",入力シート_上限3千円!$H$3)</f>
        <v/>
      </c>
      <c r="S56" s="30" t="str">
        <f t="shared" si="9"/>
        <v/>
      </c>
    </row>
    <row r="57" spans="1:19" x14ac:dyDescent="0.25">
      <c r="A57" t="str">
        <f>IF(入力シート_上限3千円!$B68="","",ROW()-1)</f>
        <v/>
      </c>
      <c r="B57" t="str">
        <f t="shared" si="0"/>
        <v/>
      </c>
      <c r="C57" t="str">
        <f t="shared" si="13"/>
        <v/>
      </c>
      <c r="D57" t="str">
        <f t="shared" si="13"/>
        <v/>
      </c>
      <c r="E57" s="30" t="str">
        <f t="shared" si="13"/>
        <v/>
      </c>
      <c r="F57" t="str">
        <f t="shared" si="13"/>
        <v/>
      </c>
      <c r="G57" t="str">
        <f t="shared" si="2"/>
        <v/>
      </c>
      <c r="H57" t="str">
        <f t="shared" si="3"/>
        <v/>
      </c>
      <c r="I57" t="str">
        <f t="shared" si="4"/>
        <v/>
      </c>
      <c r="J57" t="str">
        <f t="shared" si="5"/>
        <v/>
      </c>
      <c r="K57" t="str">
        <f t="shared" si="14"/>
        <v/>
      </c>
      <c r="L57" t="str">
        <f t="shared" si="14"/>
        <v/>
      </c>
      <c r="M57" t="str">
        <f t="shared" si="14"/>
        <v/>
      </c>
      <c r="N57" t="str">
        <f t="shared" si="7"/>
        <v/>
      </c>
      <c r="O57" t="str">
        <f t="shared" si="15"/>
        <v/>
      </c>
      <c r="P57" t="str">
        <f t="shared" si="15"/>
        <v/>
      </c>
      <c r="Q57" t="str">
        <f>IF(OR($A57="",入力シート_上限3千円!$H$2=""),"",入力シート_上限3千円!$H$2)</f>
        <v/>
      </c>
      <c r="R57" t="str">
        <f>IF(OR($A57="",入力シート_上限3千円!$H$3=""),"",入力シート_上限3千円!$H$3)</f>
        <v/>
      </c>
      <c r="S57" s="30" t="str">
        <f t="shared" si="9"/>
        <v/>
      </c>
    </row>
    <row r="58" spans="1:19" x14ac:dyDescent="0.25">
      <c r="A58" t="str">
        <f>IF(入力シート_上限3千円!$B69="","",ROW()-1)</f>
        <v/>
      </c>
      <c r="B58" t="str">
        <f t="shared" si="0"/>
        <v/>
      </c>
      <c r="C58" t="str">
        <f t="shared" si="13"/>
        <v/>
      </c>
      <c r="D58" t="str">
        <f t="shared" si="13"/>
        <v/>
      </c>
      <c r="E58" s="30" t="str">
        <f t="shared" si="13"/>
        <v/>
      </c>
      <c r="F58" t="str">
        <f t="shared" si="13"/>
        <v/>
      </c>
      <c r="G58" t="str">
        <f t="shared" si="2"/>
        <v/>
      </c>
      <c r="H58" t="str">
        <f t="shared" si="3"/>
        <v/>
      </c>
      <c r="I58" t="str">
        <f t="shared" si="4"/>
        <v/>
      </c>
      <c r="J58" t="str">
        <f t="shared" si="5"/>
        <v/>
      </c>
      <c r="K58" t="str">
        <f t="shared" si="14"/>
        <v/>
      </c>
      <c r="L58" t="str">
        <f t="shared" si="14"/>
        <v/>
      </c>
      <c r="M58" t="str">
        <f t="shared" si="14"/>
        <v/>
      </c>
      <c r="N58" t="str">
        <f t="shared" si="7"/>
        <v/>
      </c>
      <c r="O58" t="str">
        <f t="shared" si="15"/>
        <v/>
      </c>
      <c r="P58" t="str">
        <f t="shared" si="15"/>
        <v/>
      </c>
      <c r="Q58" t="str">
        <f>IF(OR($A58="",入力シート_上限3千円!$H$2=""),"",入力シート_上限3千円!$H$2)</f>
        <v/>
      </c>
      <c r="R58" t="str">
        <f>IF(OR($A58="",入力シート_上限3千円!$H$3=""),"",入力シート_上限3千円!$H$3)</f>
        <v/>
      </c>
      <c r="S58" s="30" t="str">
        <f t="shared" si="9"/>
        <v/>
      </c>
    </row>
    <row r="59" spans="1:19" x14ac:dyDescent="0.25">
      <c r="A59" t="str">
        <f>IF(入力シート_上限3千円!$B70="","",ROW()-1)</f>
        <v/>
      </c>
      <c r="B59" t="str">
        <f t="shared" si="0"/>
        <v/>
      </c>
      <c r="C59" t="str">
        <f t="shared" si="13"/>
        <v/>
      </c>
      <c r="D59" t="str">
        <f t="shared" si="13"/>
        <v/>
      </c>
      <c r="E59" s="30" t="str">
        <f t="shared" si="13"/>
        <v/>
      </c>
      <c r="F59" t="str">
        <f t="shared" si="13"/>
        <v/>
      </c>
      <c r="G59" t="str">
        <f t="shared" si="2"/>
        <v/>
      </c>
      <c r="H59" t="str">
        <f t="shared" si="3"/>
        <v/>
      </c>
      <c r="I59" t="str">
        <f t="shared" si="4"/>
        <v/>
      </c>
      <c r="J59" t="str">
        <f t="shared" si="5"/>
        <v/>
      </c>
      <c r="K59" t="str">
        <f t="shared" si="14"/>
        <v/>
      </c>
      <c r="L59" t="str">
        <f t="shared" si="14"/>
        <v/>
      </c>
      <c r="M59" t="str">
        <f t="shared" si="14"/>
        <v/>
      </c>
      <c r="N59" t="str">
        <f t="shared" si="7"/>
        <v/>
      </c>
      <c r="O59" t="str">
        <f t="shared" si="15"/>
        <v/>
      </c>
      <c r="P59" t="str">
        <f t="shared" si="15"/>
        <v/>
      </c>
      <c r="Q59" t="str">
        <f>IF(OR($A59="",入力シート_上限3千円!$H$2=""),"",入力シート_上限3千円!$H$2)</f>
        <v/>
      </c>
      <c r="R59" t="str">
        <f>IF(OR($A59="",入力シート_上限3千円!$H$3=""),"",入力シート_上限3千円!$H$3)</f>
        <v/>
      </c>
      <c r="S59" s="30" t="str">
        <f t="shared" si="9"/>
        <v/>
      </c>
    </row>
    <row r="60" spans="1:19" x14ac:dyDescent="0.25">
      <c r="A60" t="str">
        <f>IF(入力シート_上限3千円!$B71="","",ROW()-1)</f>
        <v/>
      </c>
      <c r="B60" t="str">
        <f t="shared" si="0"/>
        <v/>
      </c>
      <c r="C60" t="str">
        <f t="shared" si="13"/>
        <v/>
      </c>
      <c r="D60" t="str">
        <f t="shared" si="13"/>
        <v/>
      </c>
      <c r="E60" s="30" t="str">
        <f t="shared" si="13"/>
        <v/>
      </c>
      <c r="F60" t="str">
        <f t="shared" si="13"/>
        <v/>
      </c>
      <c r="G60" t="str">
        <f t="shared" si="2"/>
        <v/>
      </c>
      <c r="H60" t="str">
        <f t="shared" si="3"/>
        <v/>
      </c>
      <c r="I60" t="str">
        <f t="shared" si="4"/>
        <v/>
      </c>
      <c r="J60" t="str">
        <f t="shared" si="5"/>
        <v/>
      </c>
      <c r="K60" t="str">
        <f t="shared" si="14"/>
        <v/>
      </c>
      <c r="L60" t="str">
        <f t="shared" si="14"/>
        <v/>
      </c>
      <c r="M60" t="str">
        <f t="shared" si="14"/>
        <v/>
      </c>
      <c r="N60" t="str">
        <f t="shared" si="7"/>
        <v/>
      </c>
      <c r="O60" t="str">
        <f t="shared" si="15"/>
        <v/>
      </c>
      <c r="P60" t="str">
        <f t="shared" si="15"/>
        <v/>
      </c>
      <c r="Q60" t="str">
        <f>IF(OR($A60="",入力シート_上限3千円!$H$2=""),"",入力シート_上限3千円!$H$2)</f>
        <v/>
      </c>
      <c r="R60" t="str">
        <f>IF(OR($A60="",入力シート_上限3千円!$H$3=""),"",入力シート_上限3千円!$H$3)</f>
        <v/>
      </c>
      <c r="S60" s="30" t="str">
        <f t="shared" si="9"/>
        <v/>
      </c>
    </row>
    <row r="61" spans="1:19" x14ac:dyDescent="0.25">
      <c r="A61" t="str">
        <f>IF(入力シート_上限3千円!$B72="","",ROW()-1)</f>
        <v/>
      </c>
      <c r="B61" t="str">
        <f t="shared" si="0"/>
        <v/>
      </c>
      <c r="C61" t="str">
        <f t="shared" si="13"/>
        <v/>
      </c>
      <c r="D61" t="str">
        <f t="shared" si="13"/>
        <v/>
      </c>
      <c r="E61" s="30" t="str">
        <f t="shared" si="13"/>
        <v/>
      </c>
      <c r="F61" t="str">
        <f t="shared" si="13"/>
        <v/>
      </c>
      <c r="G61" t="str">
        <f t="shared" si="2"/>
        <v/>
      </c>
      <c r="H61" t="str">
        <f t="shared" si="3"/>
        <v/>
      </c>
      <c r="I61" t="str">
        <f t="shared" si="4"/>
        <v/>
      </c>
      <c r="J61" t="str">
        <f t="shared" si="5"/>
        <v/>
      </c>
      <c r="K61" t="str">
        <f t="shared" si="14"/>
        <v/>
      </c>
      <c r="L61" t="str">
        <f t="shared" si="14"/>
        <v/>
      </c>
      <c r="M61" t="str">
        <f t="shared" si="14"/>
        <v/>
      </c>
      <c r="N61" t="str">
        <f t="shared" si="7"/>
        <v/>
      </c>
      <c r="O61" t="str">
        <f t="shared" si="15"/>
        <v/>
      </c>
      <c r="P61" t="str">
        <f t="shared" si="15"/>
        <v/>
      </c>
      <c r="Q61" t="str">
        <f>IF(OR($A61="",入力シート_上限3千円!$H$2=""),"",入力シート_上限3千円!$H$2)</f>
        <v/>
      </c>
      <c r="R61" t="str">
        <f>IF(OR($A61="",入力シート_上限3千円!$H$3=""),"",入力シート_上限3千円!$H$3)</f>
        <v/>
      </c>
      <c r="S61" s="30" t="str">
        <f t="shared" si="9"/>
        <v/>
      </c>
    </row>
    <row r="62" spans="1:19" x14ac:dyDescent="0.25">
      <c r="A62" t="str">
        <f>IF(入力シート_上限3千円!$B73="","",ROW()-1)</f>
        <v/>
      </c>
      <c r="B62" t="str">
        <f t="shared" si="0"/>
        <v/>
      </c>
      <c r="C62" t="str">
        <f t="shared" ref="C62:F81" si="16">IFERROR(IF(VLOOKUP($A62,実績一覧,COLUMN()+1,FALSE)=0,"",VLOOKUP($A62,実績一覧,COLUMN()+1,FALSE)),"")</f>
        <v/>
      </c>
      <c r="D62" t="str">
        <f t="shared" si="16"/>
        <v/>
      </c>
      <c r="E62" s="30" t="str">
        <f t="shared" si="16"/>
        <v/>
      </c>
      <c r="F62" t="str">
        <f t="shared" si="16"/>
        <v/>
      </c>
      <c r="G62" t="str">
        <f t="shared" si="2"/>
        <v/>
      </c>
      <c r="H62" t="str">
        <f t="shared" si="3"/>
        <v/>
      </c>
      <c r="I62" t="str">
        <f t="shared" si="4"/>
        <v/>
      </c>
      <c r="J62" t="str">
        <f t="shared" si="5"/>
        <v/>
      </c>
      <c r="K62" t="str">
        <f t="shared" ref="K62:M81" si="17">IFERROR(IF(VLOOKUP($A62,実績一覧,COLUMN()+11,FALSE)=0,"",VLOOKUP($A62,実績一覧,COLUMN()+11,FALSE)),"")</f>
        <v/>
      </c>
      <c r="L62" t="str">
        <f t="shared" si="17"/>
        <v/>
      </c>
      <c r="M62" t="str">
        <f t="shared" si="17"/>
        <v/>
      </c>
      <c r="N62" t="str">
        <f t="shared" si="7"/>
        <v/>
      </c>
      <c r="O62" t="str">
        <f t="shared" ref="O62:P81" si="18">IFERROR(IF(VLOOKUP($A62,実績一覧,COLUMN()+13,FALSE)=0,"",VLOOKUP($A62,実績一覧,COLUMN()+13,FALSE)),"")</f>
        <v/>
      </c>
      <c r="P62" t="str">
        <f t="shared" si="18"/>
        <v/>
      </c>
      <c r="Q62" t="str">
        <f>IF(OR($A62="",入力シート_上限3千円!$H$2=""),"",入力シート_上限3千円!$H$2)</f>
        <v/>
      </c>
      <c r="R62" t="str">
        <f>IF(OR($A62="",入力シート_上限3千円!$H$3=""),"",入力シート_上限3千円!$H$3)</f>
        <v/>
      </c>
      <c r="S62" s="30" t="str">
        <f t="shared" si="9"/>
        <v/>
      </c>
    </row>
    <row r="63" spans="1:19" x14ac:dyDescent="0.25">
      <c r="A63" t="str">
        <f>IF(入力シート_上限3千円!$B74="","",ROW()-1)</f>
        <v/>
      </c>
      <c r="B63" t="str">
        <f t="shared" si="0"/>
        <v/>
      </c>
      <c r="C63" t="str">
        <f t="shared" si="16"/>
        <v/>
      </c>
      <c r="D63" t="str">
        <f t="shared" si="16"/>
        <v/>
      </c>
      <c r="E63" s="30" t="str">
        <f t="shared" si="16"/>
        <v/>
      </c>
      <c r="F63" t="str">
        <f t="shared" si="16"/>
        <v/>
      </c>
      <c r="G63" t="str">
        <f t="shared" si="2"/>
        <v/>
      </c>
      <c r="H63" t="str">
        <f t="shared" si="3"/>
        <v/>
      </c>
      <c r="I63" t="str">
        <f t="shared" si="4"/>
        <v/>
      </c>
      <c r="J63" t="str">
        <f t="shared" si="5"/>
        <v/>
      </c>
      <c r="K63" t="str">
        <f t="shared" si="17"/>
        <v/>
      </c>
      <c r="L63" t="str">
        <f t="shared" si="17"/>
        <v/>
      </c>
      <c r="M63" t="str">
        <f t="shared" si="17"/>
        <v/>
      </c>
      <c r="N63" t="str">
        <f t="shared" si="7"/>
        <v/>
      </c>
      <c r="O63" t="str">
        <f t="shared" si="18"/>
        <v/>
      </c>
      <c r="P63" t="str">
        <f t="shared" si="18"/>
        <v/>
      </c>
      <c r="Q63" t="str">
        <f>IF(OR($A63="",入力シート_上限3千円!$H$2=""),"",入力シート_上限3千円!$H$2)</f>
        <v/>
      </c>
      <c r="R63" t="str">
        <f>IF(OR($A63="",入力シート_上限3千円!$H$3=""),"",入力シート_上限3千円!$H$3)</f>
        <v/>
      </c>
      <c r="S63" s="30" t="str">
        <f t="shared" si="9"/>
        <v/>
      </c>
    </row>
    <row r="64" spans="1:19" x14ac:dyDescent="0.25">
      <c r="A64" t="str">
        <f>IF(入力シート_上限3千円!$B75="","",ROW()-1)</f>
        <v/>
      </c>
      <c r="B64" t="str">
        <f t="shared" si="0"/>
        <v/>
      </c>
      <c r="C64" t="str">
        <f t="shared" si="16"/>
        <v/>
      </c>
      <c r="D64" t="str">
        <f t="shared" si="16"/>
        <v/>
      </c>
      <c r="E64" s="30" t="str">
        <f t="shared" si="16"/>
        <v/>
      </c>
      <c r="F64" t="str">
        <f t="shared" si="16"/>
        <v/>
      </c>
      <c r="G64" t="str">
        <f t="shared" si="2"/>
        <v/>
      </c>
      <c r="H64" t="str">
        <f t="shared" si="3"/>
        <v/>
      </c>
      <c r="I64" t="str">
        <f t="shared" si="4"/>
        <v/>
      </c>
      <c r="J64" t="str">
        <f t="shared" si="5"/>
        <v/>
      </c>
      <c r="K64" t="str">
        <f t="shared" si="17"/>
        <v/>
      </c>
      <c r="L64" t="str">
        <f t="shared" si="17"/>
        <v/>
      </c>
      <c r="M64" t="str">
        <f t="shared" si="17"/>
        <v/>
      </c>
      <c r="N64" t="str">
        <f t="shared" si="7"/>
        <v/>
      </c>
      <c r="O64" t="str">
        <f t="shared" si="18"/>
        <v/>
      </c>
      <c r="P64" t="str">
        <f t="shared" si="18"/>
        <v/>
      </c>
      <c r="Q64" t="str">
        <f>IF(OR($A64="",入力シート_上限3千円!$H$2=""),"",入力シート_上限3千円!$H$2)</f>
        <v/>
      </c>
      <c r="R64" t="str">
        <f>IF(OR($A64="",入力シート_上限3千円!$H$3=""),"",入力シート_上限3千円!$H$3)</f>
        <v/>
      </c>
      <c r="S64" s="30" t="str">
        <f t="shared" si="9"/>
        <v/>
      </c>
    </row>
    <row r="65" spans="1:19" x14ac:dyDescent="0.25">
      <c r="A65" t="str">
        <f>IF(入力シート_上限3千円!$B76="","",ROW()-1)</f>
        <v/>
      </c>
      <c r="B65" t="str">
        <f t="shared" si="0"/>
        <v/>
      </c>
      <c r="C65" t="str">
        <f t="shared" si="16"/>
        <v/>
      </c>
      <c r="D65" t="str">
        <f t="shared" si="16"/>
        <v/>
      </c>
      <c r="E65" s="30" t="str">
        <f t="shared" si="16"/>
        <v/>
      </c>
      <c r="F65" t="str">
        <f t="shared" si="16"/>
        <v/>
      </c>
      <c r="G65" t="str">
        <f t="shared" si="2"/>
        <v/>
      </c>
      <c r="H65" t="str">
        <f t="shared" si="3"/>
        <v/>
      </c>
      <c r="I65" t="str">
        <f t="shared" si="4"/>
        <v/>
      </c>
      <c r="J65" t="str">
        <f t="shared" si="5"/>
        <v/>
      </c>
      <c r="K65" t="str">
        <f t="shared" si="17"/>
        <v/>
      </c>
      <c r="L65" t="str">
        <f t="shared" si="17"/>
        <v/>
      </c>
      <c r="M65" t="str">
        <f t="shared" si="17"/>
        <v/>
      </c>
      <c r="N65" t="str">
        <f t="shared" si="7"/>
        <v/>
      </c>
      <c r="O65" t="str">
        <f t="shared" si="18"/>
        <v/>
      </c>
      <c r="P65" t="str">
        <f t="shared" si="18"/>
        <v/>
      </c>
      <c r="Q65" t="str">
        <f>IF(OR($A65="",入力シート_上限3千円!$H$2=""),"",入力シート_上限3千円!$H$2)</f>
        <v/>
      </c>
      <c r="R65" t="str">
        <f>IF(OR($A65="",入力シート_上限3千円!$H$3=""),"",入力シート_上限3千円!$H$3)</f>
        <v/>
      </c>
      <c r="S65" s="30" t="str">
        <f t="shared" si="9"/>
        <v/>
      </c>
    </row>
    <row r="66" spans="1:19" x14ac:dyDescent="0.25">
      <c r="A66" t="str">
        <f>IF(入力シート_上限3千円!$B77="","",ROW()-1)</f>
        <v/>
      </c>
      <c r="B66" t="str">
        <f t="shared" ref="B66:B129" si="19">IFERROR(IF(VLOOKUP($A66,実績一覧,COLUMN(),FALSE)=0,"",VLOOKUP($A66,実績一覧,COLUMN(),FALSE)),"")</f>
        <v/>
      </c>
      <c r="C66" t="str">
        <f t="shared" si="16"/>
        <v/>
      </c>
      <c r="D66" t="str">
        <f t="shared" si="16"/>
        <v/>
      </c>
      <c r="E66" s="30" t="str">
        <f t="shared" si="16"/>
        <v/>
      </c>
      <c r="F66" t="str">
        <f t="shared" si="16"/>
        <v/>
      </c>
      <c r="G66" t="str">
        <f t="shared" ref="G66:G129" si="20">IFERROR(IF(VLOOKUP($A66,実績一覧,COLUMN()+2,FALSE)=0,"",VLOOKUP($A66,実績一覧,COLUMN()+2,FALSE)),"")</f>
        <v/>
      </c>
      <c r="H66" t="str">
        <f t="shared" ref="H66:H129" si="21">IFERROR(IF(VLOOKUP($A66,実績一覧,COLUMN()+4,FALSE)=0,"",VLOOKUP($A66,実績一覧,COLUMN()+4,FALSE)),"")</f>
        <v/>
      </c>
      <c r="I66" t="str">
        <f t="shared" ref="I66:I129" si="22">IFERROR(IF(VLOOKUP($A66,実績一覧,COLUMN()+5,FALSE)=0,"",VLOOKUP($A66,実績一覧,COLUMN()+5,FALSE)),"")</f>
        <v/>
      </c>
      <c r="J66" t="str">
        <f t="shared" ref="J66:J129" si="23">IFERROR(IF(VLOOKUP($A66,実績一覧,COLUMN()+8,FALSE)=0,"",VLOOKUP($A66,実績一覧,COLUMN()+8,FALSE)),"")</f>
        <v/>
      </c>
      <c r="K66" t="str">
        <f t="shared" si="17"/>
        <v/>
      </c>
      <c r="L66" t="str">
        <f t="shared" si="17"/>
        <v/>
      </c>
      <c r="M66" t="str">
        <f t="shared" si="17"/>
        <v/>
      </c>
      <c r="N66" t="str">
        <f t="shared" ref="N66:N129" si="24">IFERROR(IF(VLOOKUP($A66,実績一覧,COLUMN()+12,FALSE)=0,"",VLOOKUP($A66,実績一覧,COLUMN()+12,FALSE)),"")</f>
        <v/>
      </c>
      <c r="O66" t="str">
        <f t="shared" si="18"/>
        <v/>
      </c>
      <c r="P66" t="str">
        <f t="shared" si="18"/>
        <v/>
      </c>
      <c r="Q66" t="str">
        <f>IF(OR($A66="",入力シート_上限3千円!$H$2=""),"",入力シート_上限3千円!$H$2)</f>
        <v/>
      </c>
      <c r="R66" t="str">
        <f>IF(OR($A66="",入力シート_上限3千円!$H$3=""),"",入力シート_上限3千円!$H$3)</f>
        <v/>
      </c>
      <c r="S66" s="30" t="str">
        <f t="shared" ref="S66:S129" si="25">IFERROR(IF(VLOOKUP($A66,実績一覧,3,FALSE)=0,"",VLOOKUP($A66,実績一覧,3,FALSE)),"")</f>
        <v/>
      </c>
    </row>
    <row r="67" spans="1:19" x14ac:dyDescent="0.25">
      <c r="A67" t="str">
        <f>IF(入力シート_上限3千円!$B78="","",ROW()-1)</f>
        <v/>
      </c>
      <c r="B67" t="str">
        <f t="shared" si="19"/>
        <v/>
      </c>
      <c r="C67" t="str">
        <f t="shared" si="16"/>
        <v/>
      </c>
      <c r="D67" t="str">
        <f t="shared" si="16"/>
        <v/>
      </c>
      <c r="E67" s="30" t="str">
        <f t="shared" si="16"/>
        <v/>
      </c>
      <c r="F67" t="str">
        <f t="shared" si="16"/>
        <v/>
      </c>
      <c r="G67" t="str">
        <f t="shared" si="20"/>
        <v/>
      </c>
      <c r="H67" t="str">
        <f t="shared" si="21"/>
        <v/>
      </c>
      <c r="I67" t="str">
        <f t="shared" si="22"/>
        <v/>
      </c>
      <c r="J67" t="str">
        <f t="shared" si="23"/>
        <v/>
      </c>
      <c r="K67" t="str">
        <f t="shared" si="17"/>
        <v/>
      </c>
      <c r="L67" t="str">
        <f t="shared" si="17"/>
        <v/>
      </c>
      <c r="M67" t="str">
        <f t="shared" si="17"/>
        <v/>
      </c>
      <c r="N67" t="str">
        <f t="shared" si="24"/>
        <v/>
      </c>
      <c r="O67" t="str">
        <f t="shared" si="18"/>
        <v/>
      </c>
      <c r="P67" t="str">
        <f t="shared" si="18"/>
        <v/>
      </c>
      <c r="Q67" t="str">
        <f>IF(OR($A67="",入力シート_上限3千円!$H$2=""),"",入力シート_上限3千円!$H$2)</f>
        <v/>
      </c>
      <c r="R67" t="str">
        <f>IF(OR($A67="",入力シート_上限3千円!$H$3=""),"",入力シート_上限3千円!$H$3)</f>
        <v/>
      </c>
      <c r="S67" s="30" t="str">
        <f t="shared" si="25"/>
        <v/>
      </c>
    </row>
    <row r="68" spans="1:19" x14ac:dyDescent="0.25">
      <c r="A68" t="str">
        <f>IF(入力シート_上限3千円!$B79="","",ROW()-1)</f>
        <v/>
      </c>
      <c r="B68" t="str">
        <f t="shared" si="19"/>
        <v/>
      </c>
      <c r="C68" t="str">
        <f t="shared" si="16"/>
        <v/>
      </c>
      <c r="D68" t="str">
        <f t="shared" si="16"/>
        <v/>
      </c>
      <c r="E68" s="30" t="str">
        <f t="shared" si="16"/>
        <v/>
      </c>
      <c r="F68" t="str">
        <f t="shared" si="16"/>
        <v/>
      </c>
      <c r="G68" t="str">
        <f t="shared" si="20"/>
        <v/>
      </c>
      <c r="H68" t="str">
        <f t="shared" si="21"/>
        <v/>
      </c>
      <c r="I68" t="str">
        <f t="shared" si="22"/>
        <v/>
      </c>
      <c r="J68" t="str">
        <f t="shared" si="23"/>
        <v/>
      </c>
      <c r="K68" t="str">
        <f t="shared" si="17"/>
        <v/>
      </c>
      <c r="L68" t="str">
        <f t="shared" si="17"/>
        <v/>
      </c>
      <c r="M68" t="str">
        <f t="shared" si="17"/>
        <v/>
      </c>
      <c r="N68" t="str">
        <f t="shared" si="24"/>
        <v/>
      </c>
      <c r="O68" t="str">
        <f t="shared" si="18"/>
        <v/>
      </c>
      <c r="P68" t="str">
        <f t="shared" si="18"/>
        <v/>
      </c>
      <c r="Q68" t="str">
        <f>IF(OR($A68="",入力シート_上限3千円!$H$2=""),"",入力シート_上限3千円!$H$2)</f>
        <v/>
      </c>
      <c r="R68" t="str">
        <f>IF(OR($A68="",入力シート_上限3千円!$H$3=""),"",入力シート_上限3千円!$H$3)</f>
        <v/>
      </c>
      <c r="S68" s="30" t="str">
        <f t="shared" si="25"/>
        <v/>
      </c>
    </row>
    <row r="69" spans="1:19" x14ac:dyDescent="0.25">
      <c r="A69" t="str">
        <f>IF(入力シート_上限3千円!$B80="","",ROW()-1)</f>
        <v/>
      </c>
      <c r="B69" t="str">
        <f t="shared" si="19"/>
        <v/>
      </c>
      <c r="C69" t="str">
        <f t="shared" si="16"/>
        <v/>
      </c>
      <c r="D69" t="str">
        <f t="shared" si="16"/>
        <v/>
      </c>
      <c r="E69" s="30" t="str">
        <f t="shared" si="16"/>
        <v/>
      </c>
      <c r="F69" t="str">
        <f t="shared" si="16"/>
        <v/>
      </c>
      <c r="G69" t="str">
        <f t="shared" si="20"/>
        <v/>
      </c>
      <c r="H69" t="str">
        <f t="shared" si="21"/>
        <v/>
      </c>
      <c r="I69" t="str">
        <f t="shared" si="22"/>
        <v/>
      </c>
      <c r="J69" t="str">
        <f t="shared" si="23"/>
        <v/>
      </c>
      <c r="K69" t="str">
        <f t="shared" si="17"/>
        <v/>
      </c>
      <c r="L69" t="str">
        <f t="shared" si="17"/>
        <v/>
      </c>
      <c r="M69" t="str">
        <f t="shared" si="17"/>
        <v/>
      </c>
      <c r="N69" t="str">
        <f t="shared" si="24"/>
        <v/>
      </c>
      <c r="O69" t="str">
        <f t="shared" si="18"/>
        <v/>
      </c>
      <c r="P69" t="str">
        <f t="shared" si="18"/>
        <v/>
      </c>
      <c r="Q69" t="str">
        <f>IF(OR($A69="",入力シート_上限3千円!$H$2=""),"",入力シート_上限3千円!$H$2)</f>
        <v/>
      </c>
      <c r="R69" t="str">
        <f>IF(OR($A69="",入力シート_上限3千円!$H$3=""),"",入力シート_上限3千円!$H$3)</f>
        <v/>
      </c>
      <c r="S69" s="30" t="str">
        <f t="shared" si="25"/>
        <v/>
      </c>
    </row>
    <row r="70" spans="1:19" x14ac:dyDescent="0.25">
      <c r="A70" t="str">
        <f>IF(入力シート_上限3千円!$B81="","",ROW()-1)</f>
        <v/>
      </c>
      <c r="B70" t="str">
        <f t="shared" si="19"/>
        <v/>
      </c>
      <c r="C70" t="str">
        <f t="shared" si="16"/>
        <v/>
      </c>
      <c r="D70" t="str">
        <f t="shared" si="16"/>
        <v/>
      </c>
      <c r="E70" s="30" t="str">
        <f t="shared" si="16"/>
        <v/>
      </c>
      <c r="F70" t="str">
        <f t="shared" si="16"/>
        <v/>
      </c>
      <c r="G70" t="str">
        <f t="shared" si="20"/>
        <v/>
      </c>
      <c r="H70" t="str">
        <f t="shared" si="21"/>
        <v/>
      </c>
      <c r="I70" t="str">
        <f t="shared" si="22"/>
        <v/>
      </c>
      <c r="J70" t="str">
        <f t="shared" si="23"/>
        <v/>
      </c>
      <c r="K70" t="str">
        <f t="shared" si="17"/>
        <v/>
      </c>
      <c r="L70" t="str">
        <f t="shared" si="17"/>
        <v/>
      </c>
      <c r="M70" t="str">
        <f t="shared" si="17"/>
        <v/>
      </c>
      <c r="N70" t="str">
        <f t="shared" si="24"/>
        <v/>
      </c>
      <c r="O70" t="str">
        <f t="shared" si="18"/>
        <v/>
      </c>
      <c r="P70" t="str">
        <f t="shared" si="18"/>
        <v/>
      </c>
      <c r="Q70" t="str">
        <f>IF(OR($A70="",入力シート_上限3千円!$H$2=""),"",入力シート_上限3千円!$H$2)</f>
        <v/>
      </c>
      <c r="R70" t="str">
        <f>IF(OR($A70="",入力シート_上限3千円!$H$3=""),"",入力シート_上限3千円!$H$3)</f>
        <v/>
      </c>
      <c r="S70" s="30" t="str">
        <f t="shared" si="25"/>
        <v/>
      </c>
    </row>
    <row r="71" spans="1:19" x14ac:dyDescent="0.25">
      <c r="A71" t="str">
        <f>IF(入力シート_上限3千円!$B82="","",ROW()-1)</f>
        <v/>
      </c>
      <c r="B71" t="str">
        <f t="shared" si="19"/>
        <v/>
      </c>
      <c r="C71" t="str">
        <f t="shared" si="16"/>
        <v/>
      </c>
      <c r="D71" t="str">
        <f t="shared" si="16"/>
        <v/>
      </c>
      <c r="E71" s="30" t="str">
        <f t="shared" si="16"/>
        <v/>
      </c>
      <c r="F71" t="str">
        <f t="shared" si="16"/>
        <v/>
      </c>
      <c r="G71" t="str">
        <f t="shared" si="20"/>
        <v/>
      </c>
      <c r="H71" t="str">
        <f t="shared" si="21"/>
        <v/>
      </c>
      <c r="I71" t="str">
        <f t="shared" si="22"/>
        <v/>
      </c>
      <c r="J71" t="str">
        <f t="shared" si="23"/>
        <v/>
      </c>
      <c r="K71" t="str">
        <f t="shared" si="17"/>
        <v/>
      </c>
      <c r="L71" t="str">
        <f t="shared" si="17"/>
        <v/>
      </c>
      <c r="M71" t="str">
        <f t="shared" si="17"/>
        <v/>
      </c>
      <c r="N71" t="str">
        <f t="shared" si="24"/>
        <v/>
      </c>
      <c r="O71" t="str">
        <f t="shared" si="18"/>
        <v/>
      </c>
      <c r="P71" t="str">
        <f t="shared" si="18"/>
        <v/>
      </c>
      <c r="Q71" t="str">
        <f>IF(OR($A71="",入力シート_上限3千円!$H$2=""),"",入力シート_上限3千円!$H$2)</f>
        <v/>
      </c>
      <c r="R71" t="str">
        <f>IF(OR($A71="",入力シート_上限3千円!$H$3=""),"",入力シート_上限3千円!$H$3)</f>
        <v/>
      </c>
      <c r="S71" s="30" t="str">
        <f t="shared" si="25"/>
        <v/>
      </c>
    </row>
    <row r="72" spans="1:19" x14ac:dyDescent="0.25">
      <c r="A72" t="str">
        <f>IF(入力シート_上限3千円!$B83="","",ROW()-1)</f>
        <v/>
      </c>
      <c r="B72" t="str">
        <f t="shared" si="19"/>
        <v/>
      </c>
      <c r="C72" t="str">
        <f t="shared" si="16"/>
        <v/>
      </c>
      <c r="D72" t="str">
        <f t="shared" si="16"/>
        <v/>
      </c>
      <c r="E72" s="30" t="str">
        <f t="shared" si="16"/>
        <v/>
      </c>
      <c r="F72" t="str">
        <f t="shared" si="16"/>
        <v/>
      </c>
      <c r="G72" t="str">
        <f t="shared" si="20"/>
        <v/>
      </c>
      <c r="H72" t="str">
        <f t="shared" si="21"/>
        <v/>
      </c>
      <c r="I72" t="str">
        <f t="shared" si="22"/>
        <v/>
      </c>
      <c r="J72" t="str">
        <f t="shared" si="23"/>
        <v/>
      </c>
      <c r="K72" t="str">
        <f t="shared" si="17"/>
        <v/>
      </c>
      <c r="L72" t="str">
        <f t="shared" si="17"/>
        <v/>
      </c>
      <c r="M72" t="str">
        <f t="shared" si="17"/>
        <v/>
      </c>
      <c r="N72" t="str">
        <f t="shared" si="24"/>
        <v/>
      </c>
      <c r="O72" t="str">
        <f t="shared" si="18"/>
        <v/>
      </c>
      <c r="P72" t="str">
        <f t="shared" si="18"/>
        <v/>
      </c>
      <c r="Q72" t="str">
        <f>IF(OR($A72="",入力シート_上限3千円!$H$2=""),"",入力シート_上限3千円!$H$2)</f>
        <v/>
      </c>
      <c r="R72" t="str">
        <f>IF(OR($A72="",入力シート_上限3千円!$H$3=""),"",入力シート_上限3千円!$H$3)</f>
        <v/>
      </c>
      <c r="S72" s="30" t="str">
        <f t="shared" si="25"/>
        <v/>
      </c>
    </row>
    <row r="73" spans="1:19" x14ac:dyDescent="0.25">
      <c r="A73" t="str">
        <f>IF(入力シート_上限3千円!$B84="","",ROW()-1)</f>
        <v/>
      </c>
      <c r="B73" t="str">
        <f t="shared" si="19"/>
        <v/>
      </c>
      <c r="C73" t="str">
        <f t="shared" si="16"/>
        <v/>
      </c>
      <c r="D73" t="str">
        <f t="shared" si="16"/>
        <v/>
      </c>
      <c r="E73" s="30" t="str">
        <f t="shared" si="16"/>
        <v/>
      </c>
      <c r="F73" t="str">
        <f t="shared" si="16"/>
        <v/>
      </c>
      <c r="G73" t="str">
        <f t="shared" si="20"/>
        <v/>
      </c>
      <c r="H73" t="str">
        <f t="shared" si="21"/>
        <v/>
      </c>
      <c r="I73" t="str">
        <f t="shared" si="22"/>
        <v/>
      </c>
      <c r="J73" t="str">
        <f t="shared" si="23"/>
        <v/>
      </c>
      <c r="K73" t="str">
        <f t="shared" si="17"/>
        <v/>
      </c>
      <c r="L73" t="str">
        <f t="shared" si="17"/>
        <v/>
      </c>
      <c r="M73" t="str">
        <f t="shared" si="17"/>
        <v/>
      </c>
      <c r="N73" t="str">
        <f t="shared" si="24"/>
        <v/>
      </c>
      <c r="O73" t="str">
        <f t="shared" si="18"/>
        <v/>
      </c>
      <c r="P73" t="str">
        <f t="shared" si="18"/>
        <v/>
      </c>
      <c r="Q73" t="str">
        <f>IF(OR($A73="",入力シート_上限3千円!$H$2=""),"",入力シート_上限3千円!$H$2)</f>
        <v/>
      </c>
      <c r="R73" t="str">
        <f>IF(OR($A73="",入力シート_上限3千円!$H$3=""),"",入力シート_上限3千円!$H$3)</f>
        <v/>
      </c>
      <c r="S73" s="30" t="str">
        <f t="shared" si="25"/>
        <v/>
      </c>
    </row>
    <row r="74" spans="1:19" x14ac:dyDescent="0.25">
      <c r="A74" t="str">
        <f>IF(入力シート_上限3千円!$B85="","",ROW()-1)</f>
        <v/>
      </c>
      <c r="B74" t="str">
        <f t="shared" si="19"/>
        <v/>
      </c>
      <c r="C74" t="str">
        <f t="shared" si="16"/>
        <v/>
      </c>
      <c r="D74" t="str">
        <f t="shared" si="16"/>
        <v/>
      </c>
      <c r="E74" s="30" t="str">
        <f t="shared" si="16"/>
        <v/>
      </c>
      <c r="F74" t="str">
        <f t="shared" si="16"/>
        <v/>
      </c>
      <c r="G74" t="str">
        <f t="shared" si="20"/>
        <v/>
      </c>
      <c r="H74" t="str">
        <f t="shared" si="21"/>
        <v/>
      </c>
      <c r="I74" t="str">
        <f t="shared" si="22"/>
        <v/>
      </c>
      <c r="J74" t="str">
        <f t="shared" si="23"/>
        <v/>
      </c>
      <c r="K74" t="str">
        <f t="shared" si="17"/>
        <v/>
      </c>
      <c r="L74" t="str">
        <f t="shared" si="17"/>
        <v/>
      </c>
      <c r="M74" t="str">
        <f t="shared" si="17"/>
        <v/>
      </c>
      <c r="N74" t="str">
        <f t="shared" si="24"/>
        <v/>
      </c>
      <c r="O74" t="str">
        <f t="shared" si="18"/>
        <v/>
      </c>
      <c r="P74" t="str">
        <f t="shared" si="18"/>
        <v/>
      </c>
      <c r="Q74" t="str">
        <f>IF(OR($A74="",入力シート_上限3千円!$H$2=""),"",入力シート_上限3千円!$H$2)</f>
        <v/>
      </c>
      <c r="R74" t="str">
        <f>IF(OR($A74="",入力シート_上限3千円!$H$3=""),"",入力シート_上限3千円!$H$3)</f>
        <v/>
      </c>
      <c r="S74" s="30" t="str">
        <f t="shared" si="25"/>
        <v/>
      </c>
    </row>
    <row r="75" spans="1:19" x14ac:dyDescent="0.25">
      <c r="A75" t="str">
        <f>IF(入力シート_上限3千円!$B86="","",ROW()-1)</f>
        <v/>
      </c>
      <c r="B75" t="str">
        <f t="shared" si="19"/>
        <v/>
      </c>
      <c r="C75" t="str">
        <f t="shared" si="16"/>
        <v/>
      </c>
      <c r="D75" t="str">
        <f t="shared" si="16"/>
        <v/>
      </c>
      <c r="E75" s="30" t="str">
        <f t="shared" si="16"/>
        <v/>
      </c>
      <c r="F75" t="str">
        <f t="shared" si="16"/>
        <v/>
      </c>
      <c r="G75" t="str">
        <f t="shared" si="20"/>
        <v/>
      </c>
      <c r="H75" t="str">
        <f t="shared" si="21"/>
        <v/>
      </c>
      <c r="I75" t="str">
        <f t="shared" si="22"/>
        <v/>
      </c>
      <c r="J75" t="str">
        <f t="shared" si="23"/>
        <v/>
      </c>
      <c r="K75" t="str">
        <f t="shared" si="17"/>
        <v/>
      </c>
      <c r="L75" t="str">
        <f t="shared" si="17"/>
        <v/>
      </c>
      <c r="M75" t="str">
        <f t="shared" si="17"/>
        <v/>
      </c>
      <c r="N75" t="str">
        <f t="shared" si="24"/>
        <v/>
      </c>
      <c r="O75" t="str">
        <f t="shared" si="18"/>
        <v/>
      </c>
      <c r="P75" t="str">
        <f t="shared" si="18"/>
        <v/>
      </c>
      <c r="Q75" t="str">
        <f>IF(OR($A75="",入力シート_上限3千円!$H$2=""),"",入力シート_上限3千円!$H$2)</f>
        <v/>
      </c>
      <c r="R75" t="str">
        <f>IF(OR($A75="",入力シート_上限3千円!$H$3=""),"",入力シート_上限3千円!$H$3)</f>
        <v/>
      </c>
      <c r="S75" s="30" t="str">
        <f t="shared" si="25"/>
        <v/>
      </c>
    </row>
    <row r="76" spans="1:19" x14ac:dyDescent="0.25">
      <c r="A76" t="str">
        <f>IF(入力シート_上限3千円!$B87="","",ROW()-1)</f>
        <v/>
      </c>
      <c r="B76" t="str">
        <f t="shared" si="19"/>
        <v/>
      </c>
      <c r="C76" t="str">
        <f t="shared" si="16"/>
        <v/>
      </c>
      <c r="D76" t="str">
        <f t="shared" si="16"/>
        <v/>
      </c>
      <c r="E76" s="30" t="str">
        <f t="shared" si="16"/>
        <v/>
      </c>
      <c r="F76" t="str">
        <f t="shared" si="16"/>
        <v/>
      </c>
      <c r="G76" t="str">
        <f t="shared" si="20"/>
        <v/>
      </c>
      <c r="H76" t="str">
        <f t="shared" si="21"/>
        <v/>
      </c>
      <c r="I76" t="str">
        <f t="shared" si="22"/>
        <v/>
      </c>
      <c r="J76" t="str">
        <f t="shared" si="23"/>
        <v/>
      </c>
      <c r="K76" t="str">
        <f t="shared" si="17"/>
        <v/>
      </c>
      <c r="L76" t="str">
        <f t="shared" si="17"/>
        <v/>
      </c>
      <c r="M76" t="str">
        <f t="shared" si="17"/>
        <v/>
      </c>
      <c r="N76" t="str">
        <f t="shared" si="24"/>
        <v/>
      </c>
      <c r="O76" t="str">
        <f t="shared" si="18"/>
        <v/>
      </c>
      <c r="P76" t="str">
        <f t="shared" si="18"/>
        <v/>
      </c>
      <c r="Q76" t="str">
        <f>IF(OR($A76="",入力シート_上限3千円!$H$2=""),"",入力シート_上限3千円!$H$2)</f>
        <v/>
      </c>
      <c r="R76" t="str">
        <f>IF(OR($A76="",入力シート_上限3千円!$H$3=""),"",入力シート_上限3千円!$H$3)</f>
        <v/>
      </c>
      <c r="S76" s="30" t="str">
        <f t="shared" si="25"/>
        <v/>
      </c>
    </row>
    <row r="77" spans="1:19" x14ac:dyDescent="0.25">
      <c r="A77" t="str">
        <f>IF(入力シート_上限3千円!$B88="","",ROW()-1)</f>
        <v/>
      </c>
      <c r="B77" t="str">
        <f t="shared" si="19"/>
        <v/>
      </c>
      <c r="C77" t="str">
        <f t="shared" si="16"/>
        <v/>
      </c>
      <c r="D77" t="str">
        <f t="shared" si="16"/>
        <v/>
      </c>
      <c r="E77" s="30" t="str">
        <f t="shared" si="16"/>
        <v/>
      </c>
      <c r="F77" t="str">
        <f t="shared" si="16"/>
        <v/>
      </c>
      <c r="G77" t="str">
        <f t="shared" si="20"/>
        <v/>
      </c>
      <c r="H77" t="str">
        <f t="shared" si="21"/>
        <v/>
      </c>
      <c r="I77" t="str">
        <f t="shared" si="22"/>
        <v/>
      </c>
      <c r="J77" t="str">
        <f t="shared" si="23"/>
        <v/>
      </c>
      <c r="K77" t="str">
        <f t="shared" si="17"/>
        <v/>
      </c>
      <c r="L77" t="str">
        <f t="shared" si="17"/>
        <v/>
      </c>
      <c r="M77" t="str">
        <f t="shared" si="17"/>
        <v/>
      </c>
      <c r="N77" t="str">
        <f t="shared" si="24"/>
        <v/>
      </c>
      <c r="O77" t="str">
        <f t="shared" si="18"/>
        <v/>
      </c>
      <c r="P77" t="str">
        <f t="shared" si="18"/>
        <v/>
      </c>
      <c r="Q77" t="str">
        <f>IF(OR($A77="",入力シート_上限3千円!$H$2=""),"",入力シート_上限3千円!$H$2)</f>
        <v/>
      </c>
      <c r="R77" t="str">
        <f>IF(OR($A77="",入力シート_上限3千円!$H$3=""),"",入力シート_上限3千円!$H$3)</f>
        <v/>
      </c>
      <c r="S77" s="30" t="str">
        <f t="shared" si="25"/>
        <v/>
      </c>
    </row>
    <row r="78" spans="1:19" x14ac:dyDescent="0.25">
      <c r="A78" t="str">
        <f>IF(入力シート_上限3千円!$B89="","",ROW()-1)</f>
        <v/>
      </c>
      <c r="B78" t="str">
        <f t="shared" si="19"/>
        <v/>
      </c>
      <c r="C78" t="str">
        <f t="shared" si="16"/>
        <v/>
      </c>
      <c r="D78" t="str">
        <f t="shared" si="16"/>
        <v/>
      </c>
      <c r="E78" s="30" t="str">
        <f t="shared" si="16"/>
        <v/>
      </c>
      <c r="F78" t="str">
        <f t="shared" si="16"/>
        <v/>
      </c>
      <c r="G78" t="str">
        <f t="shared" si="20"/>
        <v/>
      </c>
      <c r="H78" t="str">
        <f t="shared" si="21"/>
        <v/>
      </c>
      <c r="I78" t="str">
        <f t="shared" si="22"/>
        <v/>
      </c>
      <c r="J78" t="str">
        <f t="shared" si="23"/>
        <v/>
      </c>
      <c r="K78" t="str">
        <f t="shared" si="17"/>
        <v/>
      </c>
      <c r="L78" t="str">
        <f t="shared" si="17"/>
        <v/>
      </c>
      <c r="M78" t="str">
        <f t="shared" si="17"/>
        <v/>
      </c>
      <c r="N78" t="str">
        <f t="shared" si="24"/>
        <v/>
      </c>
      <c r="O78" t="str">
        <f t="shared" si="18"/>
        <v/>
      </c>
      <c r="P78" t="str">
        <f t="shared" si="18"/>
        <v/>
      </c>
      <c r="Q78" t="str">
        <f>IF(OR($A78="",入力シート_上限3千円!$H$2=""),"",入力シート_上限3千円!$H$2)</f>
        <v/>
      </c>
      <c r="R78" t="str">
        <f>IF(OR($A78="",入力シート_上限3千円!$H$3=""),"",入力シート_上限3千円!$H$3)</f>
        <v/>
      </c>
      <c r="S78" s="30" t="str">
        <f t="shared" si="25"/>
        <v/>
      </c>
    </row>
    <row r="79" spans="1:19" x14ac:dyDescent="0.25">
      <c r="A79" t="str">
        <f>IF(入力シート_上限3千円!$B90="","",ROW()-1)</f>
        <v/>
      </c>
      <c r="B79" t="str">
        <f t="shared" si="19"/>
        <v/>
      </c>
      <c r="C79" t="str">
        <f t="shared" si="16"/>
        <v/>
      </c>
      <c r="D79" t="str">
        <f t="shared" si="16"/>
        <v/>
      </c>
      <c r="E79" s="30" t="str">
        <f t="shared" si="16"/>
        <v/>
      </c>
      <c r="F79" t="str">
        <f t="shared" si="16"/>
        <v/>
      </c>
      <c r="G79" t="str">
        <f t="shared" si="20"/>
        <v/>
      </c>
      <c r="H79" t="str">
        <f t="shared" si="21"/>
        <v/>
      </c>
      <c r="I79" t="str">
        <f t="shared" si="22"/>
        <v/>
      </c>
      <c r="J79" t="str">
        <f t="shared" si="23"/>
        <v/>
      </c>
      <c r="K79" t="str">
        <f t="shared" si="17"/>
        <v/>
      </c>
      <c r="L79" t="str">
        <f t="shared" si="17"/>
        <v/>
      </c>
      <c r="M79" t="str">
        <f t="shared" si="17"/>
        <v/>
      </c>
      <c r="N79" t="str">
        <f t="shared" si="24"/>
        <v/>
      </c>
      <c r="O79" t="str">
        <f t="shared" si="18"/>
        <v/>
      </c>
      <c r="P79" t="str">
        <f t="shared" si="18"/>
        <v/>
      </c>
      <c r="Q79" t="str">
        <f>IF(OR($A79="",入力シート_上限3千円!$H$2=""),"",入力シート_上限3千円!$H$2)</f>
        <v/>
      </c>
      <c r="R79" t="str">
        <f>IF(OR($A79="",入力シート_上限3千円!$H$3=""),"",入力シート_上限3千円!$H$3)</f>
        <v/>
      </c>
      <c r="S79" s="30" t="str">
        <f t="shared" si="25"/>
        <v/>
      </c>
    </row>
    <row r="80" spans="1:19" x14ac:dyDescent="0.25">
      <c r="A80" t="str">
        <f>IF(入力シート_上限3千円!$B91="","",ROW()-1)</f>
        <v/>
      </c>
      <c r="B80" t="str">
        <f t="shared" si="19"/>
        <v/>
      </c>
      <c r="C80" t="str">
        <f t="shared" si="16"/>
        <v/>
      </c>
      <c r="D80" t="str">
        <f t="shared" si="16"/>
        <v/>
      </c>
      <c r="E80" s="30" t="str">
        <f t="shared" si="16"/>
        <v/>
      </c>
      <c r="F80" t="str">
        <f t="shared" si="16"/>
        <v/>
      </c>
      <c r="G80" t="str">
        <f t="shared" si="20"/>
        <v/>
      </c>
      <c r="H80" t="str">
        <f t="shared" si="21"/>
        <v/>
      </c>
      <c r="I80" t="str">
        <f t="shared" si="22"/>
        <v/>
      </c>
      <c r="J80" t="str">
        <f t="shared" si="23"/>
        <v/>
      </c>
      <c r="K80" t="str">
        <f t="shared" si="17"/>
        <v/>
      </c>
      <c r="L80" t="str">
        <f t="shared" si="17"/>
        <v/>
      </c>
      <c r="M80" t="str">
        <f t="shared" si="17"/>
        <v/>
      </c>
      <c r="N80" t="str">
        <f t="shared" si="24"/>
        <v/>
      </c>
      <c r="O80" t="str">
        <f t="shared" si="18"/>
        <v/>
      </c>
      <c r="P80" t="str">
        <f t="shared" si="18"/>
        <v/>
      </c>
      <c r="Q80" t="str">
        <f>IF(OR($A80="",入力シート_上限3千円!$H$2=""),"",入力シート_上限3千円!$H$2)</f>
        <v/>
      </c>
      <c r="R80" t="str">
        <f>IF(OR($A80="",入力シート_上限3千円!$H$3=""),"",入力シート_上限3千円!$H$3)</f>
        <v/>
      </c>
      <c r="S80" s="30" t="str">
        <f t="shared" si="25"/>
        <v/>
      </c>
    </row>
    <row r="81" spans="1:19" x14ac:dyDescent="0.25">
      <c r="A81" t="str">
        <f>IF(入力シート_上限3千円!$B92="","",ROW()-1)</f>
        <v/>
      </c>
      <c r="B81" t="str">
        <f t="shared" si="19"/>
        <v/>
      </c>
      <c r="C81" t="str">
        <f t="shared" si="16"/>
        <v/>
      </c>
      <c r="D81" t="str">
        <f t="shared" si="16"/>
        <v/>
      </c>
      <c r="E81" s="30" t="str">
        <f t="shared" si="16"/>
        <v/>
      </c>
      <c r="F81" t="str">
        <f t="shared" si="16"/>
        <v/>
      </c>
      <c r="G81" t="str">
        <f t="shared" si="20"/>
        <v/>
      </c>
      <c r="H81" t="str">
        <f t="shared" si="21"/>
        <v/>
      </c>
      <c r="I81" t="str">
        <f t="shared" si="22"/>
        <v/>
      </c>
      <c r="J81" t="str">
        <f t="shared" si="23"/>
        <v/>
      </c>
      <c r="K81" t="str">
        <f t="shared" si="17"/>
        <v/>
      </c>
      <c r="L81" t="str">
        <f t="shared" si="17"/>
        <v/>
      </c>
      <c r="M81" t="str">
        <f t="shared" si="17"/>
        <v/>
      </c>
      <c r="N81" t="str">
        <f t="shared" si="24"/>
        <v/>
      </c>
      <c r="O81" t="str">
        <f t="shared" si="18"/>
        <v/>
      </c>
      <c r="P81" t="str">
        <f t="shared" si="18"/>
        <v/>
      </c>
      <c r="Q81" t="str">
        <f>IF(OR($A81="",入力シート_上限3千円!$H$2=""),"",入力シート_上限3千円!$H$2)</f>
        <v/>
      </c>
      <c r="R81" t="str">
        <f>IF(OR($A81="",入力シート_上限3千円!$H$3=""),"",入力シート_上限3千円!$H$3)</f>
        <v/>
      </c>
      <c r="S81" s="30" t="str">
        <f t="shared" si="25"/>
        <v/>
      </c>
    </row>
    <row r="82" spans="1:19" x14ac:dyDescent="0.25">
      <c r="A82" t="str">
        <f>IF(入力シート_上限3千円!$B93="","",ROW()-1)</f>
        <v/>
      </c>
      <c r="B82" t="str">
        <f t="shared" si="19"/>
        <v/>
      </c>
      <c r="C82" t="str">
        <f t="shared" ref="C82:F101" si="26">IFERROR(IF(VLOOKUP($A82,実績一覧,COLUMN()+1,FALSE)=0,"",VLOOKUP($A82,実績一覧,COLUMN()+1,FALSE)),"")</f>
        <v/>
      </c>
      <c r="D82" t="str">
        <f t="shared" si="26"/>
        <v/>
      </c>
      <c r="E82" s="30" t="str">
        <f t="shared" si="26"/>
        <v/>
      </c>
      <c r="F82" t="str">
        <f t="shared" si="26"/>
        <v/>
      </c>
      <c r="G82" t="str">
        <f t="shared" si="20"/>
        <v/>
      </c>
      <c r="H82" t="str">
        <f t="shared" si="21"/>
        <v/>
      </c>
      <c r="I82" t="str">
        <f t="shared" si="22"/>
        <v/>
      </c>
      <c r="J82" t="str">
        <f t="shared" si="23"/>
        <v/>
      </c>
      <c r="K82" t="str">
        <f t="shared" ref="K82:M101" si="27">IFERROR(IF(VLOOKUP($A82,実績一覧,COLUMN()+11,FALSE)=0,"",VLOOKUP($A82,実績一覧,COLUMN()+11,FALSE)),"")</f>
        <v/>
      </c>
      <c r="L82" t="str">
        <f t="shared" si="27"/>
        <v/>
      </c>
      <c r="M82" t="str">
        <f t="shared" si="27"/>
        <v/>
      </c>
      <c r="N82" t="str">
        <f t="shared" si="24"/>
        <v/>
      </c>
      <c r="O82" t="str">
        <f t="shared" ref="O82:P101" si="28">IFERROR(IF(VLOOKUP($A82,実績一覧,COLUMN()+13,FALSE)=0,"",VLOOKUP($A82,実績一覧,COLUMN()+13,FALSE)),"")</f>
        <v/>
      </c>
      <c r="P82" t="str">
        <f t="shared" si="28"/>
        <v/>
      </c>
      <c r="Q82" t="str">
        <f>IF(OR($A82="",入力シート_上限3千円!$H$2=""),"",入力シート_上限3千円!$H$2)</f>
        <v/>
      </c>
      <c r="R82" t="str">
        <f>IF(OR($A82="",入力シート_上限3千円!$H$3=""),"",入力シート_上限3千円!$H$3)</f>
        <v/>
      </c>
      <c r="S82" s="30" t="str">
        <f t="shared" si="25"/>
        <v/>
      </c>
    </row>
    <row r="83" spans="1:19" x14ac:dyDescent="0.25">
      <c r="A83" t="str">
        <f>IF(入力シート_上限3千円!$B94="","",ROW()-1)</f>
        <v/>
      </c>
      <c r="B83" t="str">
        <f t="shared" si="19"/>
        <v/>
      </c>
      <c r="C83" t="str">
        <f t="shared" si="26"/>
        <v/>
      </c>
      <c r="D83" t="str">
        <f t="shared" si="26"/>
        <v/>
      </c>
      <c r="E83" s="30" t="str">
        <f t="shared" si="26"/>
        <v/>
      </c>
      <c r="F83" t="str">
        <f t="shared" si="26"/>
        <v/>
      </c>
      <c r="G83" t="str">
        <f t="shared" si="20"/>
        <v/>
      </c>
      <c r="H83" t="str">
        <f t="shared" si="21"/>
        <v/>
      </c>
      <c r="I83" t="str">
        <f t="shared" si="22"/>
        <v/>
      </c>
      <c r="J83" t="str">
        <f t="shared" si="23"/>
        <v/>
      </c>
      <c r="K83" t="str">
        <f t="shared" si="27"/>
        <v/>
      </c>
      <c r="L83" t="str">
        <f t="shared" si="27"/>
        <v/>
      </c>
      <c r="M83" t="str">
        <f t="shared" si="27"/>
        <v/>
      </c>
      <c r="N83" t="str">
        <f t="shared" si="24"/>
        <v/>
      </c>
      <c r="O83" t="str">
        <f t="shared" si="28"/>
        <v/>
      </c>
      <c r="P83" t="str">
        <f t="shared" si="28"/>
        <v/>
      </c>
      <c r="Q83" t="str">
        <f>IF(OR($A83="",入力シート_上限3千円!$H$2=""),"",入力シート_上限3千円!$H$2)</f>
        <v/>
      </c>
      <c r="R83" t="str">
        <f>IF(OR($A83="",入力シート_上限3千円!$H$3=""),"",入力シート_上限3千円!$H$3)</f>
        <v/>
      </c>
      <c r="S83" s="30" t="str">
        <f t="shared" si="25"/>
        <v/>
      </c>
    </row>
    <row r="84" spans="1:19" x14ac:dyDescent="0.25">
      <c r="A84" t="str">
        <f>IF(入力シート_上限3千円!$B95="","",ROW()-1)</f>
        <v/>
      </c>
      <c r="B84" t="str">
        <f t="shared" si="19"/>
        <v/>
      </c>
      <c r="C84" t="str">
        <f t="shared" si="26"/>
        <v/>
      </c>
      <c r="D84" t="str">
        <f t="shared" si="26"/>
        <v/>
      </c>
      <c r="E84" s="30" t="str">
        <f t="shared" si="26"/>
        <v/>
      </c>
      <c r="F84" t="str">
        <f t="shared" si="26"/>
        <v/>
      </c>
      <c r="G84" t="str">
        <f t="shared" si="20"/>
        <v/>
      </c>
      <c r="H84" t="str">
        <f t="shared" si="21"/>
        <v/>
      </c>
      <c r="I84" t="str">
        <f t="shared" si="22"/>
        <v/>
      </c>
      <c r="J84" t="str">
        <f t="shared" si="23"/>
        <v/>
      </c>
      <c r="K84" t="str">
        <f t="shared" si="27"/>
        <v/>
      </c>
      <c r="L84" t="str">
        <f t="shared" si="27"/>
        <v/>
      </c>
      <c r="M84" t="str">
        <f t="shared" si="27"/>
        <v/>
      </c>
      <c r="N84" t="str">
        <f t="shared" si="24"/>
        <v/>
      </c>
      <c r="O84" t="str">
        <f t="shared" si="28"/>
        <v/>
      </c>
      <c r="P84" t="str">
        <f t="shared" si="28"/>
        <v/>
      </c>
      <c r="Q84" t="str">
        <f>IF(OR($A84="",入力シート_上限3千円!$H$2=""),"",入力シート_上限3千円!$H$2)</f>
        <v/>
      </c>
      <c r="R84" t="str">
        <f>IF(OR($A84="",入力シート_上限3千円!$H$3=""),"",入力シート_上限3千円!$H$3)</f>
        <v/>
      </c>
      <c r="S84" s="30" t="str">
        <f t="shared" si="25"/>
        <v/>
      </c>
    </row>
    <row r="85" spans="1:19" x14ac:dyDescent="0.25">
      <c r="A85" t="str">
        <f>IF(入力シート_上限3千円!$B96="","",ROW()-1)</f>
        <v/>
      </c>
      <c r="B85" t="str">
        <f t="shared" si="19"/>
        <v/>
      </c>
      <c r="C85" t="str">
        <f t="shared" si="26"/>
        <v/>
      </c>
      <c r="D85" t="str">
        <f t="shared" si="26"/>
        <v/>
      </c>
      <c r="E85" s="30" t="str">
        <f t="shared" si="26"/>
        <v/>
      </c>
      <c r="F85" t="str">
        <f t="shared" si="26"/>
        <v/>
      </c>
      <c r="G85" t="str">
        <f t="shared" si="20"/>
        <v/>
      </c>
      <c r="H85" t="str">
        <f t="shared" si="21"/>
        <v/>
      </c>
      <c r="I85" t="str">
        <f t="shared" si="22"/>
        <v/>
      </c>
      <c r="J85" t="str">
        <f t="shared" si="23"/>
        <v/>
      </c>
      <c r="K85" t="str">
        <f t="shared" si="27"/>
        <v/>
      </c>
      <c r="L85" t="str">
        <f t="shared" si="27"/>
        <v/>
      </c>
      <c r="M85" t="str">
        <f t="shared" si="27"/>
        <v/>
      </c>
      <c r="N85" t="str">
        <f t="shared" si="24"/>
        <v/>
      </c>
      <c r="O85" t="str">
        <f t="shared" si="28"/>
        <v/>
      </c>
      <c r="P85" t="str">
        <f t="shared" si="28"/>
        <v/>
      </c>
      <c r="Q85" t="str">
        <f>IF(OR($A85="",入力シート_上限3千円!$H$2=""),"",入力シート_上限3千円!$H$2)</f>
        <v/>
      </c>
      <c r="R85" t="str">
        <f>IF(OR($A85="",入力シート_上限3千円!$H$3=""),"",入力シート_上限3千円!$H$3)</f>
        <v/>
      </c>
      <c r="S85" s="30" t="str">
        <f t="shared" si="25"/>
        <v/>
      </c>
    </row>
    <row r="86" spans="1:19" x14ac:dyDescent="0.25">
      <c r="A86" t="str">
        <f>IF(入力シート_上限3千円!$B97="","",ROW()-1)</f>
        <v/>
      </c>
      <c r="B86" t="str">
        <f t="shared" si="19"/>
        <v/>
      </c>
      <c r="C86" t="str">
        <f t="shared" si="26"/>
        <v/>
      </c>
      <c r="D86" t="str">
        <f t="shared" si="26"/>
        <v/>
      </c>
      <c r="E86" s="30" t="str">
        <f t="shared" si="26"/>
        <v/>
      </c>
      <c r="F86" t="str">
        <f t="shared" si="26"/>
        <v/>
      </c>
      <c r="G86" t="str">
        <f t="shared" si="20"/>
        <v/>
      </c>
      <c r="H86" t="str">
        <f t="shared" si="21"/>
        <v/>
      </c>
      <c r="I86" t="str">
        <f t="shared" si="22"/>
        <v/>
      </c>
      <c r="J86" t="str">
        <f t="shared" si="23"/>
        <v/>
      </c>
      <c r="K86" t="str">
        <f t="shared" si="27"/>
        <v/>
      </c>
      <c r="L86" t="str">
        <f t="shared" si="27"/>
        <v/>
      </c>
      <c r="M86" t="str">
        <f t="shared" si="27"/>
        <v/>
      </c>
      <c r="N86" t="str">
        <f t="shared" si="24"/>
        <v/>
      </c>
      <c r="O86" t="str">
        <f t="shared" si="28"/>
        <v/>
      </c>
      <c r="P86" t="str">
        <f t="shared" si="28"/>
        <v/>
      </c>
      <c r="Q86" t="str">
        <f>IF(OR($A86="",入力シート_上限3千円!$H$2=""),"",入力シート_上限3千円!$H$2)</f>
        <v/>
      </c>
      <c r="R86" t="str">
        <f>IF(OR($A86="",入力シート_上限3千円!$H$3=""),"",入力シート_上限3千円!$H$3)</f>
        <v/>
      </c>
      <c r="S86" s="30" t="str">
        <f t="shared" si="25"/>
        <v/>
      </c>
    </row>
    <row r="87" spans="1:19" x14ac:dyDescent="0.25">
      <c r="A87" t="str">
        <f>IF(入力シート_上限3千円!$B98="","",ROW()-1)</f>
        <v/>
      </c>
      <c r="B87" t="str">
        <f t="shared" si="19"/>
        <v/>
      </c>
      <c r="C87" t="str">
        <f t="shared" si="26"/>
        <v/>
      </c>
      <c r="D87" t="str">
        <f t="shared" si="26"/>
        <v/>
      </c>
      <c r="E87" s="30" t="str">
        <f t="shared" si="26"/>
        <v/>
      </c>
      <c r="F87" t="str">
        <f t="shared" si="26"/>
        <v/>
      </c>
      <c r="G87" t="str">
        <f t="shared" si="20"/>
        <v/>
      </c>
      <c r="H87" t="str">
        <f t="shared" si="21"/>
        <v/>
      </c>
      <c r="I87" t="str">
        <f t="shared" si="22"/>
        <v/>
      </c>
      <c r="J87" t="str">
        <f t="shared" si="23"/>
        <v/>
      </c>
      <c r="K87" t="str">
        <f t="shared" si="27"/>
        <v/>
      </c>
      <c r="L87" t="str">
        <f t="shared" si="27"/>
        <v/>
      </c>
      <c r="M87" t="str">
        <f t="shared" si="27"/>
        <v/>
      </c>
      <c r="N87" t="str">
        <f t="shared" si="24"/>
        <v/>
      </c>
      <c r="O87" t="str">
        <f t="shared" si="28"/>
        <v/>
      </c>
      <c r="P87" t="str">
        <f t="shared" si="28"/>
        <v/>
      </c>
      <c r="Q87" t="str">
        <f>IF(OR($A87="",入力シート_上限3千円!$H$2=""),"",入力シート_上限3千円!$H$2)</f>
        <v/>
      </c>
      <c r="R87" t="str">
        <f>IF(OR($A87="",入力シート_上限3千円!$H$3=""),"",入力シート_上限3千円!$H$3)</f>
        <v/>
      </c>
      <c r="S87" s="30" t="str">
        <f t="shared" si="25"/>
        <v/>
      </c>
    </row>
    <row r="88" spans="1:19" x14ac:dyDescent="0.25">
      <c r="A88" t="str">
        <f>IF(入力シート_上限3千円!$B99="","",ROW()-1)</f>
        <v/>
      </c>
      <c r="B88" t="str">
        <f t="shared" si="19"/>
        <v/>
      </c>
      <c r="C88" t="str">
        <f t="shared" si="26"/>
        <v/>
      </c>
      <c r="D88" t="str">
        <f t="shared" si="26"/>
        <v/>
      </c>
      <c r="E88" s="30" t="str">
        <f t="shared" si="26"/>
        <v/>
      </c>
      <c r="F88" t="str">
        <f t="shared" si="26"/>
        <v/>
      </c>
      <c r="G88" t="str">
        <f t="shared" si="20"/>
        <v/>
      </c>
      <c r="H88" t="str">
        <f t="shared" si="21"/>
        <v/>
      </c>
      <c r="I88" t="str">
        <f t="shared" si="22"/>
        <v/>
      </c>
      <c r="J88" t="str">
        <f t="shared" si="23"/>
        <v/>
      </c>
      <c r="K88" t="str">
        <f t="shared" si="27"/>
        <v/>
      </c>
      <c r="L88" t="str">
        <f t="shared" si="27"/>
        <v/>
      </c>
      <c r="M88" t="str">
        <f t="shared" si="27"/>
        <v/>
      </c>
      <c r="N88" t="str">
        <f t="shared" si="24"/>
        <v/>
      </c>
      <c r="O88" t="str">
        <f t="shared" si="28"/>
        <v/>
      </c>
      <c r="P88" t="str">
        <f t="shared" si="28"/>
        <v/>
      </c>
      <c r="Q88" t="str">
        <f>IF(OR($A88="",入力シート_上限3千円!$H$2=""),"",入力シート_上限3千円!$H$2)</f>
        <v/>
      </c>
      <c r="R88" t="str">
        <f>IF(OR($A88="",入力シート_上限3千円!$H$3=""),"",入力シート_上限3千円!$H$3)</f>
        <v/>
      </c>
      <c r="S88" s="30" t="str">
        <f t="shared" si="25"/>
        <v/>
      </c>
    </row>
    <row r="89" spans="1:19" x14ac:dyDescent="0.25">
      <c r="A89" t="str">
        <f>IF(入力シート_上限3千円!$B100="","",ROW()-1)</f>
        <v/>
      </c>
      <c r="B89" t="str">
        <f t="shared" si="19"/>
        <v/>
      </c>
      <c r="C89" t="str">
        <f t="shared" si="26"/>
        <v/>
      </c>
      <c r="D89" t="str">
        <f t="shared" si="26"/>
        <v/>
      </c>
      <c r="E89" s="30" t="str">
        <f t="shared" si="26"/>
        <v/>
      </c>
      <c r="F89" t="str">
        <f t="shared" si="26"/>
        <v/>
      </c>
      <c r="G89" t="str">
        <f t="shared" si="20"/>
        <v/>
      </c>
      <c r="H89" t="str">
        <f t="shared" si="21"/>
        <v/>
      </c>
      <c r="I89" t="str">
        <f t="shared" si="22"/>
        <v/>
      </c>
      <c r="J89" t="str">
        <f t="shared" si="23"/>
        <v/>
      </c>
      <c r="K89" t="str">
        <f t="shared" si="27"/>
        <v/>
      </c>
      <c r="L89" t="str">
        <f t="shared" si="27"/>
        <v/>
      </c>
      <c r="M89" t="str">
        <f t="shared" si="27"/>
        <v/>
      </c>
      <c r="N89" t="str">
        <f t="shared" si="24"/>
        <v/>
      </c>
      <c r="O89" t="str">
        <f t="shared" si="28"/>
        <v/>
      </c>
      <c r="P89" t="str">
        <f t="shared" si="28"/>
        <v/>
      </c>
      <c r="Q89" t="str">
        <f>IF(OR($A89="",入力シート_上限3千円!$H$2=""),"",入力シート_上限3千円!$H$2)</f>
        <v/>
      </c>
      <c r="R89" t="str">
        <f>IF(OR($A89="",入力シート_上限3千円!$H$3=""),"",入力シート_上限3千円!$H$3)</f>
        <v/>
      </c>
      <c r="S89" s="30" t="str">
        <f t="shared" si="25"/>
        <v/>
      </c>
    </row>
    <row r="90" spans="1:19" x14ac:dyDescent="0.25">
      <c r="A90" t="str">
        <f>IF(入力シート_上限3千円!$B101="","",ROW()-1)</f>
        <v/>
      </c>
      <c r="B90" t="str">
        <f t="shared" si="19"/>
        <v/>
      </c>
      <c r="C90" t="str">
        <f t="shared" si="26"/>
        <v/>
      </c>
      <c r="D90" t="str">
        <f t="shared" si="26"/>
        <v/>
      </c>
      <c r="E90" s="30" t="str">
        <f t="shared" si="26"/>
        <v/>
      </c>
      <c r="F90" t="str">
        <f t="shared" si="26"/>
        <v/>
      </c>
      <c r="G90" t="str">
        <f t="shared" si="20"/>
        <v/>
      </c>
      <c r="H90" t="str">
        <f t="shared" si="21"/>
        <v/>
      </c>
      <c r="I90" t="str">
        <f t="shared" si="22"/>
        <v/>
      </c>
      <c r="J90" t="str">
        <f t="shared" si="23"/>
        <v/>
      </c>
      <c r="K90" t="str">
        <f t="shared" si="27"/>
        <v/>
      </c>
      <c r="L90" t="str">
        <f t="shared" si="27"/>
        <v/>
      </c>
      <c r="M90" t="str">
        <f t="shared" si="27"/>
        <v/>
      </c>
      <c r="N90" t="str">
        <f t="shared" si="24"/>
        <v/>
      </c>
      <c r="O90" t="str">
        <f t="shared" si="28"/>
        <v/>
      </c>
      <c r="P90" t="str">
        <f t="shared" si="28"/>
        <v/>
      </c>
      <c r="Q90" t="str">
        <f>IF(OR($A90="",入力シート_上限3千円!$H$2=""),"",入力シート_上限3千円!$H$2)</f>
        <v/>
      </c>
      <c r="R90" t="str">
        <f>IF(OR($A90="",入力シート_上限3千円!$H$3=""),"",入力シート_上限3千円!$H$3)</f>
        <v/>
      </c>
      <c r="S90" s="30" t="str">
        <f t="shared" si="25"/>
        <v/>
      </c>
    </row>
    <row r="91" spans="1:19" x14ac:dyDescent="0.25">
      <c r="A91" t="str">
        <f>IF(入力シート_上限3千円!$B102="","",ROW()-1)</f>
        <v/>
      </c>
      <c r="B91" t="str">
        <f t="shared" si="19"/>
        <v/>
      </c>
      <c r="C91" t="str">
        <f t="shared" si="26"/>
        <v/>
      </c>
      <c r="D91" t="str">
        <f t="shared" si="26"/>
        <v/>
      </c>
      <c r="E91" s="30" t="str">
        <f t="shared" si="26"/>
        <v/>
      </c>
      <c r="F91" t="str">
        <f t="shared" si="26"/>
        <v/>
      </c>
      <c r="G91" t="str">
        <f t="shared" si="20"/>
        <v/>
      </c>
      <c r="H91" t="str">
        <f t="shared" si="21"/>
        <v/>
      </c>
      <c r="I91" t="str">
        <f t="shared" si="22"/>
        <v/>
      </c>
      <c r="J91" t="str">
        <f t="shared" si="23"/>
        <v/>
      </c>
      <c r="K91" t="str">
        <f t="shared" si="27"/>
        <v/>
      </c>
      <c r="L91" t="str">
        <f t="shared" si="27"/>
        <v/>
      </c>
      <c r="M91" t="str">
        <f t="shared" si="27"/>
        <v/>
      </c>
      <c r="N91" t="str">
        <f t="shared" si="24"/>
        <v/>
      </c>
      <c r="O91" t="str">
        <f t="shared" si="28"/>
        <v/>
      </c>
      <c r="P91" t="str">
        <f t="shared" si="28"/>
        <v/>
      </c>
      <c r="Q91" t="str">
        <f>IF(OR($A91="",入力シート_上限3千円!$H$2=""),"",入力シート_上限3千円!$H$2)</f>
        <v/>
      </c>
      <c r="R91" t="str">
        <f>IF(OR($A91="",入力シート_上限3千円!$H$3=""),"",入力シート_上限3千円!$H$3)</f>
        <v/>
      </c>
      <c r="S91" s="30" t="str">
        <f t="shared" si="25"/>
        <v/>
      </c>
    </row>
    <row r="92" spans="1:19" x14ac:dyDescent="0.25">
      <c r="A92" t="str">
        <f>IF(入力シート_上限3千円!$B103="","",ROW()-1)</f>
        <v/>
      </c>
      <c r="B92" t="str">
        <f t="shared" si="19"/>
        <v/>
      </c>
      <c r="C92" t="str">
        <f t="shared" si="26"/>
        <v/>
      </c>
      <c r="D92" t="str">
        <f t="shared" si="26"/>
        <v/>
      </c>
      <c r="E92" s="30" t="str">
        <f t="shared" si="26"/>
        <v/>
      </c>
      <c r="F92" t="str">
        <f t="shared" si="26"/>
        <v/>
      </c>
      <c r="G92" t="str">
        <f t="shared" si="20"/>
        <v/>
      </c>
      <c r="H92" t="str">
        <f t="shared" si="21"/>
        <v/>
      </c>
      <c r="I92" t="str">
        <f t="shared" si="22"/>
        <v/>
      </c>
      <c r="J92" t="str">
        <f t="shared" si="23"/>
        <v/>
      </c>
      <c r="K92" t="str">
        <f t="shared" si="27"/>
        <v/>
      </c>
      <c r="L92" t="str">
        <f t="shared" si="27"/>
        <v/>
      </c>
      <c r="M92" t="str">
        <f t="shared" si="27"/>
        <v/>
      </c>
      <c r="N92" t="str">
        <f t="shared" si="24"/>
        <v/>
      </c>
      <c r="O92" t="str">
        <f t="shared" si="28"/>
        <v/>
      </c>
      <c r="P92" t="str">
        <f t="shared" si="28"/>
        <v/>
      </c>
      <c r="Q92" t="str">
        <f>IF(OR($A92="",入力シート_上限3千円!$H$2=""),"",入力シート_上限3千円!$H$2)</f>
        <v/>
      </c>
      <c r="R92" t="str">
        <f>IF(OR($A92="",入力シート_上限3千円!$H$3=""),"",入力シート_上限3千円!$H$3)</f>
        <v/>
      </c>
      <c r="S92" s="30" t="str">
        <f t="shared" si="25"/>
        <v/>
      </c>
    </row>
    <row r="93" spans="1:19" x14ac:dyDescent="0.25">
      <c r="A93" t="str">
        <f>IF(入力シート_上限3千円!$B104="","",ROW()-1)</f>
        <v/>
      </c>
      <c r="B93" t="str">
        <f t="shared" si="19"/>
        <v/>
      </c>
      <c r="C93" t="str">
        <f t="shared" si="26"/>
        <v/>
      </c>
      <c r="D93" t="str">
        <f t="shared" si="26"/>
        <v/>
      </c>
      <c r="E93" s="30" t="str">
        <f t="shared" si="26"/>
        <v/>
      </c>
      <c r="F93" t="str">
        <f t="shared" si="26"/>
        <v/>
      </c>
      <c r="G93" t="str">
        <f t="shared" si="20"/>
        <v/>
      </c>
      <c r="H93" t="str">
        <f t="shared" si="21"/>
        <v/>
      </c>
      <c r="I93" t="str">
        <f t="shared" si="22"/>
        <v/>
      </c>
      <c r="J93" t="str">
        <f t="shared" si="23"/>
        <v/>
      </c>
      <c r="K93" t="str">
        <f t="shared" si="27"/>
        <v/>
      </c>
      <c r="L93" t="str">
        <f t="shared" si="27"/>
        <v/>
      </c>
      <c r="M93" t="str">
        <f t="shared" si="27"/>
        <v/>
      </c>
      <c r="N93" t="str">
        <f t="shared" si="24"/>
        <v/>
      </c>
      <c r="O93" t="str">
        <f t="shared" si="28"/>
        <v/>
      </c>
      <c r="P93" t="str">
        <f t="shared" si="28"/>
        <v/>
      </c>
      <c r="Q93" t="str">
        <f>IF(OR($A93="",入力シート_上限3千円!$H$2=""),"",入力シート_上限3千円!$H$2)</f>
        <v/>
      </c>
      <c r="R93" t="str">
        <f>IF(OR($A93="",入力シート_上限3千円!$H$3=""),"",入力シート_上限3千円!$H$3)</f>
        <v/>
      </c>
      <c r="S93" s="30" t="str">
        <f t="shared" si="25"/>
        <v/>
      </c>
    </row>
    <row r="94" spans="1:19" x14ac:dyDescent="0.25">
      <c r="A94" t="str">
        <f>IF(入力シート_上限3千円!$B105="","",ROW()-1)</f>
        <v/>
      </c>
      <c r="B94" t="str">
        <f t="shared" si="19"/>
        <v/>
      </c>
      <c r="C94" t="str">
        <f t="shared" si="26"/>
        <v/>
      </c>
      <c r="D94" t="str">
        <f t="shared" si="26"/>
        <v/>
      </c>
      <c r="E94" s="30" t="str">
        <f t="shared" si="26"/>
        <v/>
      </c>
      <c r="F94" t="str">
        <f t="shared" si="26"/>
        <v/>
      </c>
      <c r="G94" t="str">
        <f t="shared" si="20"/>
        <v/>
      </c>
      <c r="H94" t="str">
        <f t="shared" si="21"/>
        <v/>
      </c>
      <c r="I94" t="str">
        <f t="shared" si="22"/>
        <v/>
      </c>
      <c r="J94" t="str">
        <f t="shared" si="23"/>
        <v/>
      </c>
      <c r="K94" t="str">
        <f t="shared" si="27"/>
        <v/>
      </c>
      <c r="L94" t="str">
        <f t="shared" si="27"/>
        <v/>
      </c>
      <c r="M94" t="str">
        <f t="shared" si="27"/>
        <v/>
      </c>
      <c r="N94" t="str">
        <f t="shared" si="24"/>
        <v/>
      </c>
      <c r="O94" t="str">
        <f t="shared" si="28"/>
        <v/>
      </c>
      <c r="P94" t="str">
        <f t="shared" si="28"/>
        <v/>
      </c>
      <c r="Q94" t="str">
        <f>IF(OR($A94="",入力シート_上限3千円!$H$2=""),"",入力シート_上限3千円!$H$2)</f>
        <v/>
      </c>
      <c r="R94" t="str">
        <f>IF(OR($A94="",入力シート_上限3千円!$H$3=""),"",入力シート_上限3千円!$H$3)</f>
        <v/>
      </c>
      <c r="S94" s="30" t="str">
        <f t="shared" si="25"/>
        <v/>
      </c>
    </row>
    <row r="95" spans="1:19" x14ac:dyDescent="0.25">
      <c r="A95" t="str">
        <f>IF(入力シート_上限3千円!$B106="","",ROW()-1)</f>
        <v/>
      </c>
      <c r="B95" t="str">
        <f t="shared" si="19"/>
        <v/>
      </c>
      <c r="C95" t="str">
        <f t="shared" si="26"/>
        <v/>
      </c>
      <c r="D95" t="str">
        <f t="shared" si="26"/>
        <v/>
      </c>
      <c r="E95" s="30" t="str">
        <f t="shared" si="26"/>
        <v/>
      </c>
      <c r="F95" t="str">
        <f t="shared" si="26"/>
        <v/>
      </c>
      <c r="G95" t="str">
        <f t="shared" si="20"/>
        <v/>
      </c>
      <c r="H95" t="str">
        <f t="shared" si="21"/>
        <v/>
      </c>
      <c r="I95" t="str">
        <f t="shared" si="22"/>
        <v/>
      </c>
      <c r="J95" t="str">
        <f t="shared" si="23"/>
        <v/>
      </c>
      <c r="K95" t="str">
        <f t="shared" si="27"/>
        <v/>
      </c>
      <c r="L95" t="str">
        <f t="shared" si="27"/>
        <v/>
      </c>
      <c r="M95" t="str">
        <f t="shared" si="27"/>
        <v/>
      </c>
      <c r="N95" t="str">
        <f t="shared" si="24"/>
        <v/>
      </c>
      <c r="O95" t="str">
        <f t="shared" si="28"/>
        <v/>
      </c>
      <c r="P95" t="str">
        <f t="shared" si="28"/>
        <v/>
      </c>
      <c r="Q95" t="str">
        <f>IF(OR($A95="",入力シート_上限3千円!$H$2=""),"",入力シート_上限3千円!$H$2)</f>
        <v/>
      </c>
      <c r="R95" t="str">
        <f>IF(OR($A95="",入力シート_上限3千円!$H$3=""),"",入力シート_上限3千円!$H$3)</f>
        <v/>
      </c>
      <c r="S95" s="30" t="str">
        <f t="shared" si="25"/>
        <v/>
      </c>
    </row>
    <row r="96" spans="1:19" x14ac:dyDescent="0.25">
      <c r="A96" t="str">
        <f>IF(入力シート_上限3千円!$B107="","",ROW()-1)</f>
        <v/>
      </c>
      <c r="B96" t="str">
        <f t="shared" si="19"/>
        <v/>
      </c>
      <c r="C96" t="str">
        <f t="shared" si="26"/>
        <v/>
      </c>
      <c r="D96" t="str">
        <f t="shared" si="26"/>
        <v/>
      </c>
      <c r="E96" s="30" t="str">
        <f t="shared" si="26"/>
        <v/>
      </c>
      <c r="F96" t="str">
        <f t="shared" si="26"/>
        <v/>
      </c>
      <c r="G96" t="str">
        <f t="shared" si="20"/>
        <v/>
      </c>
      <c r="H96" t="str">
        <f t="shared" si="21"/>
        <v/>
      </c>
      <c r="I96" t="str">
        <f t="shared" si="22"/>
        <v/>
      </c>
      <c r="J96" t="str">
        <f t="shared" si="23"/>
        <v/>
      </c>
      <c r="K96" t="str">
        <f t="shared" si="27"/>
        <v/>
      </c>
      <c r="L96" t="str">
        <f t="shared" si="27"/>
        <v/>
      </c>
      <c r="M96" t="str">
        <f t="shared" si="27"/>
        <v/>
      </c>
      <c r="N96" t="str">
        <f t="shared" si="24"/>
        <v/>
      </c>
      <c r="O96" t="str">
        <f t="shared" si="28"/>
        <v/>
      </c>
      <c r="P96" t="str">
        <f t="shared" si="28"/>
        <v/>
      </c>
      <c r="Q96" t="str">
        <f>IF(OR($A96="",入力シート_上限3千円!$H$2=""),"",入力シート_上限3千円!$H$2)</f>
        <v/>
      </c>
      <c r="R96" t="str">
        <f>IF(OR($A96="",入力シート_上限3千円!$H$3=""),"",入力シート_上限3千円!$H$3)</f>
        <v/>
      </c>
      <c r="S96" s="30" t="str">
        <f t="shared" si="25"/>
        <v/>
      </c>
    </row>
    <row r="97" spans="1:19" x14ac:dyDescent="0.25">
      <c r="A97" t="str">
        <f>IF(入力シート_上限3千円!$B108="","",ROW()-1)</f>
        <v/>
      </c>
      <c r="B97" t="str">
        <f t="shared" si="19"/>
        <v/>
      </c>
      <c r="C97" t="str">
        <f t="shared" si="26"/>
        <v/>
      </c>
      <c r="D97" t="str">
        <f t="shared" si="26"/>
        <v/>
      </c>
      <c r="E97" s="30" t="str">
        <f t="shared" si="26"/>
        <v/>
      </c>
      <c r="F97" t="str">
        <f t="shared" si="26"/>
        <v/>
      </c>
      <c r="G97" t="str">
        <f t="shared" si="20"/>
        <v/>
      </c>
      <c r="H97" t="str">
        <f t="shared" si="21"/>
        <v/>
      </c>
      <c r="I97" t="str">
        <f t="shared" si="22"/>
        <v/>
      </c>
      <c r="J97" t="str">
        <f t="shared" si="23"/>
        <v/>
      </c>
      <c r="K97" t="str">
        <f t="shared" si="27"/>
        <v/>
      </c>
      <c r="L97" t="str">
        <f t="shared" si="27"/>
        <v/>
      </c>
      <c r="M97" t="str">
        <f t="shared" si="27"/>
        <v/>
      </c>
      <c r="N97" t="str">
        <f t="shared" si="24"/>
        <v/>
      </c>
      <c r="O97" t="str">
        <f t="shared" si="28"/>
        <v/>
      </c>
      <c r="P97" t="str">
        <f t="shared" si="28"/>
        <v/>
      </c>
      <c r="Q97" t="str">
        <f>IF(OR($A97="",入力シート_上限3千円!$H$2=""),"",入力シート_上限3千円!$H$2)</f>
        <v/>
      </c>
      <c r="R97" t="str">
        <f>IF(OR($A97="",入力シート_上限3千円!$H$3=""),"",入力シート_上限3千円!$H$3)</f>
        <v/>
      </c>
      <c r="S97" s="30" t="str">
        <f t="shared" si="25"/>
        <v/>
      </c>
    </row>
    <row r="98" spans="1:19" x14ac:dyDescent="0.25">
      <c r="A98" t="str">
        <f>IF(入力シート_上限3千円!$B109="","",ROW()-1)</f>
        <v/>
      </c>
      <c r="B98" t="str">
        <f t="shared" si="19"/>
        <v/>
      </c>
      <c r="C98" t="str">
        <f t="shared" si="26"/>
        <v/>
      </c>
      <c r="D98" t="str">
        <f t="shared" si="26"/>
        <v/>
      </c>
      <c r="E98" s="30" t="str">
        <f t="shared" si="26"/>
        <v/>
      </c>
      <c r="F98" t="str">
        <f t="shared" si="26"/>
        <v/>
      </c>
      <c r="G98" t="str">
        <f t="shared" si="20"/>
        <v/>
      </c>
      <c r="H98" t="str">
        <f t="shared" si="21"/>
        <v/>
      </c>
      <c r="I98" t="str">
        <f t="shared" si="22"/>
        <v/>
      </c>
      <c r="J98" t="str">
        <f t="shared" si="23"/>
        <v/>
      </c>
      <c r="K98" t="str">
        <f t="shared" si="27"/>
        <v/>
      </c>
      <c r="L98" t="str">
        <f t="shared" si="27"/>
        <v/>
      </c>
      <c r="M98" t="str">
        <f t="shared" si="27"/>
        <v/>
      </c>
      <c r="N98" t="str">
        <f t="shared" si="24"/>
        <v/>
      </c>
      <c r="O98" t="str">
        <f t="shared" si="28"/>
        <v/>
      </c>
      <c r="P98" t="str">
        <f t="shared" si="28"/>
        <v/>
      </c>
      <c r="Q98" t="str">
        <f>IF(OR($A98="",入力シート_上限3千円!$H$2=""),"",入力シート_上限3千円!$H$2)</f>
        <v/>
      </c>
      <c r="R98" t="str">
        <f>IF(OR($A98="",入力シート_上限3千円!$H$3=""),"",入力シート_上限3千円!$H$3)</f>
        <v/>
      </c>
      <c r="S98" s="30" t="str">
        <f t="shared" si="25"/>
        <v/>
      </c>
    </row>
    <row r="99" spans="1:19" x14ac:dyDescent="0.25">
      <c r="A99" t="str">
        <f>IF(入力シート_上限3千円!$B110="","",ROW()-1)</f>
        <v/>
      </c>
      <c r="B99" t="str">
        <f t="shared" si="19"/>
        <v/>
      </c>
      <c r="C99" t="str">
        <f t="shared" si="26"/>
        <v/>
      </c>
      <c r="D99" t="str">
        <f t="shared" si="26"/>
        <v/>
      </c>
      <c r="E99" s="30" t="str">
        <f t="shared" si="26"/>
        <v/>
      </c>
      <c r="F99" t="str">
        <f t="shared" si="26"/>
        <v/>
      </c>
      <c r="G99" t="str">
        <f t="shared" si="20"/>
        <v/>
      </c>
      <c r="H99" t="str">
        <f t="shared" si="21"/>
        <v/>
      </c>
      <c r="I99" t="str">
        <f t="shared" si="22"/>
        <v/>
      </c>
      <c r="J99" t="str">
        <f t="shared" si="23"/>
        <v/>
      </c>
      <c r="K99" t="str">
        <f t="shared" si="27"/>
        <v/>
      </c>
      <c r="L99" t="str">
        <f t="shared" si="27"/>
        <v/>
      </c>
      <c r="M99" t="str">
        <f t="shared" si="27"/>
        <v/>
      </c>
      <c r="N99" t="str">
        <f t="shared" si="24"/>
        <v/>
      </c>
      <c r="O99" t="str">
        <f t="shared" si="28"/>
        <v/>
      </c>
      <c r="P99" t="str">
        <f t="shared" si="28"/>
        <v/>
      </c>
      <c r="Q99" t="str">
        <f>IF(OR($A99="",入力シート_上限3千円!$H$2=""),"",入力シート_上限3千円!$H$2)</f>
        <v/>
      </c>
      <c r="R99" t="str">
        <f>IF(OR($A99="",入力シート_上限3千円!$H$3=""),"",入力シート_上限3千円!$H$3)</f>
        <v/>
      </c>
      <c r="S99" s="30" t="str">
        <f t="shared" si="25"/>
        <v/>
      </c>
    </row>
    <row r="100" spans="1:19" x14ac:dyDescent="0.25">
      <c r="A100" t="str">
        <f>IF(入力シート_上限3千円!$B111="","",ROW()-1)</f>
        <v/>
      </c>
      <c r="B100" t="str">
        <f t="shared" si="19"/>
        <v/>
      </c>
      <c r="C100" t="str">
        <f t="shared" si="26"/>
        <v/>
      </c>
      <c r="D100" t="str">
        <f t="shared" si="26"/>
        <v/>
      </c>
      <c r="E100" s="30" t="str">
        <f t="shared" si="26"/>
        <v/>
      </c>
      <c r="F100" t="str">
        <f t="shared" si="26"/>
        <v/>
      </c>
      <c r="G100" t="str">
        <f t="shared" si="20"/>
        <v/>
      </c>
      <c r="H100" t="str">
        <f t="shared" si="21"/>
        <v/>
      </c>
      <c r="I100" t="str">
        <f t="shared" si="22"/>
        <v/>
      </c>
      <c r="J100" t="str">
        <f t="shared" si="23"/>
        <v/>
      </c>
      <c r="K100" t="str">
        <f t="shared" si="27"/>
        <v/>
      </c>
      <c r="L100" t="str">
        <f t="shared" si="27"/>
        <v/>
      </c>
      <c r="M100" t="str">
        <f t="shared" si="27"/>
        <v/>
      </c>
      <c r="N100" t="str">
        <f t="shared" si="24"/>
        <v/>
      </c>
      <c r="O100" t="str">
        <f t="shared" si="28"/>
        <v/>
      </c>
      <c r="P100" t="str">
        <f t="shared" si="28"/>
        <v/>
      </c>
      <c r="Q100" t="str">
        <f>IF(OR($A100="",入力シート_上限3千円!$H$2=""),"",入力シート_上限3千円!$H$2)</f>
        <v/>
      </c>
      <c r="R100" t="str">
        <f>IF(OR($A100="",入力シート_上限3千円!$H$3=""),"",入力シート_上限3千円!$H$3)</f>
        <v/>
      </c>
      <c r="S100" s="30" t="str">
        <f t="shared" si="25"/>
        <v/>
      </c>
    </row>
    <row r="101" spans="1:19" x14ac:dyDescent="0.25">
      <c r="A101" t="str">
        <f>IF(入力シート_上限3千円!$B112="","",ROW()-1)</f>
        <v/>
      </c>
      <c r="B101" t="str">
        <f t="shared" si="19"/>
        <v/>
      </c>
      <c r="C101" t="str">
        <f t="shared" si="26"/>
        <v/>
      </c>
      <c r="D101" t="str">
        <f t="shared" si="26"/>
        <v/>
      </c>
      <c r="E101" s="30" t="str">
        <f t="shared" si="26"/>
        <v/>
      </c>
      <c r="F101" t="str">
        <f t="shared" si="26"/>
        <v/>
      </c>
      <c r="G101" t="str">
        <f t="shared" si="20"/>
        <v/>
      </c>
      <c r="H101" t="str">
        <f t="shared" si="21"/>
        <v/>
      </c>
      <c r="I101" t="str">
        <f t="shared" si="22"/>
        <v/>
      </c>
      <c r="J101" t="str">
        <f t="shared" si="23"/>
        <v/>
      </c>
      <c r="K101" t="str">
        <f t="shared" si="27"/>
        <v/>
      </c>
      <c r="L101" t="str">
        <f t="shared" si="27"/>
        <v/>
      </c>
      <c r="M101" t="str">
        <f t="shared" si="27"/>
        <v/>
      </c>
      <c r="N101" t="str">
        <f t="shared" si="24"/>
        <v/>
      </c>
      <c r="O101" t="str">
        <f t="shared" si="28"/>
        <v/>
      </c>
      <c r="P101" t="str">
        <f t="shared" si="28"/>
        <v/>
      </c>
      <c r="Q101" t="str">
        <f>IF(OR($A101="",入力シート_上限3千円!$H$2=""),"",入力シート_上限3千円!$H$2)</f>
        <v/>
      </c>
      <c r="R101" t="str">
        <f>IF(OR($A101="",入力シート_上限3千円!$H$3=""),"",入力シート_上限3千円!$H$3)</f>
        <v/>
      </c>
      <c r="S101" s="30" t="str">
        <f t="shared" si="25"/>
        <v/>
      </c>
    </row>
    <row r="102" spans="1:19" x14ac:dyDescent="0.25">
      <c r="A102" t="str">
        <f>IF(入力シート_上限3千円!$B113="","",ROW()-1)</f>
        <v/>
      </c>
      <c r="B102" t="str">
        <f t="shared" si="19"/>
        <v/>
      </c>
      <c r="C102" t="str">
        <f t="shared" ref="C102:F121" si="29">IFERROR(IF(VLOOKUP($A102,実績一覧,COLUMN()+1,FALSE)=0,"",VLOOKUP($A102,実績一覧,COLUMN()+1,FALSE)),"")</f>
        <v/>
      </c>
      <c r="D102" t="str">
        <f t="shared" si="29"/>
        <v/>
      </c>
      <c r="E102" s="30" t="str">
        <f t="shared" si="29"/>
        <v/>
      </c>
      <c r="F102" t="str">
        <f t="shared" si="29"/>
        <v/>
      </c>
      <c r="G102" t="str">
        <f t="shared" si="20"/>
        <v/>
      </c>
      <c r="H102" t="str">
        <f t="shared" si="21"/>
        <v/>
      </c>
      <c r="I102" t="str">
        <f t="shared" si="22"/>
        <v/>
      </c>
      <c r="J102" t="str">
        <f t="shared" si="23"/>
        <v/>
      </c>
      <c r="K102" t="str">
        <f t="shared" ref="K102:M121" si="30">IFERROR(IF(VLOOKUP($A102,実績一覧,COLUMN()+11,FALSE)=0,"",VLOOKUP($A102,実績一覧,COLUMN()+11,FALSE)),"")</f>
        <v/>
      </c>
      <c r="L102" t="str">
        <f t="shared" si="30"/>
        <v/>
      </c>
      <c r="M102" t="str">
        <f t="shared" si="30"/>
        <v/>
      </c>
      <c r="N102" t="str">
        <f t="shared" si="24"/>
        <v/>
      </c>
      <c r="O102" t="str">
        <f t="shared" ref="O102:P121" si="31">IFERROR(IF(VLOOKUP($A102,実績一覧,COLUMN()+13,FALSE)=0,"",VLOOKUP($A102,実績一覧,COLUMN()+13,FALSE)),"")</f>
        <v/>
      </c>
      <c r="P102" t="str">
        <f t="shared" si="31"/>
        <v/>
      </c>
      <c r="Q102" t="str">
        <f>IF(OR($A102="",入力シート_上限3千円!$H$2=""),"",入力シート_上限3千円!$H$2)</f>
        <v/>
      </c>
      <c r="R102" t="str">
        <f>IF(OR($A102="",入力シート_上限3千円!$H$3=""),"",入力シート_上限3千円!$H$3)</f>
        <v/>
      </c>
      <c r="S102" s="30" t="str">
        <f t="shared" si="25"/>
        <v/>
      </c>
    </row>
    <row r="103" spans="1:19" x14ac:dyDescent="0.25">
      <c r="A103" t="str">
        <f>IF(入力シート_上限3千円!$B114="","",ROW()-1)</f>
        <v/>
      </c>
      <c r="B103" t="str">
        <f t="shared" si="19"/>
        <v/>
      </c>
      <c r="C103" t="str">
        <f t="shared" si="29"/>
        <v/>
      </c>
      <c r="D103" t="str">
        <f t="shared" si="29"/>
        <v/>
      </c>
      <c r="E103" s="30" t="str">
        <f t="shared" si="29"/>
        <v/>
      </c>
      <c r="F103" t="str">
        <f t="shared" si="29"/>
        <v/>
      </c>
      <c r="G103" t="str">
        <f t="shared" si="20"/>
        <v/>
      </c>
      <c r="H103" t="str">
        <f t="shared" si="21"/>
        <v/>
      </c>
      <c r="I103" t="str">
        <f t="shared" si="22"/>
        <v/>
      </c>
      <c r="J103" t="str">
        <f t="shared" si="23"/>
        <v/>
      </c>
      <c r="K103" t="str">
        <f t="shared" si="30"/>
        <v/>
      </c>
      <c r="L103" t="str">
        <f t="shared" si="30"/>
        <v/>
      </c>
      <c r="M103" t="str">
        <f t="shared" si="30"/>
        <v/>
      </c>
      <c r="N103" t="str">
        <f t="shared" si="24"/>
        <v/>
      </c>
      <c r="O103" t="str">
        <f t="shared" si="31"/>
        <v/>
      </c>
      <c r="P103" t="str">
        <f t="shared" si="31"/>
        <v/>
      </c>
      <c r="Q103" t="str">
        <f>IF(OR($A103="",入力シート_上限3千円!$H$2=""),"",入力シート_上限3千円!$H$2)</f>
        <v/>
      </c>
      <c r="R103" t="str">
        <f>IF(OR($A103="",入力シート_上限3千円!$H$3=""),"",入力シート_上限3千円!$H$3)</f>
        <v/>
      </c>
      <c r="S103" s="30" t="str">
        <f t="shared" si="25"/>
        <v/>
      </c>
    </row>
    <row r="104" spans="1:19" x14ac:dyDescent="0.25">
      <c r="A104" t="str">
        <f>IF(入力シート_上限3千円!$B115="","",ROW()-1)</f>
        <v/>
      </c>
      <c r="B104" t="str">
        <f t="shared" si="19"/>
        <v/>
      </c>
      <c r="C104" t="str">
        <f t="shared" si="29"/>
        <v/>
      </c>
      <c r="D104" t="str">
        <f t="shared" si="29"/>
        <v/>
      </c>
      <c r="E104" s="30" t="str">
        <f t="shared" si="29"/>
        <v/>
      </c>
      <c r="F104" t="str">
        <f t="shared" si="29"/>
        <v/>
      </c>
      <c r="G104" t="str">
        <f t="shared" si="20"/>
        <v/>
      </c>
      <c r="H104" t="str">
        <f t="shared" si="21"/>
        <v/>
      </c>
      <c r="I104" t="str">
        <f t="shared" si="22"/>
        <v/>
      </c>
      <c r="J104" t="str">
        <f t="shared" si="23"/>
        <v/>
      </c>
      <c r="K104" t="str">
        <f t="shared" si="30"/>
        <v/>
      </c>
      <c r="L104" t="str">
        <f t="shared" si="30"/>
        <v/>
      </c>
      <c r="M104" t="str">
        <f t="shared" si="30"/>
        <v/>
      </c>
      <c r="N104" t="str">
        <f t="shared" si="24"/>
        <v/>
      </c>
      <c r="O104" t="str">
        <f t="shared" si="31"/>
        <v/>
      </c>
      <c r="P104" t="str">
        <f t="shared" si="31"/>
        <v/>
      </c>
      <c r="Q104" t="str">
        <f>IF(OR($A104="",入力シート_上限3千円!$H$2=""),"",入力シート_上限3千円!$H$2)</f>
        <v/>
      </c>
      <c r="R104" t="str">
        <f>IF(OR($A104="",入力シート_上限3千円!$H$3=""),"",入力シート_上限3千円!$H$3)</f>
        <v/>
      </c>
      <c r="S104" s="30" t="str">
        <f t="shared" si="25"/>
        <v/>
      </c>
    </row>
    <row r="105" spans="1:19" x14ac:dyDescent="0.25">
      <c r="A105" t="str">
        <f>IF(入力シート_上限3千円!$B116="","",ROW()-1)</f>
        <v/>
      </c>
      <c r="B105" t="str">
        <f t="shared" si="19"/>
        <v/>
      </c>
      <c r="C105" t="str">
        <f t="shared" si="29"/>
        <v/>
      </c>
      <c r="D105" t="str">
        <f t="shared" si="29"/>
        <v/>
      </c>
      <c r="E105" s="30" t="str">
        <f t="shared" si="29"/>
        <v/>
      </c>
      <c r="F105" t="str">
        <f t="shared" si="29"/>
        <v/>
      </c>
      <c r="G105" t="str">
        <f t="shared" si="20"/>
        <v/>
      </c>
      <c r="H105" t="str">
        <f t="shared" si="21"/>
        <v/>
      </c>
      <c r="I105" t="str">
        <f t="shared" si="22"/>
        <v/>
      </c>
      <c r="J105" t="str">
        <f t="shared" si="23"/>
        <v/>
      </c>
      <c r="K105" t="str">
        <f t="shared" si="30"/>
        <v/>
      </c>
      <c r="L105" t="str">
        <f t="shared" si="30"/>
        <v/>
      </c>
      <c r="M105" t="str">
        <f t="shared" si="30"/>
        <v/>
      </c>
      <c r="N105" t="str">
        <f t="shared" si="24"/>
        <v/>
      </c>
      <c r="O105" t="str">
        <f t="shared" si="31"/>
        <v/>
      </c>
      <c r="P105" t="str">
        <f t="shared" si="31"/>
        <v/>
      </c>
      <c r="Q105" t="str">
        <f>IF(OR($A105="",入力シート_上限3千円!$H$2=""),"",入力シート_上限3千円!$H$2)</f>
        <v/>
      </c>
      <c r="R105" t="str">
        <f>IF(OR($A105="",入力シート_上限3千円!$H$3=""),"",入力シート_上限3千円!$H$3)</f>
        <v/>
      </c>
      <c r="S105" s="30" t="str">
        <f t="shared" si="25"/>
        <v/>
      </c>
    </row>
    <row r="106" spans="1:19" x14ac:dyDescent="0.25">
      <c r="A106" t="str">
        <f>IF(入力シート_上限3千円!$B117="","",ROW()-1)</f>
        <v/>
      </c>
      <c r="B106" t="str">
        <f t="shared" si="19"/>
        <v/>
      </c>
      <c r="C106" t="str">
        <f t="shared" si="29"/>
        <v/>
      </c>
      <c r="D106" t="str">
        <f t="shared" si="29"/>
        <v/>
      </c>
      <c r="E106" s="30" t="str">
        <f t="shared" si="29"/>
        <v/>
      </c>
      <c r="F106" t="str">
        <f t="shared" si="29"/>
        <v/>
      </c>
      <c r="G106" t="str">
        <f t="shared" si="20"/>
        <v/>
      </c>
      <c r="H106" t="str">
        <f t="shared" si="21"/>
        <v/>
      </c>
      <c r="I106" t="str">
        <f t="shared" si="22"/>
        <v/>
      </c>
      <c r="J106" t="str">
        <f t="shared" si="23"/>
        <v/>
      </c>
      <c r="K106" t="str">
        <f t="shared" si="30"/>
        <v/>
      </c>
      <c r="L106" t="str">
        <f t="shared" si="30"/>
        <v/>
      </c>
      <c r="M106" t="str">
        <f t="shared" si="30"/>
        <v/>
      </c>
      <c r="N106" t="str">
        <f t="shared" si="24"/>
        <v/>
      </c>
      <c r="O106" t="str">
        <f t="shared" si="31"/>
        <v/>
      </c>
      <c r="P106" t="str">
        <f t="shared" si="31"/>
        <v/>
      </c>
      <c r="Q106" t="str">
        <f>IF(OR($A106="",入力シート_上限3千円!$H$2=""),"",入力シート_上限3千円!$H$2)</f>
        <v/>
      </c>
      <c r="R106" t="str">
        <f>IF(OR($A106="",入力シート_上限3千円!$H$3=""),"",入力シート_上限3千円!$H$3)</f>
        <v/>
      </c>
      <c r="S106" s="30" t="str">
        <f t="shared" si="25"/>
        <v/>
      </c>
    </row>
    <row r="107" spans="1:19" x14ac:dyDescent="0.25">
      <c r="A107" t="str">
        <f>IF(入力シート_上限3千円!$B118="","",ROW()-1)</f>
        <v/>
      </c>
      <c r="B107" t="str">
        <f t="shared" si="19"/>
        <v/>
      </c>
      <c r="C107" t="str">
        <f t="shared" si="29"/>
        <v/>
      </c>
      <c r="D107" t="str">
        <f t="shared" si="29"/>
        <v/>
      </c>
      <c r="E107" s="30" t="str">
        <f t="shared" si="29"/>
        <v/>
      </c>
      <c r="F107" t="str">
        <f t="shared" si="29"/>
        <v/>
      </c>
      <c r="G107" t="str">
        <f t="shared" si="20"/>
        <v/>
      </c>
      <c r="H107" t="str">
        <f t="shared" si="21"/>
        <v/>
      </c>
      <c r="I107" t="str">
        <f t="shared" si="22"/>
        <v/>
      </c>
      <c r="J107" t="str">
        <f t="shared" si="23"/>
        <v/>
      </c>
      <c r="K107" t="str">
        <f t="shared" si="30"/>
        <v/>
      </c>
      <c r="L107" t="str">
        <f t="shared" si="30"/>
        <v/>
      </c>
      <c r="M107" t="str">
        <f t="shared" si="30"/>
        <v/>
      </c>
      <c r="N107" t="str">
        <f t="shared" si="24"/>
        <v/>
      </c>
      <c r="O107" t="str">
        <f t="shared" si="31"/>
        <v/>
      </c>
      <c r="P107" t="str">
        <f t="shared" si="31"/>
        <v/>
      </c>
      <c r="Q107" t="str">
        <f>IF(OR($A107="",入力シート_上限3千円!$H$2=""),"",入力シート_上限3千円!$H$2)</f>
        <v/>
      </c>
      <c r="R107" t="str">
        <f>IF(OR($A107="",入力シート_上限3千円!$H$3=""),"",入力シート_上限3千円!$H$3)</f>
        <v/>
      </c>
      <c r="S107" s="30" t="str">
        <f t="shared" si="25"/>
        <v/>
      </c>
    </row>
    <row r="108" spans="1:19" x14ac:dyDescent="0.25">
      <c r="A108" t="str">
        <f>IF(入力シート_上限3千円!$B119="","",ROW()-1)</f>
        <v/>
      </c>
      <c r="B108" t="str">
        <f t="shared" si="19"/>
        <v/>
      </c>
      <c r="C108" t="str">
        <f t="shared" si="29"/>
        <v/>
      </c>
      <c r="D108" t="str">
        <f t="shared" si="29"/>
        <v/>
      </c>
      <c r="E108" s="30" t="str">
        <f t="shared" si="29"/>
        <v/>
      </c>
      <c r="F108" t="str">
        <f t="shared" si="29"/>
        <v/>
      </c>
      <c r="G108" t="str">
        <f t="shared" si="20"/>
        <v/>
      </c>
      <c r="H108" t="str">
        <f t="shared" si="21"/>
        <v/>
      </c>
      <c r="I108" t="str">
        <f t="shared" si="22"/>
        <v/>
      </c>
      <c r="J108" t="str">
        <f t="shared" si="23"/>
        <v/>
      </c>
      <c r="K108" t="str">
        <f t="shared" si="30"/>
        <v/>
      </c>
      <c r="L108" t="str">
        <f t="shared" si="30"/>
        <v/>
      </c>
      <c r="M108" t="str">
        <f t="shared" si="30"/>
        <v/>
      </c>
      <c r="N108" t="str">
        <f t="shared" si="24"/>
        <v/>
      </c>
      <c r="O108" t="str">
        <f t="shared" si="31"/>
        <v/>
      </c>
      <c r="P108" t="str">
        <f t="shared" si="31"/>
        <v/>
      </c>
      <c r="Q108" t="str">
        <f>IF(OR($A108="",入力シート_上限3千円!$H$2=""),"",入力シート_上限3千円!$H$2)</f>
        <v/>
      </c>
      <c r="R108" t="str">
        <f>IF(OR($A108="",入力シート_上限3千円!$H$3=""),"",入力シート_上限3千円!$H$3)</f>
        <v/>
      </c>
      <c r="S108" s="30" t="str">
        <f t="shared" si="25"/>
        <v/>
      </c>
    </row>
    <row r="109" spans="1:19" x14ac:dyDescent="0.25">
      <c r="A109" t="str">
        <f>IF(入力シート_上限3千円!$B120="","",ROW()-1)</f>
        <v/>
      </c>
      <c r="B109" t="str">
        <f t="shared" si="19"/>
        <v/>
      </c>
      <c r="C109" t="str">
        <f t="shared" si="29"/>
        <v/>
      </c>
      <c r="D109" t="str">
        <f t="shared" si="29"/>
        <v/>
      </c>
      <c r="E109" s="30" t="str">
        <f t="shared" si="29"/>
        <v/>
      </c>
      <c r="F109" t="str">
        <f t="shared" si="29"/>
        <v/>
      </c>
      <c r="G109" t="str">
        <f t="shared" si="20"/>
        <v/>
      </c>
      <c r="H109" t="str">
        <f t="shared" si="21"/>
        <v/>
      </c>
      <c r="I109" t="str">
        <f t="shared" si="22"/>
        <v/>
      </c>
      <c r="J109" t="str">
        <f t="shared" si="23"/>
        <v/>
      </c>
      <c r="K109" t="str">
        <f t="shared" si="30"/>
        <v/>
      </c>
      <c r="L109" t="str">
        <f t="shared" si="30"/>
        <v/>
      </c>
      <c r="M109" t="str">
        <f t="shared" si="30"/>
        <v/>
      </c>
      <c r="N109" t="str">
        <f t="shared" si="24"/>
        <v/>
      </c>
      <c r="O109" t="str">
        <f t="shared" si="31"/>
        <v/>
      </c>
      <c r="P109" t="str">
        <f t="shared" si="31"/>
        <v/>
      </c>
      <c r="Q109" t="str">
        <f>IF(OR($A109="",入力シート_上限3千円!$H$2=""),"",入力シート_上限3千円!$H$2)</f>
        <v/>
      </c>
      <c r="R109" t="str">
        <f>IF(OR($A109="",入力シート_上限3千円!$H$3=""),"",入力シート_上限3千円!$H$3)</f>
        <v/>
      </c>
      <c r="S109" s="30" t="str">
        <f t="shared" si="25"/>
        <v/>
      </c>
    </row>
    <row r="110" spans="1:19" x14ac:dyDescent="0.25">
      <c r="A110" t="str">
        <f>IF(入力シート_上限3千円!$B121="","",ROW()-1)</f>
        <v/>
      </c>
      <c r="B110" t="str">
        <f t="shared" si="19"/>
        <v/>
      </c>
      <c r="C110" t="str">
        <f t="shared" si="29"/>
        <v/>
      </c>
      <c r="D110" t="str">
        <f t="shared" si="29"/>
        <v/>
      </c>
      <c r="E110" s="30" t="str">
        <f t="shared" si="29"/>
        <v/>
      </c>
      <c r="F110" t="str">
        <f t="shared" si="29"/>
        <v/>
      </c>
      <c r="G110" t="str">
        <f t="shared" si="20"/>
        <v/>
      </c>
      <c r="H110" t="str">
        <f t="shared" si="21"/>
        <v/>
      </c>
      <c r="I110" t="str">
        <f t="shared" si="22"/>
        <v/>
      </c>
      <c r="J110" t="str">
        <f t="shared" si="23"/>
        <v/>
      </c>
      <c r="K110" t="str">
        <f t="shared" si="30"/>
        <v/>
      </c>
      <c r="L110" t="str">
        <f t="shared" si="30"/>
        <v/>
      </c>
      <c r="M110" t="str">
        <f t="shared" si="30"/>
        <v/>
      </c>
      <c r="N110" t="str">
        <f t="shared" si="24"/>
        <v/>
      </c>
      <c r="O110" t="str">
        <f t="shared" si="31"/>
        <v/>
      </c>
      <c r="P110" t="str">
        <f t="shared" si="31"/>
        <v/>
      </c>
      <c r="Q110" t="str">
        <f>IF(OR($A110="",入力シート_上限3千円!$H$2=""),"",入力シート_上限3千円!$H$2)</f>
        <v/>
      </c>
      <c r="R110" t="str">
        <f>IF(OR($A110="",入力シート_上限3千円!$H$3=""),"",入力シート_上限3千円!$H$3)</f>
        <v/>
      </c>
      <c r="S110" s="30" t="str">
        <f t="shared" si="25"/>
        <v/>
      </c>
    </row>
    <row r="111" spans="1:19" x14ac:dyDescent="0.25">
      <c r="A111" t="str">
        <f>IF(入力シート_上限3千円!$B122="","",ROW()-1)</f>
        <v/>
      </c>
      <c r="B111" t="str">
        <f t="shared" si="19"/>
        <v/>
      </c>
      <c r="C111" t="str">
        <f t="shared" si="29"/>
        <v/>
      </c>
      <c r="D111" t="str">
        <f t="shared" si="29"/>
        <v/>
      </c>
      <c r="E111" s="30" t="str">
        <f t="shared" si="29"/>
        <v/>
      </c>
      <c r="F111" t="str">
        <f t="shared" si="29"/>
        <v/>
      </c>
      <c r="G111" t="str">
        <f t="shared" si="20"/>
        <v/>
      </c>
      <c r="H111" t="str">
        <f t="shared" si="21"/>
        <v/>
      </c>
      <c r="I111" t="str">
        <f t="shared" si="22"/>
        <v/>
      </c>
      <c r="J111" t="str">
        <f t="shared" si="23"/>
        <v/>
      </c>
      <c r="K111" t="str">
        <f t="shared" si="30"/>
        <v/>
      </c>
      <c r="L111" t="str">
        <f t="shared" si="30"/>
        <v/>
      </c>
      <c r="M111" t="str">
        <f t="shared" si="30"/>
        <v/>
      </c>
      <c r="N111" t="str">
        <f t="shared" si="24"/>
        <v/>
      </c>
      <c r="O111" t="str">
        <f t="shared" si="31"/>
        <v/>
      </c>
      <c r="P111" t="str">
        <f t="shared" si="31"/>
        <v/>
      </c>
      <c r="Q111" t="str">
        <f>IF(OR($A111="",入力シート_上限3千円!$H$2=""),"",入力シート_上限3千円!$H$2)</f>
        <v/>
      </c>
      <c r="R111" t="str">
        <f>IF(OR($A111="",入力シート_上限3千円!$H$3=""),"",入力シート_上限3千円!$H$3)</f>
        <v/>
      </c>
      <c r="S111" s="30" t="str">
        <f t="shared" si="25"/>
        <v/>
      </c>
    </row>
    <row r="112" spans="1:19" x14ac:dyDescent="0.25">
      <c r="A112" t="str">
        <f>IF(入力シート_上限3千円!$B123="","",ROW()-1)</f>
        <v/>
      </c>
      <c r="B112" t="str">
        <f t="shared" si="19"/>
        <v/>
      </c>
      <c r="C112" t="str">
        <f t="shared" si="29"/>
        <v/>
      </c>
      <c r="D112" t="str">
        <f t="shared" si="29"/>
        <v/>
      </c>
      <c r="E112" s="30" t="str">
        <f t="shared" si="29"/>
        <v/>
      </c>
      <c r="F112" t="str">
        <f t="shared" si="29"/>
        <v/>
      </c>
      <c r="G112" t="str">
        <f t="shared" si="20"/>
        <v/>
      </c>
      <c r="H112" t="str">
        <f t="shared" si="21"/>
        <v/>
      </c>
      <c r="I112" t="str">
        <f t="shared" si="22"/>
        <v/>
      </c>
      <c r="J112" t="str">
        <f t="shared" si="23"/>
        <v/>
      </c>
      <c r="K112" t="str">
        <f t="shared" si="30"/>
        <v/>
      </c>
      <c r="L112" t="str">
        <f t="shared" si="30"/>
        <v/>
      </c>
      <c r="M112" t="str">
        <f t="shared" si="30"/>
        <v/>
      </c>
      <c r="N112" t="str">
        <f t="shared" si="24"/>
        <v/>
      </c>
      <c r="O112" t="str">
        <f t="shared" si="31"/>
        <v/>
      </c>
      <c r="P112" t="str">
        <f t="shared" si="31"/>
        <v/>
      </c>
      <c r="Q112" t="str">
        <f>IF(OR($A112="",入力シート_上限3千円!$H$2=""),"",入力シート_上限3千円!$H$2)</f>
        <v/>
      </c>
      <c r="R112" t="str">
        <f>IF(OR($A112="",入力シート_上限3千円!$H$3=""),"",入力シート_上限3千円!$H$3)</f>
        <v/>
      </c>
      <c r="S112" s="30" t="str">
        <f t="shared" si="25"/>
        <v/>
      </c>
    </row>
    <row r="113" spans="1:19" x14ac:dyDescent="0.25">
      <c r="A113" t="str">
        <f>IF(入力シート_上限3千円!$B124="","",ROW()-1)</f>
        <v/>
      </c>
      <c r="B113" t="str">
        <f t="shared" si="19"/>
        <v/>
      </c>
      <c r="C113" t="str">
        <f t="shared" si="29"/>
        <v/>
      </c>
      <c r="D113" t="str">
        <f t="shared" si="29"/>
        <v/>
      </c>
      <c r="E113" s="30" t="str">
        <f t="shared" si="29"/>
        <v/>
      </c>
      <c r="F113" t="str">
        <f t="shared" si="29"/>
        <v/>
      </c>
      <c r="G113" t="str">
        <f t="shared" si="20"/>
        <v/>
      </c>
      <c r="H113" t="str">
        <f t="shared" si="21"/>
        <v/>
      </c>
      <c r="I113" t="str">
        <f t="shared" si="22"/>
        <v/>
      </c>
      <c r="J113" t="str">
        <f t="shared" si="23"/>
        <v/>
      </c>
      <c r="K113" t="str">
        <f t="shared" si="30"/>
        <v/>
      </c>
      <c r="L113" t="str">
        <f t="shared" si="30"/>
        <v/>
      </c>
      <c r="M113" t="str">
        <f t="shared" si="30"/>
        <v/>
      </c>
      <c r="N113" t="str">
        <f t="shared" si="24"/>
        <v/>
      </c>
      <c r="O113" t="str">
        <f t="shared" si="31"/>
        <v/>
      </c>
      <c r="P113" t="str">
        <f t="shared" si="31"/>
        <v/>
      </c>
      <c r="Q113" t="str">
        <f>IF(OR($A113="",入力シート_上限3千円!$H$2=""),"",入力シート_上限3千円!$H$2)</f>
        <v/>
      </c>
      <c r="R113" t="str">
        <f>IF(OR($A113="",入力シート_上限3千円!$H$3=""),"",入力シート_上限3千円!$H$3)</f>
        <v/>
      </c>
      <c r="S113" s="30" t="str">
        <f t="shared" si="25"/>
        <v/>
      </c>
    </row>
    <row r="114" spans="1:19" x14ac:dyDescent="0.25">
      <c r="A114" t="str">
        <f>IF(入力シート_上限3千円!$B125="","",ROW()-1)</f>
        <v/>
      </c>
      <c r="B114" t="str">
        <f t="shared" si="19"/>
        <v/>
      </c>
      <c r="C114" t="str">
        <f t="shared" si="29"/>
        <v/>
      </c>
      <c r="D114" t="str">
        <f t="shared" si="29"/>
        <v/>
      </c>
      <c r="E114" s="30" t="str">
        <f t="shared" si="29"/>
        <v/>
      </c>
      <c r="F114" t="str">
        <f t="shared" si="29"/>
        <v/>
      </c>
      <c r="G114" t="str">
        <f t="shared" si="20"/>
        <v/>
      </c>
      <c r="H114" t="str">
        <f t="shared" si="21"/>
        <v/>
      </c>
      <c r="I114" t="str">
        <f t="shared" si="22"/>
        <v/>
      </c>
      <c r="J114" t="str">
        <f t="shared" si="23"/>
        <v/>
      </c>
      <c r="K114" t="str">
        <f t="shared" si="30"/>
        <v/>
      </c>
      <c r="L114" t="str">
        <f t="shared" si="30"/>
        <v/>
      </c>
      <c r="M114" t="str">
        <f t="shared" si="30"/>
        <v/>
      </c>
      <c r="N114" t="str">
        <f t="shared" si="24"/>
        <v/>
      </c>
      <c r="O114" t="str">
        <f t="shared" si="31"/>
        <v/>
      </c>
      <c r="P114" t="str">
        <f t="shared" si="31"/>
        <v/>
      </c>
      <c r="Q114" t="str">
        <f>IF(OR($A114="",入力シート_上限3千円!$H$2=""),"",入力シート_上限3千円!$H$2)</f>
        <v/>
      </c>
      <c r="R114" t="str">
        <f>IF(OR($A114="",入力シート_上限3千円!$H$3=""),"",入力シート_上限3千円!$H$3)</f>
        <v/>
      </c>
      <c r="S114" s="30" t="str">
        <f t="shared" si="25"/>
        <v/>
      </c>
    </row>
    <row r="115" spans="1:19" x14ac:dyDescent="0.25">
      <c r="A115" t="str">
        <f>IF(入力シート_上限3千円!$B126="","",ROW()-1)</f>
        <v/>
      </c>
      <c r="B115" t="str">
        <f t="shared" si="19"/>
        <v/>
      </c>
      <c r="C115" t="str">
        <f t="shared" si="29"/>
        <v/>
      </c>
      <c r="D115" t="str">
        <f t="shared" si="29"/>
        <v/>
      </c>
      <c r="E115" s="30" t="str">
        <f t="shared" si="29"/>
        <v/>
      </c>
      <c r="F115" t="str">
        <f t="shared" si="29"/>
        <v/>
      </c>
      <c r="G115" t="str">
        <f t="shared" si="20"/>
        <v/>
      </c>
      <c r="H115" t="str">
        <f t="shared" si="21"/>
        <v/>
      </c>
      <c r="I115" t="str">
        <f t="shared" si="22"/>
        <v/>
      </c>
      <c r="J115" t="str">
        <f t="shared" si="23"/>
        <v/>
      </c>
      <c r="K115" t="str">
        <f t="shared" si="30"/>
        <v/>
      </c>
      <c r="L115" t="str">
        <f t="shared" si="30"/>
        <v/>
      </c>
      <c r="M115" t="str">
        <f t="shared" si="30"/>
        <v/>
      </c>
      <c r="N115" t="str">
        <f t="shared" si="24"/>
        <v/>
      </c>
      <c r="O115" t="str">
        <f t="shared" si="31"/>
        <v/>
      </c>
      <c r="P115" t="str">
        <f t="shared" si="31"/>
        <v/>
      </c>
      <c r="Q115" t="str">
        <f>IF(OR($A115="",入力シート_上限3千円!$H$2=""),"",入力シート_上限3千円!$H$2)</f>
        <v/>
      </c>
      <c r="R115" t="str">
        <f>IF(OR($A115="",入力シート_上限3千円!$H$3=""),"",入力シート_上限3千円!$H$3)</f>
        <v/>
      </c>
      <c r="S115" s="30" t="str">
        <f t="shared" si="25"/>
        <v/>
      </c>
    </row>
    <row r="116" spans="1:19" x14ac:dyDescent="0.25">
      <c r="A116" t="str">
        <f>IF(入力シート_上限3千円!$B127="","",ROW()-1)</f>
        <v/>
      </c>
      <c r="B116" t="str">
        <f t="shared" si="19"/>
        <v/>
      </c>
      <c r="C116" t="str">
        <f t="shared" si="29"/>
        <v/>
      </c>
      <c r="D116" t="str">
        <f t="shared" si="29"/>
        <v/>
      </c>
      <c r="E116" s="30" t="str">
        <f t="shared" si="29"/>
        <v/>
      </c>
      <c r="F116" t="str">
        <f t="shared" si="29"/>
        <v/>
      </c>
      <c r="G116" t="str">
        <f t="shared" si="20"/>
        <v/>
      </c>
      <c r="H116" t="str">
        <f t="shared" si="21"/>
        <v/>
      </c>
      <c r="I116" t="str">
        <f t="shared" si="22"/>
        <v/>
      </c>
      <c r="J116" t="str">
        <f t="shared" si="23"/>
        <v/>
      </c>
      <c r="K116" t="str">
        <f t="shared" si="30"/>
        <v/>
      </c>
      <c r="L116" t="str">
        <f t="shared" si="30"/>
        <v/>
      </c>
      <c r="M116" t="str">
        <f t="shared" si="30"/>
        <v/>
      </c>
      <c r="N116" t="str">
        <f t="shared" si="24"/>
        <v/>
      </c>
      <c r="O116" t="str">
        <f t="shared" si="31"/>
        <v/>
      </c>
      <c r="P116" t="str">
        <f t="shared" si="31"/>
        <v/>
      </c>
      <c r="Q116" t="str">
        <f>IF(OR($A116="",入力シート_上限3千円!$H$2=""),"",入力シート_上限3千円!$H$2)</f>
        <v/>
      </c>
      <c r="R116" t="str">
        <f>IF(OR($A116="",入力シート_上限3千円!$H$3=""),"",入力シート_上限3千円!$H$3)</f>
        <v/>
      </c>
      <c r="S116" s="30" t="str">
        <f t="shared" si="25"/>
        <v/>
      </c>
    </row>
    <row r="117" spans="1:19" x14ac:dyDescent="0.25">
      <c r="A117" t="str">
        <f>IF(入力シート_上限3千円!$B128="","",ROW()-1)</f>
        <v/>
      </c>
      <c r="B117" t="str">
        <f t="shared" si="19"/>
        <v/>
      </c>
      <c r="C117" t="str">
        <f t="shared" si="29"/>
        <v/>
      </c>
      <c r="D117" t="str">
        <f t="shared" si="29"/>
        <v/>
      </c>
      <c r="E117" s="30" t="str">
        <f t="shared" si="29"/>
        <v/>
      </c>
      <c r="F117" t="str">
        <f t="shared" si="29"/>
        <v/>
      </c>
      <c r="G117" t="str">
        <f t="shared" si="20"/>
        <v/>
      </c>
      <c r="H117" t="str">
        <f t="shared" si="21"/>
        <v/>
      </c>
      <c r="I117" t="str">
        <f t="shared" si="22"/>
        <v/>
      </c>
      <c r="J117" t="str">
        <f t="shared" si="23"/>
        <v/>
      </c>
      <c r="K117" t="str">
        <f t="shared" si="30"/>
        <v/>
      </c>
      <c r="L117" t="str">
        <f t="shared" si="30"/>
        <v/>
      </c>
      <c r="M117" t="str">
        <f t="shared" si="30"/>
        <v/>
      </c>
      <c r="N117" t="str">
        <f t="shared" si="24"/>
        <v/>
      </c>
      <c r="O117" t="str">
        <f t="shared" si="31"/>
        <v/>
      </c>
      <c r="P117" t="str">
        <f t="shared" si="31"/>
        <v/>
      </c>
      <c r="Q117" t="str">
        <f>IF(OR($A117="",入力シート_上限3千円!$H$2=""),"",入力シート_上限3千円!$H$2)</f>
        <v/>
      </c>
      <c r="R117" t="str">
        <f>IF(OR($A117="",入力シート_上限3千円!$H$3=""),"",入力シート_上限3千円!$H$3)</f>
        <v/>
      </c>
      <c r="S117" s="30" t="str">
        <f t="shared" si="25"/>
        <v/>
      </c>
    </row>
    <row r="118" spans="1:19" x14ac:dyDescent="0.25">
      <c r="A118" t="str">
        <f>IF(入力シート_上限3千円!$B129="","",ROW()-1)</f>
        <v/>
      </c>
      <c r="B118" t="str">
        <f t="shared" si="19"/>
        <v/>
      </c>
      <c r="C118" t="str">
        <f t="shared" si="29"/>
        <v/>
      </c>
      <c r="D118" t="str">
        <f t="shared" si="29"/>
        <v/>
      </c>
      <c r="E118" s="30" t="str">
        <f t="shared" si="29"/>
        <v/>
      </c>
      <c r="F118" t="str">
        <f t="shared" si="29"/>
        <v/>
      </c>
      <c r="G118" t="str">
        <f t="shared" si="20"/>
        <v/>
      </c>
      <c r="H118" t="str">
        <f t="shared" si="21"/>
        <v/>
      </c>
      <c r="I118" t="str">
        <f t="shared" si="22"/>
        <v/>
      </c>
      <c r="J118" t="str">
        <f t="shared" si="23"/>
        <v/>
      </c>
      <c r="K118" t="str">
        <f t="shared" si="30"/>
        <v/>
      </c>
      <c r="L118" t="str">
        <f t="shared" si="30"/>
        <v/>
      </c>
      <c r="M118" t="str">
        <f t="shared" si="30"/>
        <v/>
      </c>
      <c r="N118" t="str">
        <f t="shared" si="24"/>
        <v/>
      </c>
      <c r="O118" t="str">
        <f t="shared" si="31"/>
        <v/>
      </c>
      <c r="P118" t="str">
        <f t="shared" si="31"/>
        <v/>
      </c>
      <c r="Q118" t="str">
        <f>IF(OR($A118="",入力シート_上限3千円!$H$2=""),"",入力シート_上限3千円!$H$2)</f>
        <v/>
      </c>
      <c r="R118" t="str">
        <f>IF(OR($A118="",入力シート_上限3千円!$H$3=""),"",入力シート_上限3千円!$H$3)</f>
        <v/>
      </c>
      <c r="S118" s="30" t="str">
        <f t="shared" si="25"/>
        <v/>
      </c>
    </row>
    <row r="119" spans="1:19" x14ac:dyDescent="0.25">
      <c r="A119" t="str">
        <f>IF(入力シート_上限3千円!$B130="","",ROW()-1)</f>
        <v/>
      </c>
      <c r="B119" t="str">
        <f t="shared" si="19"/>
        <v/>
      </c>
      <c r="C119" t="str">
        <f t="shared" si="29"/>
        <v/>
      </c>
      <c r="D119" t="str">
        <f t="shared" si="29"/>
        <v/>
      </c>
      <c r="E119" s="30" t="str">
        <f t="shared" si="29"/>
        <v/>
      </c>
      <c r="F119" t="str">
        <f t="shared" si="29"/>
        <v/>
      </c>
      <c r="G119" t="str">
        <f t="shared" si="20"/>
        <v/>
      </c>
      <c r="H119" t="str">
        <f t="shared" si="21"/>
        <v/>
      </c>
      <c r="I119" t="str">
        <f t="shared" si="22"/>
        <v/>
      </c>
      <c r="J119" t="str">
        <f t="shared" si="23"/>
        <v/>
      </c>
      <c r="K119" t="str">
        <f t="shared" si="30"/>
        <v/>
      </c>
      <c r="L119" t="str">
        <f t="shared" si="30"/>
        <v/>
      </c>
      <c r="M119" t="str">
        <f t="shared" si="30"/>
        <v/>
      </c>
      <c r="N119" t="str">
        <f t="shared" si="24"/>
        <v/>
      </c>
      <c r="O119" t="str">
        <f t="shared" si="31"/>
        <v/>
      </c>
      <c r="P119" t="str">
        <f t="shared" si="31"/>
        <v/>
      </c>
      <c r="Q119" t="str">
        <f>IF(OR($A119="",入力シート_上限3千円!$H$2=""),"",入力シート_上限3千円!$H$2)</f>
        <v/>
      </c>
      <c r="R119" t="str">
        <f>IF(OR($A119="",入力シート_上限3千円!$H$3=""),"",入力シート_上限3千円!$H$3)</f>
        <v/>
      </c>
      <c r="S119" s="30" t="str">
        <f t="shared" si="25"/>
        <v/>
      </c>
    </row>
    <row r="120" spans="1:19" x14ac:dyDescent="0.25">
      <c r="A120" t="str">
        <f>IF(入力シート_上限3千円!$B131="","",ROW()-1)</f>
        <v/>
      </c>
      <c r="B120" t="str">
        <f t="shared" si="19"/>
        <v/>
      </c>
      <c r="C120" t="str">
        <f t="shared" si="29"/>
        <v/>
      </c>
      <c r="D120" t="str">
        <f t="shared" si="29"/>
        <v/>
      </c>
      <c r="E120" s="30" t="str">
        <f t="shared" si="29"/>
        <v/>
      </c>
      <c r="F120" t="str">
        <f t="shared" si="29"/>
        <v/>
      </c>
      <c r="G120" t="str">
        <f t="shared" si="20"/>
        <v/>
      </c>
      <c r="H120" t="str">
        <f t="shared" si="21"/>
        <v/>
      </c>
      <c r="I120" t="str">
        <f t="shared" si="22"/>
        <v/>
      </c>
      <c r="J120" t="str">
        <f t="shared" si="23"/>
        <v/>
      </c>
      <c r="K120" t="str">
        <f t="shared" si="30"/>
        <v/>
      </c>
      <c r="L120" t="str">
        <f t="shared" si="30"/>
        <v/>
      </c>
      <c r="M120" t="str">
        <f t="shared" si="30"/>
        <v/>
      </c>
      <c r="N120" t="str">
        <f t="shared" si="24"/>
        <v/>
      </c>
      <c r="O120" t="str">
        <f t="shared" si="31"/>
        <v/>
      </c>
      <c r="P120" t="str">
        <f t="shared" si="31"/>
        <v/>
      </c>
      <c r="Q120" t="str">
        <f>IF(OR($A120="",入力シート_上限3千円!$H$2=""),"",入力シート_上限3千円!$H$2)</f>
        <v/>
      </c>
      <c r="R120" t="str">
        <f>IF(OR($A120="",入力シート_上限3千円!$H$3=""),"",入力シート_上限3千円!$H$3)</f>
        <v/>
      </c>
      <c r="S120" s="30" t="str">
        <f t="shared" si="25"/>
        <v/>
      </c>
    </row>
    <row r="121" spans="1:19" x14ac:dyDescent="0.25">
      <c r="A121" t="str">
        <f>IF(入力シート_上限3千円!$B132="","",ROW()-1)</f>
        <v/>
      </c>
      <c r="B121" t="str">
        <f t="shared" si="19"/>
        <v/>
      </c>
      <c r="C121" t="str">
        <f t="shared" si="29"/>
        <v/>
      </c>
      <c r="D121" t="str">
        <f t="shared" si="29"/>
        <v/>
      </c>
      <c r="E121" s="30" t="str">
        <f t="shared" si="29"/>
        <v/>
      </c>
      <c r="F121" t="str">
        <f t="shared" si="29"/>
        <v/>
      </c>
      <c r="G121" t="str">
        <f t="shared" si="20"/>
        <v/>
      </c>
      <c r="H121" t="str">
        <f t="shared" si="21"/>
        <v/>
      </c>
      <c r="I121" t="str">
        <f t="shared" si="22"/>
        <v/>
      </c>
      <c r="J121" t="str">
        <f t="shared" si="23"/>
        <v/>
      </c>
      <c r="K121" t="str">
        <f t="shared" si="30"/>
        <v/>
      </c>
      <c r="L121" t="str">
        <f t="shared" si="30"/>
        <v/>
      </c>
      <c r="M121" t="str">
        <f t="shared" si="30"/>
        <v/>
      </c>
      <c r="N121" t="str">
        <f t="shared" si="24"/>
        <v/>
      </c>
      <c r="O121" t="str">
        <f t="shared" si="31"/>
        <v/>
      </c>
      <c r="P121" t="str">
        <f t="shared" si="31"/>
        <v/>
      </c>
      <c r="Q121" t="str">
        <f>IF(OR($A121="",入力シート_上限3千円!$H$2=""),"",入力シート_上限3千円!$H$2)</f>
        <v/>
      </c>
      <c r="R121" t="str">
        <f>IF(OR($A121="",入力シート_上限3千円!$H$3=""),"",入力シート_上限3千円!$H$3)</f>
        <v/>
      </c>
      <c r="S121" s="30" t="str">
        <f t="shared" si="25"/>
        <v/>
      </c>
    </row>
    <row r="122" spans="1:19" x14ac:dyDescent="0.25">
      <c r="A122" t="str">
        <f>IF(入力シート_上限3千円!$B133="","",ROW()-1)</f>
        <v/>
      </c>
      <c r="B122" t="str">
        <f t="shared" si="19"/>
        <v/>
      </c>
      <c r="C122" t="str">
        <f t="shared" ref="C122:F141" si="32">IFERROR(IF(VLOOKUP($A122,実績一覧,COLUMN()+1,FALSE)=0,"",VLOOKUP($A122,実績一覧,COLUMN()+1,FALSE)),"")</f>
        <v/>
      </c>
      <c r="D122" t="str">
        <f t="shared" si="32"/>
        <v/>
      </c>
      <c r="E122" s="30" t="str">
        <f t="shared" si="32"/>
        <v/>
      </c>
      <c r="F122" t="str">
        <f t="shared" si="32"/>
        <v/>
      </c>
      <c r="G122" t="str">
        <f t="shared" si="20"/>
        <v/>
      </c>
      <c r="H122" t="str">
        <f t="shared" si="21"/>
        <v/>
      </c>
      <c r="I122" t="str">
        <f t="shared" si="22"/>
        <v/>
      </c>
      <c r="J122" t="str">
        <f t="shared" si="23"/>
        <v/>
      </c>
      <c r="K122" t="str">
        <f t="shared" ref="K122:M141" si="33">IFERROR(IF(VLOOKUP($A122,実績一覧,COLUMN()+11,FALSE)=0,"",VLOOKUP($A122,実績一覧,COLUMN()+11,FALSE)),"")</f>
        <v/>
      </c>
      <c r="L122" t="str">
        <f t="shared" si="33"/>
        <v/>
      </c>
      <c r="M122" t="str">
        <f t="shared" si="33"/>
        <v/>
      </c>
      <c r="N122" t="str">
        <f t="shared" si="24"/>
        <v/>
      </c>
      <c r="O122" t="str">
        <f t="shared" ref="O122:P141" si="34">IFERROR(IF(VLOOKUP($A122,実績一覧,COLUMN()+13,FALSE)=0,"",VLOOKUP($A122,実績一覧,COLUMN()+13,FALSE)),"")</f>
        <v/>
      </c>
      <c r="P122" t="str">
        <f t="shared" si="34"/>
        <v/>
      </c>
      <c r="Q122" t="str">
        <f>IF(OR($A122="",入力シート_上限3千円!$H$2=""),"",入力シート_上限3千円!$H$2)</f>
        <v/>
      </c>
      <c r="R122" t="str">
        <f>IF(OR($A122="",入力シート_上限3千円!$H$3=""),"",入力シート_上限3千円!$H$3)</f>
        <v/>
      </c>
      <c r="S122" s="30" t="str">
        <f t="shared" si="25"/>
        <v/>
      </c>
    </row>
    <row r="123" spans="1:19" x14ac:dyDescent="0.25">
      <c r="A123" t="str">
        <f>IF(入力シート_上限3千円!$B134="","",ROW()-1)</f>
        <v/>
      </c>
      <c r="B123" t="str">
        <f t="shared" si="19"/>
        <v/>
      </c>
      <c r="C123" t="str">
        <f t="shared" si="32"/>
        <v/>
      </c>
      <c r="D123" t="str">
        <f t="shared" si="32"/>
        <v/>
      </c>
      <c r="E123" s="30" t="str">
        <f t="shared" si="32"/>
        <v/>
      </c>
      <c r="F123" t="str">
        <f t="shared" si="32"/>
        <v/>
      </c>
      <c r="G123" t="str">
        <f t="shared" si="20"/>
        <v/>
      </c>
      <c r="H123" t="str">
        <f t="shared" si="21"/>
        <v/>
      </c>
      <c r="I123" t="str">
        <f t="shared" si="22"/>
        <v/>
      </c>
      <c r="J123" t="str">
        <f t="shared" si="23"/>
        <v/>
      </c>
      <c r="K123" t="str">
        <f t="shared" si="33"/>
        <v/>
      </c>
      <c r="L123" t="str">
        <f t="shared" si="33"/>
        <v/>
      </c>
      <c r="M123" t="str">
        <f t="shared" si="33"/>
        <v/>
      </c>
      <c r="N123" t="str">
        <f t="shared" si="24"/>
        <v/>
      </c>
      <c r="O123" t="str">
        <f t="shared" si="34"/>
        <v/>
      </c>
      <c r="P123" t="str">
        <f t="shared" si="34"/>
        <v/>
      </c>
      <c r="Q123" t="str">
        <f>IF(OR($A123="",入力シート_上限3千円!$H$2=""),"",入力シート_上限3千円!$H$2)</f>
        <v/>
      </c>
      <c r="R123" t="str">
        <f>IF(OR($A123="",入力シート_上限3千円!$H$3=""),"",入力シート_上限3千円!$H$3)</f>
        <v/>
      </c>
      <c r="S123" s="30" t="str">
        <f t="shared" si="25"/>
        <v/>
      </c>
    </row>
    <row r="124" spans="1:19" x14ac:dyDescent="0.25">
      <c r="A124" t="str">
        <f>IF(入力シート_上限3千円!$B135="","",ROW()-1)</f>
        <v/>
      </c>
      <c r="B124" t="str">
        <f t="shared" si="19"/>
        <v/>
      </c>
      <c r="C124" t="str">
        <f t="shared" si="32"/>
        <v/>
      </c>
      <c r="D124" t="str">
        <f t="shared" si="32"/>
        <v/>
      </c>
      <c r="E124" s="30" t="str">
        <f t="shared" si="32"/>
        <v/>
      </c>
      <c r="F124" t="str">
        <f t="shared" si="32"/>
        <v/>
      </c>
      <c r="G124" t="str">
        <f t="shared" si="20"/>
        <v/>
      </c>
      <c r="H124" t="str">
        <f t="shared" si="21"/>
        <v/>
      </c>
      <c r="I124" t="str">
        <f t="shared" si="22"/>
        <v/>
      </c>
      <c r="J124" t="str">
        <f t="shared" si="23"/>
        <v/>
      </c>
      <c r="K124" t="str">
        <f t="shared" si="33"/>
        <v/>
      </c>
      <c r="L124" t="str">
        <f t="shared" si="33"/>
        <v/>
      </c>
      <c r="M124" t="str">
        <f t="shared" si="33"/>
        <v/>
      </c>
      <c r="N124" t="str">
        <f t="shared" si="24"/>
        <v/>
      </c>
      <c r="O124" t="str">
        <f t="shared" si="34"/>
        <v/>
      </c>
      <c r="P124" t="str">
        <f t="shared" si="34"/>
        <v/>
      </c>
      <c r="Q124" t="str">
        <f>IF(OR($A124="",入力シート_上限3千円!$H$2=""),"",入力シート_上限3千円!$H$2)</f>
        <v/>
      </c>
      <c r="R124" t="str">
        <f>IF(OR($A124="",入力シート_上限3千円!$H$3=""),"",入力シート_上限3千円!$H$3)</f>
        <v/>
      </c>
      <c r="S124" s="30" t="str">
        <f t="shared" si="25"/>
        <v/>
      </c>
    </row>
    <row r="125" spans="1:19" x14ac:dyDescent="0.25">
      <c r="A125" t="str">
        <f>IF(入力シート_上限3千円!$B136="","",ROW()-1)</f>
        <v/>
      </c>
      <c r="B125" t="str">
        <f t="shared" si="19"/>
        <v/>
      </c>
      <c r="C125" t="str">
        <f t="shared" si="32"/>
        <v/>
      </c>
      <c r="D125" t="str">
        <f t="shared" si="32"/>
        <v/>
      </c>
      <c r="E125" s="30" t="str">
        <f t="shared" si="32"/>
        <v/>
      </c>
      <c r="F125" t="str">
        <f t="shared" si="32"/>
        <v/>
      </c>
      <c r="G125" t="str">
        <f t="shared" si="20"/>
        <v/>
      </c>
      <c r="H125" t="str">
        <f t="shared" si="21"/>
        <v/>
      </c>
      <c r="I125" t="str">
        <f t="shared" si="22"/>
        <v/>
      </c>
      <c r="J125" t="str">
        <f t="shared" si="23"/>
        <v/>
      </c>
      <c r="K125" t="str">
        <f t="shared" si="33"/>
        <v/>
      </c>
      <c r="L125" t="str">
        <f t="shared" si="33"/>
        <v/>
      </c>
      <c r="M125" t="str">
        <f t="shared" si="33"/>
        <v/>
      </c>
      <c r="N125" t="str">
        <f t="shared" si="24"/>
        <v/>
      </c>
      <c r="O125" t="str">
        <f t="shared" si="34"/>
        <v/>
      </c>
      <c r="P125" t="str">
        <f t="shared" si="34"/>
        <v/>
      </c>
      <c r="Q125" t="str">
        <f>IF(OR($A125="",入力シート_上限3千円!$H$2=""),"",入力シート_上限3千円!$H$2)</f>
        <v/>
      </c>
      <c r="R125" t="str">
        <f>IF(OR($A125="",入力シート_上限3千円!$H$3=""),"",入力シート_上限3千円!$H$3)</f>
        <v/>
      </c>
      <c r="S125" s="30" t="str">
        <f t="shared" si="25"/>
        <v/>
      </c>
    </row>
    <row r="126" spans="1:19" x14ac:dyDescent="0.25">
      <c r="A126" t="str">
        <f>IF(入力シート_上限3千円!$B137="","",ROW()-1)</f>
        <v/>
      </c>
      <c r="B126" t="str">
        <f t="shared" si="19"/>
        <v/>
      </c>
      <c r="C126" t="str">
        <f t="shared" si="32"/>
        <v/>
      </c>
      <c r="D126" t="str">
        <f t="shared" si="32"/>
        <v/>
      </c>
      <c r="E126" s="30" t="str">
        <f t="shared" si="32"/>
        <v/>
      </c>
      <c r="F126" t="str">
        <f t="shared" si="32"/>
        <v/>
      </c>
      <c r="G126" t="str">
        <f t="shared" si="20"/>
        <v/>
      </c>
      <c r="H126" t="str">
        <f t="shared" si="21"/>
        <v/>
      </c>
      <c r="I126" t="str">
        <f t="shared" si="22"/>
        <v/>
      </c>
      <c r="J126" t="str">
        <f t="shared" si="23"/>
        <v/>
      </c>
      <c r="K126" t="str">
        <f t="shared" si="33"/>
        <v/>
      </c>
      <c r="L126" t="str">
        <f t="shared" si="33"/>
        <v/>
      </c>
      <c r="M126" t="str">
        <f t="shared" si="33"/>
        <v/>
      </c>
      <c r="N126" t="str">
        <f t="shared" si="24"/>
        <v/>
      </c>
      <c r="O126" t="str">
        <f t="shared" si="34"/>
        <v/>
      </c>
      <c r="P126" t="str">
        <f t="shared" si="34"/>
        <v/>
      </c>
      <c r="Q126" t="str">
        <f>IF(OR($A126="",入力シート_上限3千円!$H$2=""),"",入力シート_上限3千円!$H$2)</f>
        <v/>
      </c>
      <c r="R126" t="str">
        <f>IF(OR($A126="",入力シート_上限3千円!$H$3=""),"",入力シート_上限3千円!$H$3)</f>
        <v/>
      </c>
      <c r="S126" s="30" t="str">
        <f t="shared" si="25"/>
        <v/>
      </c>
    </row>
    <row r="127" spans="1:19" x14ac:dyDescent="0.25">
      <c r="A127" t="str">
        <f>IF(入力シート_上限3千円!$B138="","",ROW()-1)</f>
        <v/>
      </c>
      <c r="B127" t="str">
        <f t="shared" si="19"/>
        <v/>
      </c>
      <c r="C127" t="str">
        <f t="shared" si="32"/>
        <v/>
      </c>
      <c r="D127" t="str">
        <f t="shared" si="32"/>
        <v/>
      </c>
      <c r="E127" s="30" t="str">
        <f t="shared" si="32"/>
        <v/>
      </c>
      <c r="F127" t="str">
        <f t="shared" si="32"/>
        <v/>
      </c>
      <c r="G127" t="str">
        <f t="shared" si="20"/>
        <v/>
      </c>
      <c r="H127" t="str">
        <f t="shared" si="21"/>
        <v/>
      </c>
      <c r="I127" t="str">
        <f t="shared" si="22"/>
        <v/>
      </c>
      <c r="J127" t="str">
        <f t="shared" si="23"/>
        <v/>
      </c>
      <c r="K127" t="str">
        <f t="shared" si="33"/>
        <v/>
      </c>
      <c r="L127" t="str">
        <f t="shared" si="33"/>
        <v/>
      </c>
      <c r="M127" t="str">
        <f t="shared" si="33"/>
        <v/>
      </c>
      <c r="N127" t="str">
        <f t="shared" si="24"/>
        <v/>
      </c>
      <c r="O127" t="str">
        <f t="shared" si="34"/>
        <v/>
      </c>
      <c r="P127" t="str">
        <f t="shared" si="34"/>
        <v/>
      </c>
      <c r="Q127" t="str">
        <f>IF(OR($A127="",入力シート_上限3千円!$H$2=""),"",入力シート_上限3千円!$H$2)</f>
        <v/>
      </c>
      <c r="R127" t="str">
        <f>IF(OR($A127="",入力シート_上限3千円!$H$3=""),"",入力シート_上限3千円!$H$3)</f>
        <v/>
      </c>
      <c r="S127" s="30" t="str">
        <f t="shared" si="25"/>
        <v/>
      </c>
    </row>
    <row r="128" spans="1:19" x14ac:dyDescent="0.25">
      <c r="A128" t="str">
        <f>IF(入力シート_上限3千円!$B139="","",ROW()-1)</f>
        <v/>
      </c>
      <c r="B128" t="str">
        <f t="shared" si="19"/>
        <v/>
      </c>
      <c r="C128" t="str">
        <f t="shared" si="32"/>
        <v/>
      </c>
      <c r="D128" t="str">
        <f t="shared" si="32"/>
        <v/>
      </c>
      <c r="E128" s="30" t="str">
        <f t="shared" si="32"/>
        <v/>
      </c>
      <c r="F128" t="str">
        <f t="shared" si="32"/>
        <v/>
      </c>
      <c r="G128" t="str">
        <f t="shared" si="20"/>
        <v/>
      </c>
      <c r="H128" t="str">
        <f t="shared" si="21"/>
        <v/>
      </c>
      <c r="I128" t="str">
        <f t="shared" si="22"/>
        <v/>
      </c>
      <c r="J128" t="str">
        <f t="shared" si="23"/>
        <v/>
      </c>
      <c r="K128" t="str">
        <f t="shared" si="33"/>
        <v/>
      </c>
      <c r="L128" t="str">
        <f t="shared" si="33"/>
        <v/>
      </c>
      <c r="M128" t="str">
        <f t="shared" si="33"/>
        <v/>
      </c>
      <c r="N128" t="str">
        <f t="shared" si="24"/>
        <v/>
      </c>
      <c r="O128" t="str">
        <f t="shared" si="34"/>
        <v/>
      </c>
      <c r="P128" t="str">
        <f t="shared" si="34"/>
        <v/>
      </c>
      <c r="Q128" t="str">
        <f>IF(OR($A128="",入力シート_上限3千円!$H$2=""),"",入力シート_上限3千円!$H$2)</f>
        <v/>
      </c>
      <c r="R128" t="str">
        <f>IF(OR($A128="",入力シート_上限3千円!$H$3=""),"",入力シート_上限3千円!$H$3)</f>
        <v/>
      </c>
      <c r="S128" s="30" t="str">
        <f t="shared" si="25"/>
        <v/>
      </c>
    </row>
    <row r="129" spans="1:19" x14ac:dyDescent="0.25">
      <c r="A129" t="str">
        <f>IF(入力シート_上限3千円!$B140="","",ROW()-1)</f>
        <v/>
      </c>
      <c r="B129" t="str">
        <f t="shared" si="19"/>
        <v/>
      </c>
      <c r="C129" t="str">
        <f t="shared" si="32"/>
        <v/>
      </c>
      <c r="D129" t="str">
        <f t="shared" si="32"/>
        <v/>
      </c>
      <c r="E129" s="30" t="str">
        <f t="shared" si="32"/>
        <v/>
      </c>
      <c r="F129" t="str">
        <f t="shared" si="32"/>
        <v/>
      </c>
      <c r="G129" t="str">
        <f t="shared" si="20"/>
        <v/>
      </c>
      <c r="H129" t="str">
        <f t="shared" si="21"/>
        <v/>
      </c>
      <c r="I129" t="str">
        <f t="shared" si="22"/>
        <v/>
      </c>
      <c r="J129" t="str">
        <f t="shared" si="23"/>
        <v/>
      </c>
      <c r="K129" t="str">
        <f t="shared" si="33"/>
        <v/>
      </c>
      <c r="L129" t="str">
        <f t="shared" si="33"/>
        <v/>
      </c>
      <c r="M129" t="str">
        <f t="shared" si="33"/>
        <v/>
      </c>
      <c r="N129" t="str">
        <f t="shared" si="24"/>
        <v/>
      </c>
      <c r="O129" t="str">
        <f t="shared" si="34"/>
        <v/>
      </c>
      <c r="P129" t="str">
        <f t="shared" si="34"/>
        <v/>
      </c>
      <c r="Q129" t="str">
        <f>IF(OR($A129="",入力シート_上限3千円!$H$2=""),"",入力シート_上限3千円!$H$2)</f>
        <v/>
      </c>
      <c r="R129" t="str">
        <f>IF(OR($A129="",入力シート_上限3千円!$H$3=""),"",入力シート_上限3千円!$H$3)</f>
        <v/>
      </c>
      <c r="S129" s="30" t="str">
        <f t="shared" si="25"/>
        <v/>
      </c>
    </row>
    <row r="130" spans="1:19" x14ac:dyDescent="0.25">
      <c r="A130" t="str">
        <f>IF(入力シート_上限3千円!$B141="","",ROW()-1)</f>
        <v/>
      </c>
      <c r="B130" t="str">
        <f t="shared" ref="B130:B193" si="35">IFERROR(IF(VLOOKUP($A130,実績一覧,COLUMN(),FALSE)=0,"",VLOOKUP($A130,実績一覧,COLUMN(),FALSE)),"")</f>
        <v/>
      </c>
      <c r="C130" t="str">
        <f t="shared" si="32"/>
        <v/>
      </c>
      <c r="D130" t="str">
        <f t="shared" si="32"/>
        <v/>
      </c>
      <c r="E130" s="30" t="str">
        <f t="shared" si="32"/>
        <v/>
      </c>
      <c r="F130" t="str">
        <f t="shared" si="32"/>
        <v/>
      </c>
      <c r="G130" t="str">
        <f t="shared" ref="G130:G193" si="36">IFERROR(IF(VLOOKUP($A130,実績一覧,COLUMN()+2,FALSE)=0,"",VLOOKUP($A130,実績一覧,COLUMN()+2,FALSE)),"")</f>
        <v/>
      </c>
      <c r="H130" t="str">
        <f t="shared" ref="H130:H193" si="37">IFERROR(IF(VLOOKUP($A130,実績一覧,COLUMN()+4,FALSE)=0,"",VLOOKUP($A130,実績一覧,COLUMN()+4,FALSE)),"")</f>
        <v/>
      </c>
      <c r="I130" t="str">
        <f t="shared" ref="I130:I193" si="38">IFERROR(IF(VLOOKUP($A130,実績一覧,COLUMN()+5,FALSE)=0,"",VLOOKUP($A130,実績一覧,COLUMN()+5,FALSE)),"")</f>
        <v/>
      </c>
      <c r="J130" t="str">
        <f t="shared" ref="J130:J193" si="39">IFERROR(IF(VLOOKUP($A130,実績一覧,COLUMN()+8,FALSE)=0,"",VLOOKUP($A130,実績一覧,COLUMN()+8,FALSE)),"")</f>
        <v/>
      </c>
      <c r="K130" t="str">
        <f t="shared" si="33"/>
        <v/>
      </c>
      <c r="L130" t="str">
        <f t="shared" si="33"/>
        <v/>
      </c>
      <c r="M130" t="str">
        <f t="shared" si="33"/>
        <v/>
      </c>
      <c r="N130" t="str">
        <f t="shared" ref="N130:N193" si="40">IFERROR(IF(VLOOKUP($A130,実績一覧,COLUMN()+12,FALSE)=0,"",VLOOKUP($A130,実績一覧,COLUMN()+12,FALSE)),"")</f>
        <v/>
      </c>
      <c r="O130" t="str">
        <f t="shared" si="34"/>
        <v/>
      </c>
      <c r="P130" t="str">
        <f t="shared" si="34"/>
        <v/>
      </c>
      <c r="Q130" t="str">
        <f>IF(OR($A130="",入力シート_上限3千円!$H$2=""),"",入力シート_上限3千円!$H$2)</f>
        <v/>
      </c>
      <c r="R130" t="str">
        <f>IF(OR($A130="",入力シート_上限3千円!$H$3=""),"",入力シート_上限3千円!$H$3)</f>
        <v/>
      </c>
      <c r="S130" s="30" t="str">
        <f t="shared" ref="S130:S193" si="41">IFERROR(IF(VLOOKUP($A130,実績一覧,3,FALSE)=0,"",VLOOKUP($A130,実績一覧,3,FALSE)),"")</f>
        <v/>
      </c>
    </row>
    <row r="131" spans="1:19" x14ac:dyDescent="0.25">
      <c r="A131" t="str">
        <f>IF(入力シート_上限3千円!$B142="","",ROW()-1)</f>
        <v/>
      </c>
      <c r="B131" t="str">
        <f t="shared" si="35"/>
        <v/>
      </c>
      <c r="C131" t="str">
        <f t="shared" si="32"/>
        <v/>
      </c>
      <c r="D131" t="str">
        <f t="shared" si="32"/>
        <v/>
      </c>
      <c r="E131" s="30" t="str">
        <f t="shared" si="32"/>
        <v/>
      </c>
      <c r="F131" t="str">
        <f t="shared" si="32"/>
        <v/>
      </c>
      <c r="G131" t="str">
        <f t="shared" si="36"/>
        <v/>
      </c>
      <c r="H131" t="str">
        <f t="shared" si="37"/>
        <v/>
      </c>
      <c r="I131" t="str">
        <f t="shared" si="38"/>
        <v/>
      </c>
      <c r="J131" t="str">
        <f t="shared" si="39"/>
        <v/>
      </c>
      <c r="K131" t="str">
        <f t="shared" si="33"/>
        <v/>
      </c>
      <c r="L131" t="str">
        <f t="shared" si="33"/>
        <v/>
      </c>
      <c r="M131" t="str">
        <f t="shared" si="33"/>
        <v/>
      </c>
      <c r="N131" t="str">
        <f t="shared" si="40"/>
        <v/>
      </c>
      <c r="O131" t="str">
        <f t="shared" si="34"/>
        <v/>
      </c>
      <c r="P131" t="str">
        <f t="shared" si="34"/>
        <v/>
      </c>
      <c r="Q131" t="str">
        <f>IF(OR($A131="",入力シート_上限3千円!$H$2=""),"",入力シート_上限3千円!$H$2)</f>
        <v/>
      </c>
      <c r="R131" t="str">
        <f>IF(OR($A131="",入力シート_上限3千円!$H$3=""),"",入力シート_上限3千円!$H$3)</f>
        <v/>
      </c>
      <c r="S131" s="30" t="str">
        <f t="shared" si="41"/>
        <v/>
      </c>
    </row>
    <row r="132" spans="1:19" x14ac:dyDescent="0.25">
      <c r="A132" t="str">
        <f>IF(入力シート_上限3千円!$B143="","",ROW()-1)</f>
        <v/>
      </c>
      <c r="B132" t="str">
        <f t="shared" si="35"/>
        <v/>
      </c>
      <c r="C132" t="str">
        <f t="shared" si="32"/>
        <v/>
      </c>
      <c r="D132" t="str">
        <f t="shared" si="32"/>
        <v/>
      </c>
      <c r="E132" s="30" t="str">
        <f t="shared" si="32"/>
        <v/>
      </c>
      <c r="F132" t="str">
        <f t="shared" si="32"/>
        <v/>
      </c>
      <c r="G132" t="str">
        <f t="shared" si="36"/>
        <v/>
      </c>
      <c r="H132" t="str">
        <f t="shared" si="37"/>
        <v/>
      </c>
      <c r="I132" t="str">
        <f t="shared" si="38"/>
        <v/>
      </c>
      <c r="J132" t="str">
        <f t="shared" si="39"/>
        <v/>
      </c>
      <c r="K132" t="str">
        <f t="shared" si="33"/>
        <v/>
      </c>
      <c r="L132" t="str">
        <f t="shared" si="33"/>
        <v/>
      </c>
      <c r="M132" t="str">
        <f t="shared" si="33"/>
        <v/>
      </c>
      <c r="N132" t="str">
        <f t="shared" si="40"/>
        <v/>
      </c>
      <c r="O132" t="str">
        <f t="shared" si="34"/>
        <v/>
      </c>
      <c r="P132" t="str">
        <f t="shared" si="34"/>
        <v/>
      </c>
      <c r="Q132" t="str">
        <f>IF(OR($A132="",入力シート_上限3千円!$H$2=""),"",入力シート_上限3千円!$H$2)</f>
        <v/>
      </c>
      <c r="R132" t="str">
        <f>IF(OR($A132="",入力シート_上限3千円!$H$3=""),"",入力シート_上限3千円!$H$3)</f>
        <v/>
      </c>
      <c r="S132" s="30" t="str">
        <f t="shared" si="41"/>
        <v/>
      </c>
    </row>
    <row r="133" spans="1:19" x14ac:dyDescent="0.25">
      <c r="A133" t="str">
        <f>IF(入力シート_上限3千円!$B144="","",ROW()-1)</f>
        <v/>
      </c>
      <c r="B133" t="str">
        <f t="shared" si="35"/>
        <v/>
      </c>
      <c r="C133" t="str">
        <f t="shared" si="32"/>
        <v/>
      </c>
      <c r="D133" t="str">
        <f t="shared" si="32"/>
        <v/>
      </c>
      <c r="E133" s="30" t="str">
        <f t="shared" si="32"/>
        <v/>
      </c>
      <c r="F133" t="str">
        <f t="shared" si="32"/>
        <v/>
      </c>
      <c r="G133" t="str">
        <f t="shared" si="36"/>
        <v/>
      </c>
      <c r="H133" t="str">
        <f t="shared" si="37"/>
        <v/>
      </c>
      <c r="I133" t="str">
        <f t="shared" si="38"/>
        <v/>
      </c>
      <c r="J133" t="str">
        <f t="shared" si="39"/>
        <v/>
      </c>
      <c r="K133" t="str">
        <f t="shared" si="33"/>
        <v/>
      </c>
      <c r="L133" t="str">
        <f t="shared" si="33"/>
        <v/>
      </c>
      <c r="M133" t="str">
        <f t="shared" si="33"/>
        <v/>
      </c>
      <c r="N133" t="str">
        <f t="shared" si="40"/>
        <v/>
      </c>
      <c r="O133" t="str">
        <f t="shared" si="34"/>
        <v/>
      </c>
      <c r="P133" t="str">
        <f t="shared" si="34"/>
        <v/>
      </c>
      <c r="Q133" t="str">
        <f>IF(OR($A133="",入力シート_上限3千円!$H$2=""),"",入力シート_上限3千円!$H$2)</f>
        <v/>
      </c>
      <c r="R133" t="str">
        <f>IF(OR($A133="",入力シート_上限3千円!$H$3=""),"",入力シート_上限3千円!$H$3)</f>
        <v/>
      </c>
      <c r="S133" s="30" t="str">
        <f t="shared" si="41"/>
        <v/>
      </c>
    </row>
    <row r="134" spans="1:19" x14ac:dyDescent="0.25">
      <c r="A134" t="str">
        <f>IF(入力シート_上限3千円!$B145="","",ROW()-1)</f>
        <v/>
      </c>
      <c r="B134" t="str">
        <f t="shared" si="35"/>
        <v/>
      </c>
      <c r="C134" t="str">
        <f t="shared" si="32"/>
        <v/>
      </c>
      <c r="D134" t="str">
        <f t="shared" si="32"/>
        <v/>
      </c>
      <c r="E134" s="30" t="str">
        <f t="shared" si="32"/>
        <v/>
      </c>
      <c r="F134" t="str">
        <f t="shared" si="32"/>
        <v/>
      </c>
      <c r="G134" t="str">
        <f t="shared" si="36"/>
        <v/>
      </c>
      <c r="H134" t="str">
        <f t="shared" si="37"/>
        <v/>
      </c>
      <c r="I134" t="str">
        <f t="shared" si="38"/>
        <v/>
      </c>
      <c r="J134" t="str">
        <f t="shared" si="39"/>
        <v/>
      </c>
      <c r="K134" t="str">
        <f t="shared" si="33"/>
        <v/>
      </c>
      <c r="L134" t="str">
        <f t="shared" si="33"/>
        <v/>
      </c>
      <c r="M134" t="str">
        <f t="shared" si="33"/>
        <v/>
      </c>
      <c r="N134" t="str">
        <f t="shared" si="40"/>
        <v/>
      </c>
      <c r="O134" t="str">
        <f t="shared" si="34"/>
        <v/>
      </c>
      <c r="P134" t="str">
        <f t="shared" si="34"/>
        <v/>
      </c>
      <c r="Q134" t="str">
        <f>IF(OR($A134="",入力シート_上限3千円!$H$2=""),"",入力シート_上限3千円!$H$2)</f>
        <v/>
      </c>
      <c r="R134" t="str">
        <f>IF(OR($A134="",入力シート_上限3千円!$H$3=""),"",入力シート_上限3千円!$H$3)</f>
        <v/>
      </c>
      <c r="S134" s="30" t="str">
        <f t="shared" si="41"/>
        <v/>
      </c>
    </row>
    <row r="135" spans="1:19" x14ac:dyDescent="0.25">
      <c r="A135" t="str">
        <f>IF(入力シート_上限3千円!$B146="","",ROW()-1)</f>
        <v/>
      </c>
      <c r="B135" t="str">
        <f t="shared" si="35"/>
        <v/>
      </c>
      <c r="C135" t="str">
        <f t="shared" si="32"/>
        <v/>
      </c>
      <c r="D135" t="str">
        <f t="shared" si="32"/>
        <v/>
      </c>
      <c r="E135" s="30" t="str">
        <f t="shared" si="32"/>
        <v/>
      </c>
      <c r="F135" t="str">
        <f t="shared" si="32"/>
        <v/>
      </c>
      <c r="G135" t="str">
        <f t="shared" si="36"/>
        <v/>
      </c>
      <c r="H135" t="str">
        <f t="shared" si="37"/>
        <v/>
      </c>
      <c r="I135" t="str">
        <f t="shared" si="38"/>
        <v/>
      </c>
      <c r="J135" t="str">
        <f t="shared" si="39"/>
        <v/>
      </c>
      <c r="K135" t="str">
        <f t="shared" si="33"/>
        <v/>
      </c>
      <c r="L135" t="str">
        <f t="shared" si="33"/>
        <v/>
      </c>
      <c r="M135" t="str">
        <f t="shared" si="33"/>
        <v/>
      </c>
      <c r="N135" t="str">
        <f t="shared" si="40"/>
        <v/>
      </c>
      <c r="O135" t="str">
        <f t="shared" si="34"/>
        <v/>
      </c>
      <c r="P135" t="str">
        <f t="shared" si="34"/>
        <v/>
      </c>
      <c r="Q135" t="str">
        <f>IF(OR($A135="",入力シート_上限3千円!$H$2=""),"",入力シート_上限3千円!$H$2)</f>
        <v/>
      </c>
      <c r="R135" t="str">
        <f>IF(OR($A135="",入力シート_上限3千円!$H$3=""),"",入力シート_上限3千円!$H$3)</f>
        <v/>
      </c>
      <c r="S135" s="30" t="str">
        <f t="shared" si="41"/>
        <v/>
      </c>
    </row>
    <row r="136" spans="1:19" x14ac:dyDescent="0.25">
      <c r="A136" t="str">
        <f>IF(入力シート_上限3千円!$B147="","",ROW()-1)</f>
        <v/>
      </c>
      <c r="B136" t="str">
        <f t="shared" si="35"/>
        <v/>
      </c>
      <c r="C136" t="str">
        <f t="shared" si="32"/>
        <v/>
      </c>
      <c r="D136" t="str">
        <f t="shared" si="32"/>
        <v/>
      </c>
      <c r="E136" s="30" t="str">
        <f t="shared" si="32"/>
        <v/>
      </c>
      <c r="F136" t="str">
        <f t="shared" si="32"/>
        <v/>
      </c>
      <c r="G136" t="str">
        <f t="shared" si="36"/>
        <v/>
      </c>
      <c r="H136" t="str">
        <f t="shared" si="37"/>
        <v/>
      </c>
      <c r="I136" t="str">
        <f t="shared" si="38"/>
        <v/>
      </c>
      <c r="J136" t="str">
        <f t="shared" si="39"/>
        <v/>
      </c>
      <c r="K136" t="str">
        <f t="shared" si="33"/>
        <v/>
      </c>
      <c r="L136" t="str">
        <f t="shared" si="33"/>
        <v/>
      </c>
      <c r="M136" t="str">
        <f t="shared" si="33"/>
        <v/>
      </c>
      <c r="N136" t="str">
        <f t="shared" si="40"/>
        <v/>
      </c>
      <c r="O136" t="str">
        <f t="shared" si="34"/>
        <v/>
      </c>
      <c r="P136" t="str">
        <f t="shared" si="34"/>
        <v/>
      </c>
      <c r="Q136" t="str">
        <f>IF(OR($A136="",入力シート_上限3千円!$H$2=""),"",入力シート_上限3千円!$H$2)</f>
        <v/>
      </c>
      <c r="R136" t="str">
        <f>IF(OR($A136="",入力シート_上限3千円!$H$3=""),"",入力シート_上限3千円!$H$3)</f>
        <v/>
      </c>
      <c r="S136" s="30" t="str">
        <f t="shared" si="41"/>
        <v/>
      </c>
    </row>
    <row r="137" spans="1:19" x14ac:dyDescent="0.25">
      <c r="A137" t="str">
        <f>IF(入力シート_上限3千円!$B148="","",ROW()-1)</f>
        <v/>
      </c>
      <c r="B137" t="str">
        <f t="shared" si="35"/>
        <v/>
      </c>
      <c r="C137" t="str">
        <f t="shared" si="32"/>
        <v/>
      </c>
      <c r="D137" t="str">
        <f t="shared" si="32"/>
        <v/>
      </c>
      <c r="E137" s="30" t="str">
        <f t="shared" si="32"/>
        <v/>
      </c>
      <c r="F137" t="str">
        <f t="shared" si="32"/>
        <v/>
      </c>
      <c r="G137" t="str">
        <f t="shared" si="36"/>
        <v/>
      </c>
      <c r="H137" t="str">
        <f t="shared" si="37"/>
        <v/>
      </c>
      <c r="I137" t="str">
        <f t="shared" si="38"/>
        <v/>
      </c>
      <c r="J137" t="str">
        <f t="shared" si="39"/>
        <v/>
      </c>
      <c r="K137" t="str">
        <f t="shared" si="33"/>
        <v/>
      </c>
      <c r="L137" t="str">
        <f t="shared" si="33"/>
        <v/>
      </c>
      <c r="M137" t="str">
        <f t="shared" si="33"/>
        <v/>
      </c>
      <c r="N137" t="str">
        <f t="shared" si="40"/>
        <v/>
      </c>
      <c r="O137" t="str">
        <f t="shared" si="34"/>
        <v/>
      </c>
      <c r="P137" t="str">
        <f t="shared" si="34"/>
        <v/>
      </c>
      <c r="Q137" t="str">
        <f>IF(OR($A137="",入力シート_上限3千円!$H$2=""),"",入力シート_上限3千円!$H$2)</f>
        <v/>
      </c>
      <c r="R137" t="str">
        <f>IF(OR($A137="",入力シート_上限3千円!$H$3=""),"",入力シート_上限3千円!$H$3)</f>
        <v/>
      </c>
      <c r="S137" s="30" t="str">
        <f t="shared" si="41"/>
        <v/>
      </c>
    </row>
    <row r="138" spans="1:19" x14ac:dyDescent="0.25">
      <c r="A138" t="str">
        <f>IF(入力シート_上限3千円!$B149="","",ROW()-1)</f>
        <v/>
      </c>
      <c r="B138" t="str">
        <f t="shared" si="35"/>
        <v/>
      </c>
      <c r="C138" t="str">
        <f t="shared" si="32"/>
        <v/>
      </c>
      <c r="D138" t="str">
        <f t="shared" si="32"/>
        <v/>
      </c>
      <c r="E138" s="30" t="str">
        <f t="shared" si="32"/>
        <v/>
      </c>
      <c r="F138" t="str">
        <f t="shared" si="32"/>
        <v/>
      </c>
      <c r="G138" t="str">
        <f t="shared" si="36"/>
        <v/>
      </c>
      <c r="H138" t="str">
        <f t="shared" si="37"/>
        <v/>
      </c>
      <c r="I138" t="str">
        <f t="shared" si="38"/>
        <v/>
      </c>
      <c r="J138" t="str">
        <f t="shared" si="39"/>
        <v/>
      </c>
      <c r="K138" t="str">
        <f t="shared" si="33"/>
        <v/>
      </c>
      <c r="L138" t="str">
        <f t="shared" si="33"/>
        <v/>
      </c>
      <c r="M138" t="str">
        <f t="shared" si="33"/>
        <v/>
      </c>
      <c r="N138" t="str">
        <f t="shared" si="40"/>
        <v/>
      </c>
      <c r="O138" t="str">
        <f t="shared" si="34"/>
        <v/>
      </c>
      <c r="P138" t="str">
        <f t="shared" si="34"/>
        <v/>
      </c>
      <c r="Q138" t="str">
        <f>IF(OR($A138="",入力シート_上限3千円!$H$2=""),"",入力シート_上限3千円!$H$2)</f>
        <v/>
      </c>
      <c r="R138" t="str">
        <f>IF(OR($A138="",入力シート_上限3千円!$H$3=""),"",入力シート_上限3千円!$H$3)</f>
        <v/>
      </c>
      <c r="S138" s="30" t="str">
        <f t="shared" si="41"/>
        <v/>
      </c>
    </row>
    <row r="139" spans="1:19" x14ac:dyDescent="0.25">
      <c r="A139" t="str">
        <f>IF(入力シート_上限3千円!$B150="","",ROW()-1)</f>
        <v/>
      </c>
      <c r="B139" t="str">
        <f t="shared" si="35"/>
        <v/>
      </c>
      <c r="C139" t="str">
        <f t="shared" si="32"/>
        <v/>
      </c>
      <c r="D139" t="str">
        <f t="shared" si="32"/>
        <v/>
      </c>
      <c r="E139" s="30" t="str">
        <f t="shared" si="32"/>
        <v/>
      </c>
      <c r="F139" t="str">
        <f t="shared" si="32"/>
        <v/>
      </c>
      <c r="G139" t="str">
        <f t="shared" si="36"/>
        <v/>
      </c>
      <c r="H139" t="str">
        <f t="shared" si="37"/>
        <v/>
      </c>
      <c r="I139" t="str">
        <f t="shared" si="38"/>
        <v/>
      </c>
      <c r="J139" t="str">
        <f t="shared" si="39"/>
        <v/>
      </c>
      <c r="K139" t="str">
        <f t="shared" si="33"/>
        <v/>
      </c>
      <c r="L139" t="str">
        <f t="shared" si="33"/>
        <v/>
      </c>
      <c r="M139" t="str">
        <f t="shared" si="33"/>
        <v/>
      </c>
      <c r="N139" t="str">
        <f t="shared" si="40"/>
        <v/>
      </c>
      <c r="O139" t="str">
        <f t="shared" si="34"/>
        <v/>
      </c>
      <c r="P139" t="str">
        <f t="shared" si="34"/>
        <v/>
      </c>
      <c r="Q139" t="str">
        <f>IF(OR($A139="",入力シート_上限3千円!$H$2=""),"",入力シート_上限3千円!$H$2)</f>
        <v/>
      </c>
      <c r="R139" t="str">
        <f>IF(OR($A139="",入力シート_上限3千円!$H$3=""),"",入力シート_上限3千円!$H$3)</f>
        <v/>
      </c>
      <c r="S139" s="30" t="str">
        <f t="shared" si="41"/>
        <v/>
      </c>
    </row>
    <row r="140" spans="1:19" x14ac:dyDescent="0.25">
      <c r="A140" t="str">
        <f>IF(入力シート_上限3千円!$B151="","",ROW()-1)</f>
        <v/>
      </c>
      <c r="B140" t="str">
        <f t="shared" si="35"/>
        <v/>
      </c>
      <c r="C140" t="str">
        <f t="shared" si="32"/>
        <v/>
      </c>
      <c r="D140" t="str">
        <f t="shared" si="32"/>
        <v/>
      </c>
      <c r="E140" s="30" t="str">
        <f t="shared" si="32"/>
        <v/>
      </c>
      <c r="F140" t="str">
        <f t="shared" si="32"/>
        <v/>
      </c>
      <c r="G140" t="str">
        <f t="shared" si="36"/>
        <v/>
      </c>
      <c r="H140" t="str">
        <f t="shared" si="37"/>
        <v/>
      </c>
      <c r="I140" t="str">
        <f t="shared" si="38"/>
        <v/>
      </c>
      <c r="J140" t="str">
        <f t="shared" si="39"/>
        <v/>
      </c>
      <c r="K140" t="str">
        <f t="shared" si="33"/>
        <v/>
      </c>
      <c r="L140" t="str">
        <f t="shared" si="33"/>
        <v/>
      </c>
      <c r="M140" t="str">
        <f t="shared" si="33"/>
        <v/>
      </c>
      <c r="N140" t="str">
        <f t="shared" si="40"/>
        <v/>
      </c>
      <c r="O140" t="str">
        <f t="shared" si="34"/>
        <v/>
      </c>
      <c r="P140" t="str">
        <f t="shared" si="34"/>
        <v/>
      </c>
      <c r="Q140" t="str">
        <f>IF(OR($A140="",入力シート_上限3千円!$H$2=""),"",入力シート_上限3千円!$H$2)</f>
        <v/>
      </c>
      <c r="R140" t="str">
        <f>IF(OR($A140="",入力シート_上限3千円!$H$3=""),"",入力シート_上限3千円!$H$3)</f>
        <v/>
      </c>
      <c r="S140" s="30" t="str">
        <f t="shared" si="41"/>
        <v/>
      </c>
    </row>
    <row r="141" spans="1:19" x14ac:dyDescent="0.25">
      <c r="A141" t="str">
        <f>IF(入力シート_上限3千円!$B152="","",ROW()-1)</f>
        <v/>
      </c>
      <c r="B141" t="str">
        <f t="shared" si="35"/>
        <v/>
      </c>
      <c r="C141" t="str">
        <f t="shared" si="32"/>
        <v/>
      </c>
      <c r="D141" t="str">
        <f t="shared" si="32"/>
        <v/>
      </c>
      <c r="E141" s="30" t="str">
        <f t="shared" si="32"/>
        <v/>
      </c>
      <c r="F141" t="str">
        <f t="shared" si="32"/>
        <v/>
      </c>
      <c r="G141" t="str">
        <f t="shared" si="36"/>
        <v/>
      </c>
      <c r="H141" t="str">
        <f t="shared" si="37"/>
        <v/>
      </c>
      <c r="I141" t="str">
        <f t="shared" si="38"/>
        <v/>
      </c>
      <c r="J141" t="str">
        <f t="shared" si="39"/>
        <v/>
      </c>
      <c r="K141" t="str">
        <f t="shared" si="33"/>
        <v/>
      </c>
      <c r="L141" t="str">
        <f t="shared" si="33"/>
        <v/>
      </c>
      <c r="M141" t="str">
        <f t="shared" si="33"/>
        <v/>
      </c>
      <c r="N141" t="str">
        <f t="shared" si="40"/>
        <v/>
      </c>
      <c r="O141" t="str">
        <f t="shared" si="34"/>
        <v/>
      </c>
      <c r="P141" t="str">
        <f t="shared" si="34"/>
        <v/>
      </c>
      <c r="Q141" t="str">
        <f>IF(OR($A141="",入力シート_上限3千円!$H$2=""),"",入力シート_上限3千円!$H$2)</f>
        <v/>
      </c>
      <c r="R141" t="str">
        <f>IF(OR($A141="",入力シート_上限3千円!$H$3=""),"",入力シート_上限3千円!$H$3)</f>
        <v/>
      </c>
      <c r="S141" s="30" t="str">
        <f t="shared" si="41"/>
        <v/>
      </c>
    </row>
    <row r="142" spans="1:19" x14ac:dyDescent="0.25">
      <c r="A142" t="str">
        <f>IF(入力シート_上限3千円!$B153="","",ROW()-1)</f>
        <v/>
      </c>
      <c r="B142" t="str">
        <f t="shared" si="35"/>
        <v/>
      </c>
      <c r="C142" t="str">
        <f t="shared" ref="C142:F161" si="42">IFERROR(IF(VLOOKUP($A142,実績一覧,COLUMN()+1,FALSE)=0,"",VLOOKUP($A142,実績一覧,COLUMN()+1,FALSE)),"")</f>
        <v/>
      </c>
      <c r="D142" t="str">
        <f t="shared" si="42"/>
        <v/>
      </c>
      <c r="E142" s="30" t="str">
        <f t="shared" si="42"/>
        <v/>
      </c>
      <c r="F142" t="str">
        <f t="shared" si="42"/>
        <v/>
      </c>
      <c r="G142" t="str">
        <f t="shared" si="36"/>
        <v/>
      </c>
      <c r="H142" t="str">
        <f t="shared" si="37"/>
        <v/>
      </c>
      <c r="I142" t="str">
        <f t="shared" si="38"/>
        <v/>
      </c>
      <c r="J142" t="str">
        <f t="shared" si="39"/>
        <v/>
      </c>
      <c r="K142" t="str">
        <f t="shared" ref="K142:M161" si="43">IFERROR(IF(VLOOKUP($A142,実績一覧,COLUMN()+11,FALSE)=0,"",VLOOKUP($A142,実績一覧,COLUMN()+11,FALSE)),"")</f>
        <v/>
      </c>
      <c r="L142" t="str">
        <f t="shared" si="43"/>
        <v/>
      </c>
      <c r="M142" t="str">
        <f t="shared" si="43"/>
        <v/>
      </c>
      <c r="N142" t="str">
        <f t="shared" si="40"/>
        <v/>
      </c>
      <c r="O142" t="str">
        <f t="shared" ref="O142:P161" si="44">IFERROR(IF(VLOOKUP($A142,実績一覧,COLUMN()+13,FALSE)=0,"",VLOOKUP($A142,実績一覧,COLUMN()+13,FALSE)),"")</f>
        <v/>
      </c>
      <c r="P142" t="str">
        <f t="shared" si="44"/>
        <v/>
      </c>
      <c r="Q142" t="str">
        <f>IF(OR($A142="",入力シート_上限3千円!$H$2=""),"",入力シート_上限3千円!$H$2)</f>
        <v/>
      </c>
      <c r="R142" t="str">
        <f>IF(OR($A142="",入力シート_上限3千円!$H$3=""),"",入力シート_上限3千円!$H$3)</f>
        <v/>
      </c>
      <c r="S142" s="30" t="str">
        <f t="shared" si="41"/>
        <v/>
      </c>
    </row>
    <row r="143" spans="1:19" x14ac:dyDescent="0.25">
      <c r="A143" t="str">
        <f>IF(入力シート_上限3千円!$B154="","",ROW()-1)</f>
        <v/>
      </c>
      <c r="B143" t="str">
        <f t="shared" si="35"/>
        <v/>
      </c>
      <c r="C143" t="str">
        <f t="shared" si="42"/>
        <v/>
      </c>
      <c r="D143" t="str">
        <f t="shared" si="42"/>
        <v/>
      </c>
      <c r="E143" s="30" t="str">
        <f t="shared" si="42"/>
        <v/>
      </c>
      <c r="F143" t="str">
        <f t="shared" si="42"/>
        <v/>
      </c>
      <c r="G143" t="str">
        <f t="shared" si="36"/>
        <v/>
      </c>
      <c r="H143" t="str">
        <f t="shared" si="37"/>
        <v/>
      </c>
      <c r="I143" t="str">
        <f t="shared" si="38"/>
        <v/>
      </c>
      <c r="J143" t="str">
        <f t="shared" si="39"/>
        <v/>
      </c>
      <c r="K143" t="str">
        <f t="shared" si="43"/>
        <v/>
      </c>
      <c r="L143" t="str">
        <f t="shared" si="43"/>
        <v/>
      </c>
      <c r="M143" t="str">
        <f t="shared" si="43"/>
        <v/>
      </c>
      <c r="N143" t="str">
        <f t="shared" si="40"/>
        <v/>
      </c>
      <c r="O143" t="str">
        <f t="shared" si="44"/>
        <v/>
      </c>
      <c r="P143" t="str">
        <f t="shared" si="44"/>
        <v/>
      </c>
      <c r="Q143" t="str">
        <f>IF(OR($A143="",入力シート_上限3千円!$H$2=""),"",入力シート_上限3千円!$H$2)</f>
        <v/>
      </c>
      <c r="R143" t="str">
        <f>IF(OR($A143="",入力シート_上限3千円!$H$3=""),"",入力シート_上限3千円!$H$3)</f>
        <v/>
      </c>
      <c r="S143" s="30" t="str">
        <f t="shared" si="41"/>
        <v/>
      </c>
    </row>
    <row r="144" spans="1:19" x14ac:dyDescent="0.25">
      <c r="A144" t="str">
        <f>IF(入力シート_上限3千円!$B155="","",ROW()-1)</f>
        <v/>
      </c>
      <c r="B144" t="str">
        <f t="shared" si="35"/>
        <v/>
      </c>
      <c r="C144" t="str">
        <f t="shared" si="42"/>
        <v/>
      </c>
      <c r="D144" t="str">
        <f t="shared" si="42"/>
        <v/>
      </c>
      <c r="E144" s="30" t="str">
        <f t="shared" si="42"/>
        <v/>
      </c>
      <c r="F144" t="str">
        <f t="shared" si="42"/>
        <v/>
      </c>
      <c r="G144" t="str">
        <f t="shared" si="36"/>
        <v/>
      </c>
      <c r="H144" t="str">
        <f t="shared" si="37"/>
        <v/>
      </c>
      <c r="I144" t="str">
        <f t="shared" si="38"/>
        <v/>
      </c>
      <c r="J144" t="str">
        <f t="shared" si="39"/>
        <v/>
      </c>
      <c r="K144" t="str">
        <f t="shared" si="43"/>
        <v/>
      </c>
      <c r="L144" t="str">
        <f t="shared" si="43"/>
        <v/>
      </c>
      <c r="M144" t="str">
        <f t="shared" si="43"/>
        <v/>
      </c>
      <c r="N144" t="str">
        <f t="shared" si="40"/>
        <v/>
      </c>
      <c r="O144" t="str">
        <f t="shared" si="44"/>
        <v/>
      </c>
      <c r="P144" t="str">
        <f t="shared" si="44"/>
        <v/>
      </c>
      <c r="Q144" t="str">
        <f>IF(OR($A144="",入力シート_上限3千円!$H$2=""),"",入力シート_上限3千円!$H$2)</f>
        <v/>
      </c>
      <c r="R144" t="str">
        <f>IF(OR($A144="",入力シート_上限3千円!$H$3=""),"",入力シート_上限3千円!$H$3)</f>
        <v/>
      </c>
      <c r="S144" s="30" t="str">
        <f t="shared" si="41"/>
        <v/>
      </c>
    </row>
    <row r="145" spans="1:19" x14ac:dyDescent="0.25">
      <c r="A145" t="str">
        <f>IF(入力シート_上限3千円!$B156="","",ROW()-1)</f>
        <v/>
      </c>
      <c r="B145" t="str">
        <f t="shared" si="35"/>
        <v/>
      </c>
      <c r="C145" t="str">
        <f t="shared" si="42"/>
        <v/>
      </c>
      <c r="D145" t="str">
        <f t="shared" si="42"/>
        <v/>
      </c>
      <c r="E145" s="30" t="str">
        <f t="shared" si="42"/>
        <v/>
      </c>
      <c r="F145" t="str">
        <f t="shared" si="42"/>
        <v/>
      </c>
      <c r="G145" t="str">
        <f t="shared" si="36"/>
        <v/>
      </c>
      <c r="H145" t="str">
        <f t="shared" si="37"/>
        <v/>
      </c>
      <c r="I145" t="str">
        <f t="shared" si="38"/>
        <v/>
      </c>
      <c r="J145" t="str">
        <f t="shared" si="39"/>
        <v/>
      </c>
      <c r="K145" t="str">
        <f t="shared" si="43"/>
        <v/>
      </c>
      <c r="L145" t="str">
        <f t="shared" si="43"/>
        <v/>
      </c>
      <c r="M145" t="str">
        <f t="shared" si="43"/>
        <v/>
      </c>
      <c r="N145" t="str">
        <f t="shared" si="40"/>
        <v/>
      </c>
      <c r="O145" t="str">
        <f t="shared" si="44"/>
        <v/>
      </c>
      <c r="P145" t="str">
        <f t="shared" si="44"/>
        <v/>
      </c>
      <c r="Q145" t="str">
        <f>IF(OR($A145="",入力シート_上限3千円!$H$2=""),"",入力シート_上限3千円!$H$2)</f>
        <v/>
      </c>
      <c r="R145" t="str">
        <f>IF(OR($A145="",入力シート_上限3千円!$H$3=""),"",入力シート_上限3千円!$H$3)</f>
        <v/>
      </c>
      <c r="S145" s="30" t="str">
        <f t="shared" si="41"/>
        <v/>
      </c>
    </row>
    <row r="146" spans="1:19" x14ac:dyDescent="0.25">
      <c r="A146" t="str">
        <f>IF(入力シート_上限3千円!$B157="","",ROW()-1)</f>
        <v/>
      </c>
      <c r="B146" t="str">
        <f t="shared" si="35"/>
        <v/>
      </c>
      <c r="C146" t="str">
        <f t="shared" si="42"/>
        <v/>
      </c>
      <c r="D146" t="str">
        <f t="shared" si="42"/>
        <v/>
      </c>
      <c r="E146" s="30" t="str">
        <f t="shared" si="42"/>
        <v/>
      </c>
      <c r="F146" t="str">
        <f t="shared" si="42"/>
        <v/>
      </c>
      <c r="G146" t="str">
        <f t="shared" si="36"/>
        <v/>
      </c>
      <c r="H146" t="str">
        <f t="shared" si="37"/>
        <v/>
      </c>
      <c r="I146" t="str">
        <f t="shared" si="38"/>
        <v/>
      </c>
      <c r="J146" t="str">
        <f t="shared" si="39"/>
        <v/>
      </c>
      <c r="K146" t="str">
        <f t="shared" si="43"/>
        <v/>
      </c>
      <c r="L146" t="str">
        <f t="shared" si="43"/>
        <v/>
      </c>
      <c r="M146" t="str">
        <f t="shared" si="43"/>
        <v/>
      </c>
      <c r="N146" t="str">
        <f t="shared" si="40"/>
        <v/>
      </c>
      <c r="O146" t="str">
        <f t="shared" si="44"/>
        <v/>
      </c>
      <c r="P146" t="str">
        <f t="shared" si="44"/>
        <v/>
      </c>
      <c r="Q146" t="str">
        <f>IF(OR($A146="",入力シート_上限3千円!$H$2=""),"",入力シート_上限3千円!$H$2)</f>
        <v/>
      </c>
      <c r="R146" t="str">
        <f>IF(OR($A146="",入力シート_上限3千円!$H$3=""),"",入力シート_上限3千円!$H$3)</f>
        <v/>
      </c>
      <c r="S146" s="30" t="str">
        <f t="shared" si="41"/>
        <v/>
      </c>
    </row>
    <row r="147" spans="1:19" x14ac:dyDescent="0.25">
      <c r="A147" t="str">
        <f>IF(入力シート_上限3千円!$B158="","",ROW()-1)</f>
        <v/>
      </c>
      <c r="B147" t="str">
        <f t="shared" si="35"/>
        <v/>
      </c>
      <c r="C147" t="str">
        <f t="shared" si="42"/>
        <v/>
      </c>
      <c r="D147" t="str">
        <f t="shared" si="42"/>
        <v/>
      </c>
      <c r="E147" s="30" t="str">
        <f t="shared" si="42"/>
        <v/>
      </c>
      <c r="F147" t="str">
        <f t="shared" si="42"/>
        <v/>
      </c>
      <c r="G147" t="str">
        <f t="shared" si="36"/>
        <v/>
      </c>
      <c r="H147" t="str">
        <f t="shared" si="37"/>
        <v/>
      </c>
      <c r="I147" t="str">
        <f t="shared" si="38"/>
        <v/>
      </c>
      <c r="J147" t="str">
        <f t="shared" si="39"/>
        <v/>
      </c>
      <c r="K147" t="str">
        <f t="shared" si="43"/>
        <v/>
      </c>
      <c r="L147" t="str">
        <f t="shared" si="43"/>
        <v/>
      </c>
      <c r="M147" t="str">
        <f t="shared" si="43"/>
        <v/>
      </c>
      <c r="N147" t="str">
        <f t="shared" si="40"/>
        <v/>
      </c>
      <c r="O147" t="str">
        <f t="shared" si="44"/>
        <v/>
      </c>
      <c r="P147" t="str">
        <f t="shared" si="44"/>
        <v/>
      </c>
      <c r="Q147" t="str">
        <f>IF(OR($A147="",入力シート_上限3千円!$H$2=""),"",入力シート_上限3千円!$H$2)</f>
        <v/>
      </c>
      <c r="R147" t="str">
        <f>IF(OR($A147="",入力シート_上限3千円!$H$3=""),"",入力シート_上限3千円!$H$3)</f>
        <v/>
      </c>
      <c r="S147" s="30" t="str">
        <f t="shared" si="41"/>
        <v/>
      </c>
    </row>
    <row r="148" spans="1:19" x14ac:dyDescent="0.25">
      <c r="A148" t="str">
        <f>IF(入力シート_上限3千円!$B159="","",ROW()-1)</f>
        <v/>
      </c>
      <c r="B148" t="str">
        <f t="shared" si="35"/>
        <v/>
      </c>
      <c r="C148" t="str">
        <f t="shared" si="42"/>
        <v/>
      </c>
      <c r="D148" t="str">
        <f t="shared" si="42"/>
        <v/>
      </c>
      <c r="E148" s="30" t="str">
        <f t="shared" si="42"/>
        <v/>
      </c>
      <c r="F148" t="str">
        <f t="shared" si="42"/>
        <v/>
      </c>
      <c r="G148" t="str">
        <f t="shared" si="36"/>
        <v/>
      </c>
      <c r="H148" t="str">
        <f t="shared" si="37"/>
        <v/>
      </c>
      <c r="I148" t="str">
        <f t="shared" si="38"/>
        <v/>
      </c>
      <c r="J148" t="str">
        <f t="shared" si="39"/>
        <v/>
      </c>
      <c r="K148" t="str">
        <f t="shared" si="43"/>
        <v/>
      </c>
      <c r="L148" t="str">
        <f t="shared" si="43"/>
        <v/>
      </c>
      <c r="M148" t="str">
        <f t="shared" si="43"/>
        <v/>
      </c>
      <c r="N148" t="str">
        <f t="shared" si="40"/>
        <v/>
      </c>
      <c r="O148" t="str">
        <f t="shared" si="44"/>
        <v/>
      </c>
      <c r="P148" t="str">
        <f t="shared" si="44"/>
        <v/>
      </c>
      <c r="Q148" t="str">
        <f>IF(OR($A148="",入力シート_上限3千円!$H$2=""),"",入力シート_上限3千円!$H$2)</f>
        <v/>
      </c>
      <c r="R148" t="str">
        <f>IF(OR($A148="",入力シート_上限3千円!$H$3=""),"",入力シート_上限3千円!$H$3)</f>
        <v/>
      </c>
      <c r="S148" s="30" t="str">
        <f t="shared" si="41"/>
        <v/>
      </c>
    </row>
    <row r="149" spans="1:19" x14ac:dyDescent="0.25">
      <c r="A149" t="str">
        <f>IF(入力シート_上限3千円!$B160="","",ROW()-1)</f>
        <v/>
      </c>
      <c r="B149" t="str">
        <f t="shared" si="35"/>
        <v/>
      </c>
      <c r="C149" t="str">
        <f t="shared" si="42"/>
        <v/>
      </c>
      <c r="D149" t="str">
        <f t="shared" si="42"/>
        <v/>
      </c>
      <c r="E149" s="30" t="str">
        <f t="shared" si="42"/>
        <v/>
      </c>
      <c r="F149" t="str">
        <f t="shared" si="42"/>
        <v/>
      </c>
      <c r="G149" t="str">
        <f t="shared" si="36"/>
        <v/>
      </c>
      <c r="H149" t="str">
        <f t="shared" si="37"/>
        <v/>
      </c>
      <c r="I149" t="str">
        <f t="shared" si="38"/>
        <v/>
      </c>
      <c r="J149" t="str">
        <f t="shared" si="39"/>
        <v/>
      </c>
      <c r="K149" t="str">
        <f t="shared" si="43"/>
        <v/>
      </c>
      <c r="L149" t="str">
        <f t="shared" si="43"/>
        <v/>
      </c>
      <c r="M149" t="str">
        <f t="shared" si="43"/>
        <v/>
      </c>
      <c r="N149" t="str">
        <f t="shared" si="40"/>
        <v/>
      </c>
      <c r="O149" t="str">
        <f t="shared" si="44"/>
        <v/>
      </c>
      <c r="P149" t="str">
        <f t="shared" si="44"/>
        <v/>
      </c>
      <c r="Q149" t="str">
        <f>IF(OR($A149="",入力シート_上限3千円!$H$2=""),"",入力シート_上限3千円!$H$2)</f>
        <v/>
      </c>
      <c r="R149" t="str">
        <f>IF(OR($A149="",入力シート_上限3千円!$H$3=""),"",入力シート_上限3千円!$H$3)</f>
        <v/>
      </c>
      <c r="S149" s="30" t="str">
        <f t="shared" si="41"/>
        <v/>
      </c>
    </row>
    <row r="150" spans="1:19" x14ac:dyDescent="0.25">
      <c r="A150" t="str">
        <f>IF(入力シート_上限3千円!$B161="","",ROW()-1)</f>
        <v/>
      </c>
      <c r="B150" t="str">
        <f t="shared" si="35"/>
        <v/>
      </c>
      <c r="C150" t="str">
        <f t="shared" si="42"/>
        <v/>
      </c>
      <c r="D150" t="str">
        <f t="shared" si="42"/>
        <v/>
      </c>
      <c r="E150" s="30" t="str">
        <f t="shared" si="42"/>
        <v/>
      </c>
      <c r="F150" t="str">
        <f t="shared" si="42"/>
        <v/>
      </c>
      <c r="G150" t="str">
        <f t="shared" si="36"/>
        <v/>
      </c>
      <c r="H150" t="str">
        <f t="shared" si="37"/>
        <v/>
      </c>
      <c r="I150" t="str">
        <f t="shared" si="38"/>
        <v/>
      </c>
      <c r="J150" t="str">
        <f t="shared" si="39"/>
        <v/>
      </c>
      <c r="K150" t="str">
        <f t="shared" si="43"/>
        <v/>
      </c>
      <c r="L150" t="str">
        <f t="shared" si="43"/>
        <v/>
      </c>
      <c r="M150" t="str">
        <f t="shared" si="43"/>
        <v/>
      </c>
      <c r="N150" t="str">
        <f t="shared" si="40"/>
        <v/>
      </c>
      <c r="O150" t="str">
        <f t="shared" si="44"/>
        <v/>
      </c>
      <c r="P150" t="str">
        <f t="shared" si="44"/>
        <v/>
      </c>
      <c r="Q150" t="str">
        <f>IF(OR($A150="",入力シート_上限3千円!$H$2=""),"",入力シート_上限3千円!$H$2)</f>
        <v/>
      </c>
      <c r="R150" t="str">
        <f>IF(OR($A150="",入力シート_上限3千円!$H$3=""),"",入力シート_上限3千円!$H$3)</f>
        <v/>
      </c>
      <c r="S150" s="30" t="str">
        <f t="shared" si="41"/>
        <v/>
      </c>
    </row>
    <row r="151" spans="1:19" x14ac:dyDescent="0.25">
      <c r="A151" t="str">
        <f>IF(入力シート_上限3千円!$B162="","",ROW()-1)</f>
        <v/>
      </c>
      <c r="B151" t="str">
        <f t="shared" si="35"/>
        <v/>
      </c>
      <c r="C151" t="str">
        <f t="shared" si="42"/>
        <v/>
      </c>
      <c r="D151" t="str">
        <f t="shared" si="42"/>
        <v/>
      </c>
      <c r="E151" s="30" t="str">
        <f t="shared" si="42"/>
        <v/>
      </c>
      <c r="F151" t="str">
        <f t="shared" si="42"/>
        <v/>
      </c>
      <c r="G151" t="str">
        <f t="shared" si="36"/>
        <v/>
      </c>
      <c r="H151" t="str">
        <f t="shared" si="37"/>
        <v/>
      </c>
      <c r="I151" t="str">
        <f t="shared" si="38"/>
        <v/>
      </c>
      <c r="J151" t="str">
        <f t="shared" si="39"/>
        <v/>
      </c>
      <c r="K151" t="str">
        <f t="shared" si="43"/>
        <v/>
      </c>
      <c r="L151" t="str">
        <f t="shared" si="43"/>
        <v/>
      </c>
      <c r="M151" t="str">
        <f t="shared" si="43"/>
        <v/>
      </c>
      <c r="N151" t="str">
        <f t="shared" si="40"/>
        <v/>
      </c>
      <c r="O151" t="str">
        <f t="shared" si="44"/>
        <v/>
      </c>
      <c r="P151" t="str">
        <f t="shared" si="44"/>
        <v/>
      </c>
      <c r="Q151" t="str">
        <f>IF(OR($A151="",入力シート_上限3千円!$H$2=""),"",入力シート_上限3千円!$H$2)</f>
        <v/>
      </c>
      <c r="R151" t="str">
        <f>IF(OR($A151="",入力シート_上限3千円!$H$3=""),"",入力シート_上限3千円!$H$3)</f>
        <v/>
      </c>
      <c r="S151" s="30" t="str">
        <f t="shared" si="41"/>
        <v/>
      </c>
    </row>
    <row r="152" spans="1:19" x14ac:dyDescent="0.25">
      <c r="A152" t="str">
        <f>IF(入力シート_上限3千円!$B163="","",ROW()-1)</f>
        <v/>
      </c>
      <c r="B152" t="str">
        <f t="shared" si="35"/>
        <v/>
      </c>
      <c r="C152" t="str">
        <f t="shared" si="42"/>
        <v/>
      </c>
      <c r="D152" t="str">
        <f t="shared" si="42"/>
        <v/>
      </c>
      <c r="E152" s="30" t="str">
        <f t="shared" si="42"/>
        <v/>
      </c>
      <c r="F152" t="str">
        <f t="shared" si="42"/>
        <v/>
      </c>
      <c r="G152" t="str">
        <f t="shared" si="36"/>
        <v/>
      </c>
      <c r="H152" t="str">
        <f t="shared" si="37"/>
        <v/>
      </c>
      <c r="I152" t="str">
        <f t="shared" si="38"/>
        <v/>
      </c>
      <c r="J152" t="str">
        <f t="shared" si="39"/>
        <v/>
      </c>
      <c r="K152" t="str">
        <f t="shared" si="43"/>
        <v/>
      </c>
      <c r="L152" t="str">
        <f t="shared" si="43"/>
        <v/>
      </c>
      <c r="M152" t="str">
        <f t="shared" si="43"/>
        <v/>
      </c>
      <c r="N152" t="str">
        <f t="shared" si="40"/>
        <v/>
      </c>
      <c r="O152" t="str">
        <f t="shared" si="44"/>
        <v/>
      </c>
      <c r="P152" t="str">
        <f t="shared" si="44"/>
        <v/>
      </c>
      <c r="Q152" t="str">
        <f>IF(OR($A152="",入力シート_上限3千円!$H$2=""),"",入力シート_上限3千円!$H$2)</f>
        <v/>
      </c>
      <c r="R152" t="str">
        <f>IF(OR($A152="",入力シート_上限3千円!$H$3=""),"",入力シート_上限3千円!$H$3)</f>
        <v/>
      </c>
      <c r="S152" s="30" t="str">
        <f t="shared" si="41"/>
        <v/>
      </c>
    </row>
    <row r="153" spans="1:19" x14ac:dyDescent="0.25">
      <c r="A153" t="str">
        <f>IF(入力シート_上限3千円!$B164="","",ROW()-1)</f>
        <v/>
      </c>
      <c r="B153" t="str">
        <f t="shared" si="35"/>
        <v/>
      </c>
      <c r="C153" t="str">
        <f t="shared" si="42"/>
        <v/>
      </c>
      <c r="D153" t="str">
        <f t="shared" si="42"/>
        <v/>
      </c>
      <c r="E153" s="30" t="str">
        <f t="shared" si="42"/>
        <v/>
      </c>
      <c r="F153" t="str">
        <f t="shared" si="42"/>
        <v/>
      </c>
      <c r="G153" t="str">
        <f t="shared" si="36"/>
        <v/>
      </c>
      <c r="H153" t="str">
        <f t="shared" si="37"/>
        <v/>
      </c>
      <c r="I153" t="str">
        <f t="shared" si="38"/>
        <v/>
      </c>
      <c r="J153" t="str">
        <f t="shared" si="39"/>
        <v/>
      </c>
      <c r="K153" t="str">
        <f t="shared" si="43"/>
        <v/>
      </c>
      <c r="L153" t="str">
        <f t="shared" si="43"/>
        <v/>
      </c>
      <c r="M153" t="str">
        <f t="shared" si="43"/>
        <v/>
      </c>
      <c r="N153" t="str">
        <f t="shared" si="40"/>
        <v/>
      </c>
      <c r="O153" t="str">
        <f t="shared" si="44"/>
        <v/>
      </c>
      <c r="P153" t="str">
        <f t="shared" si="44"/>
        <v/>
      </c>
      <c r="Q153" t="str">
        <f>IF(OR($A153="",入力シート_上限3千円!$H$2=""),"",入力シート_上限3千円!$H$2)</f>
        <v/>
      </c>
      <c r="R153" t="str">
        <f>IF(OR($A153="",入力シート_上限3千円!$H$3=""),"",入力シート_上限3千円!$H$3)</f>
        <v/>
      </c>
      <c r="S153" s="30" t="str">
        <f t="shared" si="41"/>
        <v/>
      </c>
    </row>
    <row r="154" spans="1:19" x14ac:dyDescent="0.25">
      <c r="A154" t="str">
        <f>IF(入力シート_上限3千円!$B165="","",ROW()-1)</f>
        <v/>
      </c>
      <c r="B154" t="str">
        <f t="shared" si="35"/>
        <v/>
      </c>
      <c r="C154" t="str">
        <f t="shared" si="42"/>
        <v/>
      </c>
      <c r="D154" t="str">
        <f t="shared" si="42"/>
        <v/>
      </c>
      <c r="E154" s="30" t="str">
        <f t="shared" si="42"/>
        <v/>
      </c>
      <c r="F154" t="str">
        <f t="shared" si="42"/>
        <v/>
      </c>
      <c r="G154" t="str">
        <f t="shared" si="36"/>
        <v/>
      </c>
      <c r="H154" t="str">
        <f t="shared" si="37"/>
        <v/>
      </c>
      <c r="I154" t="str">
        <f t="shared" si="38"/>
        <v/>
      </c>
      <c r="J154" t="str">
        <f t="shared" si="39"/>
        <v/>
      </c>
      <c r="K154" t="str">
        <f t="shared" si="43"/>
        <v/>
      </c>
      <c r="L154" t="str">
        <f t="shared" si="43"/>
        <v/>
      </c>
      <c r="M154" t="str">
        <f t="shared" si="43"/>
        <v/>
      </c>
      <c r="N154" t="str">
        <f t="shared" si="40"/>
        <v/>
      </c>
      <c r="O154" t="str">
        <f t="shared" si="44"/>
        <v/>
      </c>
      <c r="P154" t="str">
        <f t="shared" si="44"/>
        <v/>
      </c>
      <c r="Q154" t="str">
        <f>IF(OR($A154="",入力シート_上限3千円!$H$2=""),"",入力シート_上限3千円!$H$2)</f>
        <v/>
      </c>
      <c r="R154" t="str">
        <f>IF(OR($A154="",入力シート_上限3千円!$H$3=""),"",入力シート_上限3千円!$H$3)</f>
        <v/>
      </c>
      <c r="S154" s="30" t="str">
        <f t="shared" si="41"/>
        <v/>
      </c>
    </row>
    <row r="155" spans="1:19" x14ac:dyDescent="0.25">
      <c r="A155" t="str">
        <f>IF(入力シート_上限3千円!$B166="","",ROW()-1)</f>
        <v/>
      </c>
      <c r="B155" t="str">
        <f t="shared" si="35"/>
        <v/>
      </c>
      <c r="C155" t="str">
        <f t="shared" si="42"/>
        <v/>
      </c>
      <c r="D155" t="str">
        <f t="shared" si="42"/>
        <v/>
      </c>
      <c r="E155" s="30" t="str">
        <f t="shared" si="42"/>
        <v/>
      </c>
      <c r="F155" t="str">
        <f t="shared" si="42"/>
        <v/>
      </c>
      <c r="G155" t="str">
        <f t="shared" si="36"/>
        <v/>
      </c>
      <c r="H155" t="str">
        <f t="shared" si="37"/>
        <v/>
      </c>
      <c r="I155" t="str">
        <f t="shared" si="38"/>
        <v/>
      </c>
      <c r="J155" t="str">
        <f t="shared" si="39"/>
        <v/>
      </c>
      <c r="K155" t="str">
        <f t="shared" si="43"/>
        <v/>
      </c>
      <c r="L155" t="str">
        <f t="shared" si="43"/>
        <v/>
      </c>
      <c r="M155" t="str">
        <f t="shared" si="43"/>
        <v/>
      </c>
      <c r="N155" t="str">
        <f t="shared" si="40"/>
        <v/>
      </c>
      <c r="O155" t="str">
        <f t="shared" si="44"/>
        <v/>
      </c>
      <c r="P155" t="str">
        <f t="shared" si="44"/>
        <v/>
      </c>
      <c r="Q155" t="str">
        <f>IF(OR($A155="",入力シート_上限3千円!$H$2=""),"",入力シート_上限3千円!$H$2)</f>
        <v/>
      </c>
      <c r="R155" t="str">
        <f>IF(OR($A155="",入力シート_上限3千円!$H$3=""),"",入力シート_上限3千円!$H$3)</f>
        <v/>
      </c>
      <c r="S155" s="30" t="str">
        <f t="shared" si="41"/>
        <v/>
      </c>
    </row>
    <row r="156" spans="1:19" x14ac:dyDescent="0.25">
      <c r="A156" t="str">
        <f>IF(入力シート_上限3千円!$B167="","",ROW()-1)</f>
        <v/>
      </c>
      <c r="B156" t="str">
        <f t="shared" si="35"/>
        <v/>
      </c>
      <c r="C156" t="str">
        <f t="shared" si="42"/>
        <v/>
      </c>
      <c r="D156" t="str">
        <f t="shared" si="42"/>
        <v/>
      </c>
      <c r="E156" s="30" t="str">
        <f t="shared" si="42"/>
        <v/>
      </c>
      <c r="F156" t="str">
        <f t="shared" si="42"/>
        <v/>
      </c>
      <c r="G156" t="str">
        <f t="shared" si="36"/>
        <v/>
      </c>
      <c r="H156" t="str">
        <f t="shared" si="37"/>
        <v/>
      </c>
      <c r="I156" t="str">
        <f t="shared" si="38"/>
        <v/>
      </c>
      <c r="J156" t="str">
        <f t="shared" si="39"/>
        <v/>
      </c>
      <c r="K156" t="str">
        <f t="shared" si="43"/>
        <v/>
      </c>
      <c r="L156" t="str">
        <f t="shared" si="43"/>
        <v/>
      </c>
      <c r="M156" t="str">
        <f t="shared" si="43"/>
        <v/>
      </c>
      <c r="N156" t="str">
        <f t="shared" si="40"/>
        <v/>
      </c>
      <c r="O156" t="str">
        <f t="shared" si="44"/>
        <v/>
      </c>
      <c r="P156" t="str">
        <f t="shared" si="44"/>
        <v/>
      </c>
      <c r="Q156" t="str">
        <f>IF(OR($A156="",入力シート_上限3千円!$H$2=""),"",入力シート_上限3千円!$H$2)</f>
        <v/>
      </c>
      <c r="R156" t="str">
        <f>IF(OR($A156="",入力シート_上限3千円!$H$3=""),"",入力シート_上限3千円!$H$3)</f>
        <v/>
      </c>
      <c r="S156" s="30" t="str">
        <f t="shared" si="41"/>
        <v/>
      </c>
    </row>
    <row r="157" spans="1:19" x14ac:dyDescent="0.25">
      <c r="A157" t="str">
        <f>IF(入力シート_上限3千円!$B168="","",ROW()-1)</f>
        <v/>
      </c>
      <c r="B157" t="str">
        <f t="shared" si="35"/>
        <v/>
      </c>
      <c r="C157" t="str">
        <f t="shared" si="42"/>
        <v/>
      </c>
      <c r="D157" t="str">
        <f t="shared" si="42"/>
        <v/>
      </c>
      <c r="E157" s="30" t="str">
        <f t="shared" si="42"/>
        <v/>
      </c>
      <c r="F157" t="str">
        <f t="shared" si="42"/>
        <v/>
      </c>
      <c r="G157" t="str">
        <f t="shared" si="36"/>
        <v/>
      </c>
      <c r="H157" t="str">
        <f t="shared" si="37"/>
        <v/>
      </c>
      <c r="I157" t="str">
        <f t="shared" si="38"/>
        <v/>
      </c>
      <c r="J157" t="str">
        <f t="shared" si="39"/>
        <v/>
      </c>
      <c r="K157" t="str">
        <f t="shared" si="43"/>
        <v/>
      </c>
      <c r="L157" t="str">
        <f t="shared" si="43"/>
        <v/>
      </c>
      <c r="M157" t="str">
        <f t="shared" si="43"/>
        <v/>
      </c>
      <c r="N157" t="str">
        <f t="shared" si="40"/>
        <v/>
      </c>
      <c r="O157" t="str">
        <f t="shared" si="44"/>
        <v/>
      </c>
      <c r="P157" t="str">
        <f t="shared" si="44"/>
        <v/>
      </c>
      <c r="Q157" t="str">
        <f>IF(OR($A157="",入力シート_上限3千円!$H$2=""),"",入力シート_上限3千円!$H$2)</f>
        <v/>
      </c>
      <c r="R157" t="str">
        <f>IF(OR($A157="",入力シート_上限3千円!$H$3=""),"",入力シート_上限3千円!$H$3)</f>
        <v/>
      </c>
      <c r="S157" s="30" t="str">
        <f t="shared" si="41"/>
        <v/>
      </c>
    </row>
    <row r="158" spans="1:19" x14ac:dyDescent="0.25">
      <c r="A158" t="str">
        <f>IF(入力シート_上限3千円!$B169="","",ROW()-1)</f>
        <v/>
      </c>
      <c r="B158" t="str">
        <f t="shared" si="35"/>
        <v/>
      </c>
      <c r="C158" t="str">
        <f t="shared" si="42"/>
        <v/>
      </c>
      <c r="D158" t="str">
        <f t="shared" si="42"/>
        <v/>
      </c>
      <c r="E158" s="30" t="str">
        <f t="shared" si="42"/>
        <v/>
      </c>
      <c r="F158" t="str">
        <f t="shared" si="42"/>
        <v/>
      </c>
      <c r="G158" t="str">
        <f t="shared" si="36"/>
        <v/>
      </c>
      <c r="H158" t="str">
        <f t="shared" si="37"/>
        <v/>
      </c>
      <c r="I158" t="str">
        <f t="shared" si="38"/>
        <v/>
      </c>
      <c r="J158" t="str">
        <f t="shared" si="39"/>
        <v/>
      </c>
      <c r="K158" t="str">
        <f t="shared" si="43"/>
        <v/>
      </c>
      <c r="L158" t="str">
        <f t="shared" si="43"/>
        <v/>
      </c>
      <c r="M158" t="str">
        <f t="shared" si="43"/>
        <v/>
      </c>
      <c r="N158" t="str">
        <f t="shared" si="40"/>
        <v/>
      </c>
      <c r="O158" t="str">
        <f t="shared" si="44"/>
        <v/>
      </c>
      <c r="P158" t="str">
        <f t="shared" si="44"/>
        <v/>
      </c>
      <c r="Q158" t="str">
        <f>IF(OR($A158="",入力シート_上限3千円!$H$2=""),"",入力シート_上限3千円!$H$2)</f>
        <v/>
      </c>
      <c r="R158" t="str">
        <f>IF(OR($A158="",入力シート_上限3千円!$H$3=""),"",入力シート_上限3千円!$H$3)</f>
        <v/>
      </c>
      <c r="S158" s="30" t="str">
        <f t="shared" si="41"/>
        <v/>
      </c>
    </row>
    <row r="159" spans="1:19" x14ac:dyDescent="0.25">
      <c r="A159" t="str">
        <f>IF(入力シート_上限3千円!$B170="","",ROW()-1)</f>
        <v/>
      </c>
      <c r="B159" t="str">
        <f t="shared" si="35"/>
        <v/>
      </c>
      <c r="C159" t="str">
        <f t="shared" si="42"/>
        <v/>
      </c>
      <c r="D159" t="str">
        <f t="shared" si="42"/>
        <v/>
      </c>
      <c r="E159" s="30" t="str">
        <f t="shared" si="42"/>
        <v/>
      </c>
      <c r="F159" t="str">
        <f t="shared" si="42"/>
        <v/>
      </c>
      <c r="G159" t="str">
        <f t="shared" si="36"/>
        <v/>
      </c>
      <c r="H159" t="str">
        <f t="shared" si="37"/>
        <v/>
      </c>
      <c r="I159" t="str">
        <f t="shared" si="38"/>
        <v/>
      </c>
      <c r="J159" t="str">
        <f t="shared" si="39"/>
        <v/>
      </c>
      <c r="K159" t="str">
        <f t="shared" si="43"/>
        <v/>
      </c>
      <c r="L159" t="str">
        <f t="shared" si="43"/>
        <v/>
      </c>
      <c r="M159" t="str">
        <f t="shared" si="43"/>
        <v/>
      </c>
      <c r="N159" t="str">
        <f t="shared" si="40"/>
        <v/>
      </c>
      <c r="O159" t="str">
        <f t="shared" si="44"/>
        <v/>
      </c>
      <c r="P159" t="str">
        <f t="shared" si="44"/>
        <v/>
      </c>
      <c r="Q159" t="str">
        <f>IF(OR($A159="",入力シート_上限3千円!$H$2=""),"",入力シート_上限3千円!$H$2)</f>
        <v/>
      </c>
      <c r="R159" t="str">
        <f>IF(OR($A159="",入力シート_上限3千円!$H$3=""),"",入力シート_上限3千円!$H$3)</f>
        <v/>
      </c>
      <c r="S159" s="30" t="str">
        <f t="shared" si="41"/>
        <v/>
      </c>
    </row>
    <row r="160" spans="1:19" x14ac:dyDescent="0.25">
      <c r="A160" t="str">
        <f>IF(入力シート_上限3千円!$B171="","",ROW()-1)</f>
        <v/>
      </c>
      <c r="B160" t="str">
        <f t="shared" si="35"/>
        <v/>
      </c>
      <c r="C160" t="str">
        <f t="shared" si="42"/>
        <v/>
      </c>
      <c r="D160" t="str">
        <f t="shared" si="42"/>
        <v/>
      </c>
      <c r="E160" s="30" t="str">
        <f t="shared" si="42"/>
        <v/>
      </c>
      <c r="F160" t="str">
        <f t="shared" si="42"/>
        <v/>
      </c>
      <c r="G160" t="str">
        <f t="shared" si="36"/>
        <v/>
      </c>
      <c r="H160" t="str">
        <f t="shared" si="37"/>
        <v/>
      </c>
      <c r="I160" t="str">
        <f t="shared" si="38"/>
        <v/>
      </c>
      <c r="J160" t="str">
        <f t="shared" si="39"/>
        <v/>
      </c>
      <c r="K160" t="str">
        <f t="shared" si="43"/>
        <v/>
      </c>
      <c r="L160" t="str">
        <f t="shared" si="43"/>
        <v/>
      </c>
      <c r="M160" t="str">
        <f t="shared" si="43"/>
        <v/>
      </c>
      <c r="N160" t="str">
        <f t="shared" si="40"/>
        <v/>
      </c>
      <c r="O160" t="str">
        <f t="shared" si="44"/>
        <v/>
      </c>
      <c r="P160" t="str">
        <f t="shared" si="44"/>
        <v/>
      </c>
      <c r="Q160" t="str">
        <f>IF(OR($A160="",入力シート_上限3千円!$H$2=""),"",入力シート_上限3千円!$H$2)</f>
        <v/>
      </c>
      <c r="R160" t="str">
        <f>IF(OR($A160="",入力シート_上限3千円!$H$3=""),"",入力シート_上限3千円!$H$3)</f>
        <v/>
      </c>
      <c r="S160" s="30" t="str">
        <f t="shared" si="41"/>
        <v/>
      </c>
    </row>
    <row r="161" spans="1:19" x14ac:dyDescent="0.25">
      <c r="A161" t="str">
        <f>IF(入力シート_上限3千円!$B172="","",ROW()-1)</f>
        <v/>
      </c>
      <c r="B161" t="str">
        <f t="shared" si="35"/>
        <v/>
      </c>
      <c r="C161" t="str">
        <f t="shared" si="42"/>
        <v/>
      </c>
      <c r="D161" t="str">
        <f t="shared" si="42"/>
        <v/>
      </c>
      <c r="E161" s="30" t="str">
        <f t="shared" si="42"/>
        <v/>
      </c>
      <c r="F161" t="str">
        <f t="shared" si="42"/>
        <v/>
      </c>
      <c r="G161" t="str">
        <f t="shared" si="36"/>
        <v/>
      </c>
      <c r="H161" t="str">
        <f t="shared" si="37"/>
        <v/>
      </c>
      <c r="I161" t="str">
        <f t="shared" si="38"/>
        <v/>
      </c>
      <c r="J161" t="str">
        <f t="shared" si="39"/>
        <v/>
      </c>
      <c r="K161" t="str">
        <f t="shared" si="43"/>
        <v/>
      </c>
      <c r="L161" t="str">
        <f t="shared" si="43"/>
        <v/>
      </c>
      <c r="M161" t="str">
        <f t="shared" si="43"/>
        <v/>
      </c>
      <c r="N161" t="str">
        <f t="shared" si="40"/>
        <v/>
      </c>
      <c r="O161" t="str">
        <f t="shared" si="44"/>
        <v/>
      </c>
      <c r="P161" t="str">
        <f t="shared" si="44"/>
        <v/>
      </c>
      <c r="Q161" t="str">
        <f>IF(OR($A161="",入力シート_上限3千円!$H$2=""),"",入力シート_上限3千円!$H$2)</f>
        <v/>
      </c>
      <c r="R161" t="str">
        <f>IF(OR($A161="",入力シート_上限3千円!$H$3=""),"",入力シート_上限3千円!$H$3)</f>
        <v/>
      </c>
      <c r="S161" s="30" t="str">
        <f t="shared" si="41"/>
        <v/>
      </c>
    </row>
    <row r="162" spans="1:19" x14ac:dyDescent="0.25">
      <c r="A162" t="str">
        <f>IF(入力シート_上限3千円!$B173="","",ROW()-1)</f>
        <v/>
      </c>
      <c r="B162" t="str">
        <f t="shared" si="35"/>
        <v/>
      </c>
      <c r="C162" t="str">
        <f t="shared" ref="C162:F181" si="45">IFERROR(IF(VLOOKUP($A162,実績一覧,COLUMN()+1,FALSE)=0,"",VLOOKUP($A162,実績一覧,COLUMN()+1,FALSE)),"")</f>
        <v/>
      </c>
      <c r="D162" t="str">
        <f t="shared" si="45"/>
        <v/>
      </c>
      <c r="E162" s="30" t="str">
        <f t="shared" si="45"/>
        <v/>
      </c>
      <c r="F162" t="str">
        <f t="shared" si="45"/>
        <v/>
      </c>
      <c r="G162" t="str">
        <f t="shared" si="36"/>
        <v/>
      </c>
      <c r="H162" t="str">
        <f t="shared" si="37"/>
        <v/>
      </c>
      <c r="I162" t="str">
        <f t="shared" si="38"/>
        <v/>
      </c>
      <c r="J162" t="str">
        <f t="shared" si="39"/>
        <v/>
      </c>
      <c r="K162" t="str">
        <f t="shared" ref="K162:M181" si="46">IFERROR(IF(VLOOKUP($A162,実績一覧,COLUMN()+11,FALSE)=0,"",VLOOKUP($A162,実績一覧,COLUMN()+11,FALSE)),"")</f>
        <v/>
      </c>
      <c r="L162" t="str">
        <f t="shared" si="46"/>
        <v/>
      </c>
      <c r="M162" t="str">
        <f t="shared" si="46"/>
        <v/>
      </c>
      <c r="N162" t="str">
        <f t="shared" si="40"/>
        <v/>
      </c>
      <c r="O162" t="str">
        <f t="shared" ref="O162:P181" si="47">IFERROR(IF(VLOOKUP($A162,実績一覧,COLUMN()+13,FALSE)=0,"",VLOOKUP($A162,実績一覧,COLUMN()+13,FALSE)),"")</f>
        <v/>
      </c>
      <c r="P162" t="str">
        <f t="shared" si="47"/>
        <v/>
      </c>
      <c r="Q162" t="str">
        <f>IF(OR($A162="",入力シート_上限3千円!$H$2=""),"",入力シート_上限3千円!$H$2)</f>
        <v/>
      </c>
      <c r="R162" t="str">
        <f>IF(OR($A162="",入力シート_上限3千円!$H$3=""),"",入力シート_上限3千円!$H$3)</f>
        <v/>
      </c>
      <c r="S162" s="30" t="str">
        <f t="shared" si="41"/>
        <v/>
      </c>
    </row>
    <row r="163" spans="1:19" x14ac:dyDescent="0.25">
      <c r="A163" t="str">
        <f>IF(入力シート_上限3千円!$B174="","",ROW()-1)</f>
        <v/>
      </c>
      <c r="B163" t="str">
        <f t="shared" si="35"/>
        <v/>
      </c>
      <c r="C163" t="str">
        <f t="shared" si="45"/>
        <v/>
      </c>
      <c r="D163" t="str">
        <f t="shared" si="45"/>
        <v/>
      </c>
      <c r="E163" s="30" t="str">
        <f t="shared" si="45"/>
        <v/>
      </c>
      <c r="F163" t="str">
        <f t="shared" si="45"/>
        <v/>
      </c>
      <c r="G163" t="str">
        <f t="shared" si="36"/>
        <v/>
      </c>
      <c r="H163" t="str">
        <f t="shared" si="37"/>
        <v/>
      </c>
      <c r="I163" t="str">
        <f t="shared" si="38"/>
        <v/>
      </c>
      <c r="J163" t="str">
        <f t="shared" si="39"/>
        <v/>
      </c>
      <c r="K163" t="str">
        <f t="shared" si="46"/>
        <v/>
      </c>
      <c r="L163" t="str">
        <f t="shared" si="46"/>
        <v/>
      </c>
      <c r="M163" t="str">
        <f t="shared" si="46"/>
        <v/>
      </c>
      <c r="N163" t="str">
        <f t="shared" si="40"/>
        <v/>
      </c>
      <c r="O163" t="str">
        <f t="shared" si="47"/>
        <v/>
      </c>
      <c r="P163" t="str">
        <f t="shared" si="47"/>
        <v/>
      </c>
      <c r="Q163" t="str">
        <f>IF(OR($A163="",入力シート_上限3千円!$H$2=""),"",入力シート_上限3千円!$H$2)</f>
        <v/>
      </c>
      <c r="R163" t="str">
        <f>IF(OR($A163="",入力シート_上限3千円!$H$3=""),"",入力シート_上限3千円!$H$3)</f>
        <v/>
      </c>
      <c r="S163" s="30" t="str">
        <f t="shared" si="41"/>
        <v/>
      </c>
    </row>
    <row r="164" spans="1:19" x14ac:dyDescent="0.25">
      <c r="A164" t="str">
        <f>IF(入力シート_上限3千円!$B175="","",ROW()-1)</f>
        <v/>
      </c>
      <c r="B164" t="str">
        <f t="shared" si="35"/>
        <v/>
      </c>
      <c r="C164" t="str">
        <f t="shared" si="45"/>
        <v/>
      </c>
      <c r="D164" t="str">
        <f t="shared" si="45"/>
        <v/>
      </c>
      <c r="E164" s="30" t="str">
        <f t="shared" si="45"/>
        <v/>
      </c>
      <c r="F164" t="str">
        <f t="shared" si="45"/>
        <v/>
      </c>
      <c r="G164" t="str">
        <f t="shared" si="36"/>
        <v/>
      </c>
      <c r="H164" t="str">
        <f t="shared" si="37"/>
        <v/>
      </c>
      <c r="I164" t="str">
        <f t="shared" si="38"/>
        <v/>
      </c>
      <c r="J164" t="str">
        <f t="shared" si="39"/>
        <v/>
      </c>
      <c r="K164" t="str">
        <f t="shared" si="46"/>
        <v/>
      </c>
      <c r="L164" t="str">
        <f t="shared" si="46"/>
        <v/>
      </c>
      <c r="M164" t="str">
        <f t="shared" si="46"/>
        <v/>
      </c>
      <c r="N164" t="str">
        <f t="shared" si="40"/>
        <v/>
      </c>
      <c r="O164" t="str">
        <f t="shared" si="47"/>
        <v/>
      </c>
      <c r="P164" t="str">
        <f t="shared" si="47"/>
        <v/>
      </c>
      <c r="Q164" t="str">
        <f>IF(OR($A164="",入力シート_上限3千円!$H$2=""),"",入力シート_上限3千円!$H$2)</f>
        <v/>
      </c>
      <c r="R164" t="str">
        <f>IF(OR($A164="",入力シート_上限3千円!$H$3=""),"",入力シート_上限3千円!$H$3)</f>
        <v/>
      </c>
      <c r="S164" s="30" t="str">
        <f t="shared" si="41"/>
        <v/>
      </c>
    </row>
    <row r="165" spans="1:19" x14ac:dyDescent="0.25">
      <c r="A165" t="str">
        <f>IF(入力シート_上限3千円!$B176="","",ROW()-1)</f>
        <v/>
      </c>
      <c r="B165" t="str">
        <f t="shared" si="35"/>
        <v/>
      </c>
      <c r="C165" t="str">
        <f t="shared" si="45"/>
        <v/>
      </c>
      <c r="D165" t="str">
        <f t="shared" si="45"/>
        <v/>
      </c>
      <c r="E165" s="30" t="str">
        <f t="shared" si="45"/>
        <v/>
      </c>
      <c r="F165" t="str">
        <f t="shared" si="45"/>
        <v/>
      </c>
      <c r="G165" t="str">
        <f t="shared" si="36"/>
        <v/>
      </c>
      <c r="H165" t="str">
        <f t="shared" si="37"/>
        <v/>
      </c>
      <c r="I165" t="str">
        <f t="shared" si="38"/>
        <v/>
      </c>
      <c r="J165" t="str">
        <f t="shared" si="39"/>
        <v/>
      </c>
      <c r="K165" t="str">
        <f t="shared" si="46"/>
        <v/>
      </c>
      <c r="L165" t="str">
        <f t="shared" si="46"/>
        <v/>
      </c>
      <c r="M165" t="str">
        <f t="shared" si="46"/>
        <v/>
      </c>
      <c r="N165" t="str">
        <f t="shared" si="40"/>
        <v/>
      </c>
      <c r="O165" t="str">
        <f t="shared" si="47"/>
        <v/>
      </c>
      <c r="P165" t="str">
        <f t="shared" si="47"/>
        <v/>
      </c>
      <c r="Q165" t="str">
        <f>IF(OR($A165="",入力シート_上限3千円!$H$2=""),"",入力シート_上限3千円!$H$2)</f>
        <v/>
      </c>
      <c r="R165" t="str">
        <f>IF(OR($A165="",入力シート_上限3千円!$H$3=""),"",入力シート_上限3千円!$H$3)</f>
        <v/>
      </c>
      <c r="S165" s="30" t="str">
        <f t="shared" si="41"/>
        <v/>
      </c>
    </row>
    <row r="166" spans="1:19" x14ac:dyDescent="0.25">
      <c r="A166" t="str">
        <f>IF(入力シート_上限3千円!$B177="","",ROW()-1)</f>
        <v/>
      </c>
      <c r="B166" t="str">
        <f t="shared" si="35"/>
        <v/>
      </c>
      <c r="C166" t="str">
        <f t="shared" si="45"/>
        <v/>
      </c>
      <c r="D166" t="str">
        <f t="shared" si="45"/>
        <v/>
      </c>
      <c r="E166" s="30" t="str">
        <f t="shared" si="45"/>
        <v/>
      </c>
      <c r="F166" t="str">
        <f t="shared" si="45"/>
        <v/>
      </c>
      <c r="G166" t="str">
        <f t="shared" si="36"/>
        <v/>
      </c>
      <c r="H166" t="str">
        <f t="shared" si="37"/>
        <v/>
      </c>
      <c r="I166" t="str">
        <f t="shared" si="38"/>
        <v/>
      </c>
      <c r="J166" t="str">
        <f t="shared" si="39"/>
        <v/>
      </c>
      <c r="K166" t="str">
        <f t="shared" si="46"/>
        <v/>
      </c>
      <c r="L166" t="str">
        <f t="shared" si="46"/>
        <v/>
      </c>
      <c r="M166" t="str">
        <f t="shared" si="46"/>
        <v/>
      </c>
      <c r="N166" t="str">
        <f t="shared" si="40"/>
        <v/>
      </c>
      <c r="O166" t="str">
        <f t="shared" si="47"/>
        <v/>
      </c>
      <c r="P166" t="str">
        <f t="shared" si="47"/>
        <v/>
      </c>
      <c r="Q166" t="str">
        <f>IF(OR($A166="",入力シート_上限3千円!$H$2=""),"",入力シート_上限3千円!$H$2)</f>
        <v/>
      </c>
      <c r="R166" t="str">
        <f>IF(OR($A166="",入力シート_上限3千円!$H$3=""),"",入力シート_上限3千円!$H$3)</f>
        <v/>
      </c>
      <c r="S166" s="30" t="str">
        <f t="shared" si="41"/>
        <v/>
      </c>
    </row>
    <row r="167" spans="1:19" x14ac:dyDescent="0.25">
      <c r="A167" t="str">
        <f>IF(入力シート_上限3千円!$B178="","",ROW()-1)</f>
        <v/>
      </c>
      <c r="B167" t="str">
        <f t="shared" si="35"/>
        <v/>
      </c>
      <c r="C167" t="str">
        <f t="shared" si="45"/>
        <v/>
      </c>
      <c r="D167" t="str">
        <f t="shared" si="45"/>
        <v/>
      </c>
      <c r="E167" s="30" t="str">
        <f t="shared" si="45"/>
        <v/>
      </c>
      <c r="F167" t="str">
        <f t="shared" si="45"/>
        <v/>
      </c>
      <c r="G167" t="str">
        <f t="shared" si="36"/>
        <v/>
      </c>
      <c r="H167" t="str">
        <f t="shared" si="37"/>
        <v/>
      </c>
      <c r="I167" t="str">
        <f t="shared" si="38"/>
        <v/>
      </c>
      <c r="J167" t="str">
        <f t="shared" si="39"/>
        <v/>
      </c>
      <c r="K167" t="str">
        <f t="shared" si="46"/>
        <v/>
      </c>
      <c r="L167" t="str">
        <f t="shared" si="46"/>
        <v/>
      </c>
      <c r="M167" t="str">
        <f t="shared" si="46"/>
        <v/>
      </c>
      <c r="N167" t="str">
        <f t="shared" si="40"/>
        <v/>
      </c>
      <c r="O167" t="str">
        <f t="shared" si="47"/>
        <v/>
      </c>
      <c r="P167" t="str">
        <f t="shared" si="47"/>
        <v/>
      </c>
      <c r="Q167" t="str">
        <f>IF(OR($A167="",入力シート_上限3千円!$H$2=""),"",入力シート_上限3千円!$H$2)</f>
        <v/>
      </c>
      <c r="R167" t="str">
        <f>IF(OR($A167="",入力シート_上限3千円!$H$3=""),"",入力シート_上限3千円!$H$3)</f>
        <v/>
      </c>
      <c r="S167" s="30" t="str">
        <f t="shared" si="41"/>
        <v/>
      </c>
    </row>
    <row r="168" spans="1:19" x14ac:dyDescent="0.25">
      <c r="A168" t="str">
        <f>IF(入力シート_上限3千円!$B179="","",ROW()-1)</f>
        <v/>
      </c>
      <c r="B168" t="str">
        <f t="shared" si="35"/>
        <v/>
      </c>
      <c r="C168" t="str">
        <f t="shared" si="45"/>
        <v/>
      </c>
      <c r="D168" t="str">
        <f t="shared" si="45"/>
        <v/>
      </c>
      <c r="E168" s="30" t="str">
        <f t="shared" si="45"/>
        <v/>
      </c>
      <c r="F168" t="str">
        <f t="shared" si="45"/>
        <v/>
      </c>
      <c r="G168" t="str">
        <f t="shared" si="36"/>
        <v/>
      </c>
      <c r="H168" t="str">
        <f t="shared" si="37"/>
        <v/>
      </c>
      <c r="I168" t="str">
        <f t="shared" si="38"/>
        <v/>
      </c>
      <c r="J168" t="str">
        <f t="shared" si="39"/>
        <v/>
      </c>
      <c r="K168" t="str">
        <f t="shared" si="46"/>
        <v/>
      </c>
      <c r="L168" t="str">
        <f t="shared" si="46"/>
        <v/>
      </c>
      <c r="M168" t="str">
        <f t="shared" si="46"/>
        <v/>
      </c>
      <c r="N168" t="str">
        <f t="shared" si="40"/>
        <v/>
      </c>
      <c r="O168" t="str">
        <f t="shared" si="47"/>
        <v/>
      </c>
      <c r="P168" t="str">
        <f t="shared" si="47"/>
        <v/>
      </c>
      <c r="Q168" t="str">
        <f>IF(OR($A168="",入力シート_上限3千円!$H$2=""),"",入力シート_上限3千円!$H$2)</f>
        <v/>
      </c>
      <c r="R168" t="str">
        <f>IF(OR($A168="",入力シート_上限3千円!$H$3=""),"",入力シート_上限3千円!$H$3)</f>
        <v/>
      </c>
      <c r="S168" s="30" t="str">
        <f t="shared" si="41"/>
        <v/>
      </c>
    </row>
    <row r="169" spans="1:19" x14ac:dyDescent="0.25">
      <c r="A169" t="str">
        <f>IF(入力シート_上限3千円!$B180="","",ROW()-1)</f>
        <v/>
      </c>
      <c r="B169" t="str">
        <f t="shared" si="35"/>
        <v/>
      </c>
      <c r="C169" t="str">
        <f t="shared" si="45"/>
        <v/>
      </c>
      <c r="D169" t="str">
        <f t="shared" si="45"/>
        <v/>
      </c>
      <c r="E169" s="30" t="str">
        <f t="shared" si="45"/>
        <v/>
      </c>
      <c r="F169" t="str">
        <f t="shared" si="45"/>
        <v/>
      </c>
      <c r="G169" t="str">
        <f t="shared" si="36"/>
        <v/>
      </c>
      <c r="H169" t="str">
        <f t="shared" si="37"/>
        <v/>
      </c>
      <c r="I169" t="str">
        <f t="shared" si="38"/>
        <v/>
      </c>
      <c r="J169" t="str">
        <f t="shared" si="39"/>
        <v/>
      </c>
      <c r="K169" t="str">
        <f t="shared" si="46"/>
        <v/>
      </c>
      <c r="L169" t="str">
        <f t="shared" si="46"/>
        <v/>
      </c>
      <c r="M169" t="str">
        <f t="shared" si="46"/>
        <v/>
      </c>
      <c r="N169" t="str">
        <f t="shared" si="40"/>
        <v/>
      </c>
      <c r="O169" t="str">
        <f t="shared" si="47"/>
        <v/>
      </c>
      <c r="P169" t="str">
        <f t="shared" si="47"/>
        <v/>
      </c>
      <c r="Q169" t="str">
        <f>IF(OR($A169="",入力シート_上限3千円!$H$2=""),"",入力シート_上限3千円!$H$2)</f>
        <v/>
      </c>
      <c r="R169" t="str">
        <f>IF(OR($A169="",入力シート_上限3千円!$H$3=""),"",入力シート_上限3千円!$H$3)</f>
        <v/>
      </c>
      <c r="S169" s="30" t="str">
        <f t="shared" si="41"/>
        <v/>
      </c>
    </row>
    <row r="170" spans="1:19" x14ac:dyDescent="0.25">
      <c r="A170" t="str">
        <f>IF(入力シート_上限3千円!$B181="","",ROW()-1)</f>
        <v/>
      </c>
      <c r="B170" t="str">
        <f t="shared" si="35"/>
        <v/>
      </c>
      <c r="C170" t="str">
        <f t="shared" si="45"/>
        <v/>
      </c>
      <c r="D170" t="str">
        <f t="shared" si="45"/>
        <v/>
      </c>
      <c r="E170" s="30" t="str">
        <f t="shared" si="45"/>
        <v/>
      </c>
      <c r="F170" t="str">
        <f t="shared" si="45"/>
        <v/>
      </c>
      <c r="G170" t="str">
        <f t="shared" si="36"/>
        <v/>
      </c>
      <c r="H170" t="str">
        <f t="shared" si="37"/>
        <v/>
      </c>
      <c r="I170" t="str">
        <f t="shared" si="38"/>
        <v/>
      </c>
      <c r="J170" t="str">
        <f t="shared" si="39"/>
        <v/>
      </c>
      <c r="K170" t="str">
        <f t="shared" si="46"/>
        <v/>
      </c>
      <c r="L170" t="str">
        <f t="shared" si="46"/>
        <v/>
      </c>
      <c r="M170" t="str">
        <f t="shared" si="46"/>
        <v/>
      </c>
      <c r="N170" t="str">
        <f t="shared" si="40"/>
        <v/>
      </c>
      <c r="O170" t="str">
        <f t="shared" si="47"/>
        <v/>
      </c>
      <c r="P170" t="str">
        <f t="shared" si="47"/>
        <v/>
      </c>
      <c r="Q170" t="str">
        <f>IF(OR($A170="",入力シート_上限3千円!$H$2=""),"",入力シート_上限3千円!$H$2)</f>
        <v/>
      </c>
      <c r="R170" t="str">
        <f>IF(OR($A170="",入力シート_上限3千円!$H$3=""),"",入力シート_上限3千円!$H$3)</f>
        <v/>
      </c>
      <c r="S170" s="30" t="str">
        <f t="shared" si="41"/>
        <v/>
      </c>
    </row>
    <row r="171" spans="1:19" x14ac:dyDescent="0.25">
      <c r="A171" t="str">
        <f>IF(入力シート_上限3千円!$B182="","",ROW()-1)</f>
        <v/>
      </c>
      <c r="B171" t="str">
        <f t="shared" si="35"/>
        <v/>
      </c>
      <c r="C171" t="str">
        <f t="shared" si="45"/>
        <v/>
      </c>
      <c r="D171" t="str">
        <f t="shared" si="45"/>
        <v/>
      </c>
      <c r="E171" s="30" t="str">
        <f t="shared" si="45"/>
        <v/>
      </c>
      <c r="F171" t="str">
        <f t="shared" si="45"/>
        <v/>
      </c>
      <c r="G171" t="str">
        <f t="shared" si="36"/>
        <v/>
      </c>
      <c r="H171" t="str">
        <f t="shared" si="37"/>
        <v/>
      </c>
      <c r="I171" t="str">
        <f t="shared" si="38"/>
        <v/>
      </c>
      <c r="J171" t="str">
        <f t="shared" si="39"/>
        <v/>
      </c>
      <c r="K171" t="str">
        <f t="shared" si="46"/>
        <v/>
      </c>
      <c r="L171" t="str">
        <f t="shared" si="46"/>
        <v/>
      </c>
      <c r="M171" t="str">
        <f t="shared" si="46"/>
        <v/>
      </c>
      <c r="N171" t="str">
        <f t="shared" si="40"/>
        <v/>
      </c>
      <c r="O171" t="str">
        <f t="shared" si="47"/>
        <v/>
      </c>
      <c r="P171" t="str">
        <f t="shared" si="47"/>
        <v/>
      </c>
      <c r="Q171" t="str">
        <f>IF(OR($A171="",入力シート_上限3千円!$H$2=""),"",入力シート_上限3千円!$H$2)</f>
        <v/>
      </c>
      <c r="R171" t="str">
        <f>IF(OR($A171="",入力シート_上限3千円!$H$3=""),"",入力シート_上限3千円!$H$3)</f>
        <v/>
      </c>
      <c r="S171" s="30" t="str">
        <f t="shared" si="41"/>
        <v/>
      </c>
    </row>
    <row r="172" spans="1:19" x14ac:dyDescent="0.25">
      <c r="A172" t="str">
        <f>IF(入力シート_上限3千円!$B183="","",ROW()-1)</f>
        <v/>
      </c>
      <c r="B172" t="str">
        <f t="shared" si="35"/>
        <v/>
      </c>
      <c r="C172" t="str">
        <f t="shared" si="45"/>
        <v/>
      </c>
      <c r="D172" t="str">
        <f t="shared" si="45"/>
        <v/>
      </c>
      <c r="E172" s="30" t="str">
        <f t="shared" si="45"/>
        <v/>
      </c>
      <c r="F172" t="str">
        <f t="shared" si="45"/>
        <v/>
      </c>
      <c r="G172" t="str">
        <f t="shared" si="36"/>
        <v/>
      </c>
      <c r="H172" t="str">
        <f t="shared" si="37"/>
        <v/>
      </c>
      <c r="I172" t="str">
        <f t="shared" si="38"/>
        <v/>
      </c>
      <c r="J172" t="str">
        <f t="shared" si="39"/>
        <v/>
      </c>
      <c r="K172" t="str">
        <f t="shared" si="46"/>
        <v/>
      </c>
      <c r="L172" t="str">
        <f t="shared" si="46"/>
        <v/>
      </c>
      <c r="M172" t="str">
        <f t="shared" si="46"/>
        <v/>
      </c>
      <c r="N172" t="str">
        <f t="shared" si="40"/>
        <v/>
      </c>
      <c r="O172" t="str">
        <f t="shared" si="47"/>
        <v/>
      </c>
      <c r="P172" t="str">
        <f t="shared" si="47"/>
        <v/>
      </c>
      <c r="Q172" t="str">
        <f>IF(OR($A172="",入力シート_上限3千円!$H$2=""),"",入力シート_上限3千円!$H$2)</f>
        <v/>
      </c>
      <c r="R172" t="str">
        <f>IF(OR($A172="",入力シート_上限3千円!$H$3=""),"",入力シート_上限3千円!$H$3)</f>
        <v/>
      </c>
      <c r="S172" s="30" t="str">
        <f t="shared" si="41"/>
        <v/>
      </c>
    </row>
    <row r="173" spans="1:19" x14ac:dyDescent="0.25">
      <c r="A173" t="str">
        <f>IF(入力シート_上限3千円!$B184="","",ROW()-1)</f>
        <v/>
      </c>
      <c r="B173" t="str">
        <f t="shared" si="35"/>
        <v/>
      </c>
      <c r="C173" t="str">
        <f t="shared" si="45"/>
        <v/>
      </c>
      <c r="D173" t="str">
        <f t="shared" si="45"/>
        <v/>
      </c>
      <c r="E173" s="30" t="str">
        <f t="shared" si="45"/>
        <v/>
      </c>
      <c r="F173" t="str">
        <f t="shared" si="45"/>
        <v/>
      </c>
      <c r="G173" t="str">
        <f t="shared" si="36"/>
        <v/>
      </c>
      <c r="H173" t="str">
        <f t="shared" si="37"/>
        <v/>
      </c>
      <c r="I173" t="str">
        <f t="shared" si="38"/>
        <v/>
      </c>
      <c r="J173" t="str">
        <f t="shared" si="39"/>
        <v/>
      </c>
      <c r="K173" t="str">
        <f t="shared" si="46"/>
        <v/>
      </c>
      <c r="L173" t="str">
        <f t="shared" si="46"/>
        <v/>
      </c>
      <c r="M173" t="str">
        <f t="shared" si="46"/>
        <v/>
      </c>
      <c r="N173" t="str">
        <f t="shared" si="40"/>
        <v/>
      </c>
      <c r="O173" t="str">
        <f t="shared" si="47"/>
        <v/>
      </c>
      <c r="P173" t="str">
        <f t="shared" si="47"/>
        <v/>
      </c>
      <c r="Q173" t="str">
        <f>IF(OR($A173="",入力シート_上限3千円!$H$2=""),"",入力シート_上限3千円!$H$2)</f>
        <v/>
      </c>
      <c r="R173" t="str">
        <f>IF(OR($A173="",入力シート_上限3千円!$H$3=""),"",入力シート_上限3千円!$H$3)</f>
        <v/>
      </c>
      <c r="S173" s="30" t="str">
        <f t="shared" si="41"/>
        <v/>
      </c>
    </row>
    <row r="174" spans="1:19" x14ac:dyDescent="0.25">
      <c r="A174" t="str">
        <f>IF(入力シート_上限3千円!$B185="","",ROW()-1)</f>
        <v/>
      </c>
      <c r="B174" t="str">
        <f t="shared" si="35"/>
        <v/>
      </c>
      <c r="C174" t="str">
        <f t="shared" si="45"/>
        <v/>
      </c>
      <c r="D174" t="str">
        <f t="shared" si="45"/>
        <v/>
      </c>
      <c r="E174" s="30" t="str">
        <f t="shared" si="45"/>
        <v/>
      </c>
      <c r="F174" t="str">
        <f t="shared" si="45"/>
        <v/>
      </c>
      <c r="G174" t="str">
        <f t="shared" si="36"/>
        <v/>
      </c>
      <c r="H174" t="str">
        <f t="shared" si="37"/>
        <v/>
      </c>
      <c r="I174" t="str">
        <f t="shared" si="38"/>
        <v/>
      </c>
      <c r="J174" t="str">
        <f t="shared" si="39"/>
        <v/>
      </c>
      <c r="K174" t="str">
        <f t="shared" si="46"/>
        <v/>
      </c>
      <c r="L174" t="str">
        <f t="shared" si="46"/>
        <v/>
      </c>
      <c r="M174" t="str">
        <f t="shared" si="46"/>
        <v/>
      </c>
      <c r="N174" t="str">
        <f t="shared" si="40"/>
        <v/>
      </c>
      <c r="O174" t="str">
        <f t="shared" si="47"/>
        <v/>
      </c>
      <c r="P174" t="str">
        <f t="shared" si="47"/>
        <v/>
      </c>
      <c r="Q174" t="str">
        <f>IF(OR($A174="",入力シート_上限3千円!$H$2=""),"",入力シート_上限3千円!$H$2)</f>
        <v/>
      </c>
      <c r="R174" t="str">
        <f>IF(OR($A174="",入力シート_上限3千円!$H$3=""),"",入力シート_上限3千円!$H$3)</f>
        <v/>
      </c>
      <c r="S174" s="30" t="str">
        <f t="shared" si="41"/>
        <v/>
      </c>
    </row>
    <row r="175" spans="1:19" x14ac:dyDescent="0.25">
      <c r="A175" t="str">
        <f>IF(入力シート_上限3千円!$B186="","",ROW()-1)</f>
        <v/>
      </c>
      <c r="B175" t="str">
        <f t="shared" si="35"/>
        <v/>
      </c>
      <c r="C175" t="str">
        <f t="shared" si="45"/>
        <v/>
      </c>
      <c r="D175" t="str">
        <f t="shared" si="45"/>
        <v/>
      </c>
      <c r="E175" s="30" t="str">
        <f t="shared" si="45"/>
        <v/>
      </c>
      <c r="F175" t="str">
        <f t="shared" si="45"/>
        <v/>
      </c>
      <c r="G175" t="str">
        <f t="shared" si="36"/>
        <v/>
      </c>
      <c r="H175" t="str">
        <f t="shared" si="37"/>
        <v/>
      </c>
      <c r="I175" t="str">
        <f t="shared" si="38"/>
        <v/>
      </c>
      <c r="J175" t="str">
        <f t="shared" si="39"/>
        <v/>
      </c>
      <c r="K175" t="str">
        <f t="shared" si="46"/>
        <v/>
      </c>
      <c r="L175" t="str">
        <f t="shared" si="46"/>
        <v/>
      </c>
      <c r="M175" t="str">
        <f t="shared" si="46"/>
        <v/>
      </c>
      <c r="N175" t="str">
        <f t="shared" si="40"/>
        <v/>
      </c>
      <c r="O175" t="str">
        <f t="shared" si="47"/>
        <v/>
      </c>
      <c r="P175" t="str">
        <f t="shared" si="47"/>
        <v/>
      </c>
      <c r="Q175" t="str">
        <f>IF(OR($A175="",入力シート_上限3千円!$H$2=""),"",入力シート_上限3千円!$H$2)</f>
        <v/>
      </c>
      <c r="R175" t="str">
        <f>IF(OR($A175="",入力シート_上限3千円!$H$3=""),"",入力シート_上限3千円!$H$3)</f>
        <v/>
      </c>
      <c r="S175" s="30" t="str">
        <f t="shared" si="41"/>
        <v/>
      </c>
    </row>
    <row r="176" spans="1:19" x14ac:dyDescent="0.25">
      <c r="A176" t="str">
        <f>IF(入力シート_上限3千円!$B187="","",ROW()-1)</f>
        <v/>
      </c>
      <c r="B176" t="str">
        <f t="shared" si="35"/>
        <v/>
      </c>
      <c r="C176" t="str">
        <f t="shared" si="45"/>
        <v/>
      </c>
      <c r="D176" t="str">
        <f t="shared" si="45"/>
        <v/>
      </c>
      <c r="E176" s="30" t="str">
        <f t="shared" si="45"/>
        <v/>
      </c>
      <c r="F176" t="str">
        <f t="shared" si="45"/>
        <v/>
      </c>
      <c r="G176" t="str">
        <f t="shared" si="36"/>
        <v/>
      </c>
      <c r="H176" t="str">
        <f t="shared" si="37"/>
        <v/>
      </c>
      <c r="I176" t="str">
        <f t="shared" si="38"/>
        <v/>
      </c>
      <c r="J176" t="str">
        <f t="shared" si="39"/>
        <v/>
      </c>
      <c r="K176" t="str">
        <f t="shared" si="46"/>
        <v/>
      </c>
      <c r="L176" t="str">
        <f t="shared" si="46"/>
        <v/>
      </c>
      <c r="M176" t="str">
        <f t="shared" si="46"/>
        <v/>
      </c>
      <c r="N176" t="str">
        <f t="shared" si="40"/>
        <v/>
      </c>
      <c r="O176" t="str">
        <f t="shared" si="47"/>
        <v/>
      </c>
      <c r="P176" t="str">
        <f t="shared" si="47"/>
        <v/>
      </c>
      <c r="Q176" t="str">
        <f>IF(OR($A176="",入力シート_上限3千円!$H$2=""),"",入力シート_上限3千円!$H$2)</f>
        <v/>
      </c>
      <c r="R176" t="str">
        <f>IF(OR($A176="",入力シート_上限3千円!$H$3=""),"",入力シート_上限3千円!$H$3)</f>
        <v/>
      </c>
      <c r="S176" s="30" t="str">
        <f t="shared" si="41"/>
        <v/>
      </c>
    </row>
    <row r="177" spans="1:19" x14ac:dyDescent="0.25">
      <c r="A177" t="str">
        <f>IF(入力シート_上限3千円!$B188="","",ROW()-1)</f>
        <v/>
      </c>
      <c r="B177" t="str">
        <f t="shared" si="35"/>
        <v/>
      </c>
      <c r="C177" t="str">
        <f t="shared" si="45"/>
        <v/>
      </c>
      <c r="D177" t="str">
        <f t="shared" si="45"/>
        <v/>
      </c>
      <c r="E177" s="30" t="str">
        <f t="shared" si="45"/>
        <v/>
      </c>
      <c r="F177" t="str">
        <f t="shared" si="45"/>
        <v/>
      </c>
      <c r="G177" t="str">
        <f t="shared" si="36"/>
        <v/>
      </c>
      <c r="H177" t="str">
        <f t="shared" si="37"/>
        <v/>
      </c>
      <c r="I177" t="str">
        <f t="shared" si="38"/>
        <v/>
      </c>
      <c r="J177" t="str">
        <f t="shared" si="39"/>
        <v/>
      </c>
      <c r="K177" t="str">
        <f t="shared" si="46"/>
        <v/>
      </c>
      <c r="L177" t="str">
        <f t="shared" si="46"/>
        <v/>
      </c>
      <c r="M177" t="str">
        <f t="shared" si="46"/>
        <v/>
      </c>
      <c r="N177" t="str">
        <f t="shared" si="40"/>
        <v/>
      </c>
      <c r="O177" t="str">
        <f t="shared" si="47"/>
        <v/>
      </c>
      <c r="P177" t="str">
        <f t="shared" si="47"/>
        <v/>
      </c>
      <c r="Q177" t="str">
        <f>IF(OR($A177="",入力シート_上限3千円!$H$2=""),"",入力シート_上限3千円!$H$2)</f>
        <v/>
      </c>
      <c r="R177" t="str">
        <f>IF(OR($A177="",入力シート_上限3千円!$H$3=""),"",入力シート_上限3千円!$H$3)</f>
        <v/>
      </c>
      <c r="S177" s="30" t="str">
        <f t="shared" si="41"/>
        <v/>
      </c>
    </row>
    <row r="178" spans="1:19" x14ac:dyDescent="0.25">
      <c r="A178" t="str">
        <f>IF(入力シート_上限3千円!$B189="","",ROW()-1)</f>
        <v/>
      </c>
      <c r="B178" t="str">
        <f t="shared" si="35"/>
        <v/>
      </c>
      <c r="C178" t="str">
        <f t="shared" si="45"/>
        <v/>
      </c>
      <c r="D178" t="str">
        <f t="shared" si="45"/>
        <v/>
      </c>
      <c r="E178" s="30" t="str">
        <f t="shared" si="45"/>
        <v/>
      </c>
      <c r="F178" t="str">
        <f t="shared" si="45"/>
        <v/>
      </c>
      <c r="G178" t="str">
        <f t="shared" si="36"/>
        <v/>
      </c>
      <c r="H178" t="str">
        <f t="shared" si="37"/>
        <v/>
      </c>
      <c r="I178" t="str">
        <f t="shared" si="38"/>
        <v/>
      </c>
      <c r="J178" t="str">
        <f t="shared" si="39"/>
        <v/>
      </c>
      <c r="K178" t="str">
        <f t="shared" si="46"/>
        <v/>
      </c>
      <c r="L178" t="str">
        <f t="shared" si="46"/>
        <v/>
      </c>
      <c r="M178" t="str">
        <f t="shared" si="46"/>
        <v/>
      </c>
      <c r="N178" t="str">
        <f t="shared" si="40"/>
        <v/>
      </c>
      <c r="O178" t="str">
        <f t="shared" si="47"/>
        <v/>
      </c>
      <c r="P178" t="str">
        <f t="shared" si="47"/>
        <v/>
      </c>
      <c r="Q178" t="str">
        <f>IF(OR($A178="",入力シート_上限3千円!$H$2=""),"",入力シート_上限3千円!$H$2)</f>
        <v/>
      </c>
      <c r="R178" t="str">
        <f>IF(OR($A178="",入力シート_上限3千円!$H$3=""),"",入力シート_上限3千円!$H$3)</f>
        <v/>
      </c>
      <c r="S178" s="30" t="str">
        <f t="shared" si="41"/>
        <v/>
      </c>
    </row>
    <row r="179" spans="1:19" x14ac:dyDescent="0.25">
      <c r="A179" t="str">
        <f>IF(入力シート_上限3千円!$B190="","",ROW()-1)</f>
        <v/>
      </c>
      <c r="B179" t="str">
        <f t="shared" si="35"/>
        <v/>
      </c>
      <c r="C179" t="str">
        <f t="shared" si="45"/>
        <v/>
      </c>
      <c r="D179" t="str">
        <f t="shared" si="45"/>
        <v/>
      </c>
      <c r="E179" s="30" t="str">
        <f t="shared" si="45"/>
        <v/>
      </c>
      <c r="F179" t="str">
        <f t="shared" si="45"/>
        <v/>
      </c>
      <c r="G179" t="str">
        <f t="shared" si="36"/>
        <v/>
      </c>
      <c r="H179" t="str">
        <f t="shared" si="37"/>
        <v/>
      </c>
      <c r="I179" t="str">
        <f t="shared" si="38"/>
        <v/>
      </c>
      <c r="J179" t="str">
        <f t="shared" si="39"/>
        <v/>
      </c>
      <c r="K179" t="str">
        <f t="shared" si="46"/>
        <v/>
      </c>
      <c r="L179" t="str">
        <f t="shared" si="46"/>
        <v/>
      </c>
      <c r="M179" t="str">
        <f t="shared" si="46"/>
        <v/>
      </c>
      <c r="N179" t="str">
        <f t="shared" si="40"/>
        <v/>
      </c>
      <c r="O179" t="str">
        <f t="shared" si="47"/>
        <v/>
      </c>
      <c r="P179" t="str">
        <f t="shared" si="47"/>
        <v/>
      </c>
      <c r="Q179" t="str">
        <f>IF(OR($A179="",入力シート_上限3千円!$H$2=""),"",入力シート_上限3千円!$H$2)</f>
        <v/>
      </c>
      <c r="R179" t="str">
        <f>IF(OR($A179="",入力シート_上限3千円!$H$3=""),"",入力シート_上限3千円!$H$3)</f>
        <v/>
      </c>
      <c r="S179" s="30" t="str">
        <f t="shared" si="41"/>
        <v/>
      </c>
    </row>
    <row r="180" spans="1:19" x14ac:dyDescent="0.25">
      <c r="A180" t="str">
        <f>IF(入力シート_上限3千円!$B191="","",ROW()-1)</f>
        <v/>
      </c>
      <c r="B180" t="str">
        <f t="shared" si="35"/>
        <v/>
      </c>
      <c r="C180" t="str">
        <f t="shared" si="45"/>
        <v/>
      </c>
      <c r="D180" t="str">
        <f t="shared" si="45"/>
        <v/>
      </c>
      <c r="E180" s="30" t="str">
        <f t="shared" si="45"/>
        <v/>
      </c>
      <c r="F180" t="str">
        <f t="shared" si="45"/>
        <v/>
      </c>
      <c r="G180" t="str">
        <f t="shared" si="36"/>
        <v/>
      </c>
      <c r="H180" t="str">
        <f t="shared" si="37"/>
        <v/>
      </c>
      <c r="I180" t="str">
        <f t="shared" si="38"/>
        <v/>
      </c>
      <c r="J180" t="str">
        <f t="shared" si="39"/>
        <v/>
      </c>
      <c r="K180" t="str">
        <f t="shared" si="46"/>
        <v/>
      </c>
      <c r="L180" t="str">
        <f t="shared" si="46"/>
        <v/>
      </c>
      <c r="M180" t="str">
        <f t="shared" si="46"/>
        <v/>
      </c>
      <c r="N180" t="str">
        <f t="shared" si="40"/>
        <v/>
      </c>
      <c r="O180" t="str">
        <f t="shared" si="47"/>
        <v/>
      </c>
      <c r="P180" t="str">
        <f t="shared" si="47"/>
        <v/>
      </c>
      <c r="Q180" t="str">
        <f>IF(OR($A180="",入力シート_上限3千円!$H$2=""),"",入力シート_上限3千円!$H$2)</f>
        <v/>
      </c>
      <c r="R180" t="str">
        <f>IF(OR($A180="",入力シート_上限3千円!$H$3=""),"",入力シート_上限3千円!$H$3)</f>
        <v/>
      </c>
      <c r="S180" s="30" t="str">
        <f t="shared" si="41"/>
        <v/>
      </c>
    </row>
    <row r="181" spans="1:19" x14ac:dyDescent="0.25">
      <c r="A181" t="str">
        <f>IF(入力シート_上限3千円!$B192="","",ROW()-1)</f>
        <v/>
      </c>
      <c r="B181" t="str">
        <f t="shared" si="35"/>
        <v/>
      </c>
      <c r="C181" t="str">
        <f t="shared" si="45"/>
        <v/>
      </c>
      <c r="D181" t="str">
        <f t="shared" si="45"/>
        <v/>
      </c>
      <c r="E181" s="30" t="str">
        <f t="shared" si="45"/>
        <v/>
      </c>
      <c r="F181" t="str">
        <f t="shared" si="45"/>
        <v/>
      </c>
      <c r="G181" t="str">
        <f t="shared" si="36"/>
        <v/>
      </c>
      <c r="H181" t="str">
        <f t="shared" si="37"/>
        <v/>
      </c>
      <c r="I181" t="str">
        <f t="shared" si="38"/>
        <v/>
      </c>
      <c r="J181" t="str">
        <f t="shared" si="39"/>
        <v/>
      </c>
      <c r="K181" t="str">
        <f t="shared" si="46"/>
        <v/>
      </c>
      <c r="L181" t="str">
        <f t="shared" si="46"/>
        <v/>
      </c>
      <c r="M181" t="str">
        <f t="shared" si="46"/>
        <v/>
      </c>
      <c r="N181" t="str">
        <f t="shared" si="40"/>
        <v/>
      </c>
      <c r="O181" t="str">
        <f t="shared" si="47"/>
        <v/>
      </c>
      <c r="P181" t="str">
        <f t="shared" si="47"/>
        <v/>
      </c>
      <c r="Q181" t="str">
        <f>IF(OR($A181="",入力シート_上限3千円!$H$2=""),"",入力シート_上限3千円!$H$2)</f>
        <v/>
      </c>
      <c r="R181" t="str">
        <f>IF(OR($A181="",入力シート_上限3千円!$H$3=""),"",入力シート_上限3千円!$H$3)</f>
        <v/>
      </c>
      <c r="S181" s="30" t="str">
        <f t="shared" si="41"/>
        <v/>
      </c>
    </row>
    <row r="182" spans="1:19" x14ac:dyDescent="0.25">
      <c r="A182" t="str">
        <f>IF(入力シート_上限3千円!$B193="","",ROW()-1)</f>
        <v/>
      </c>
      <c r="B182" t="str">
        <f t="shared" si="35"/>
        <v/>
      </c>
      <c r="C182" t="str">
        <f t="shared" ref="C182:F201" si="48">IFERROR(IF(VLOOKUP($A182,実績一覧,COLUMN()+1,FALSE)=0,"",VLOOKUP($A182,実績一覧,COLUMN()+1,FALSE)),"")</f>
        <v/>
      </c>
      <c r="D182" t="str">
        <f t="shared" si="48"/>
        <v/>
      </c>
      <c r="E182" s="30" t="str">
        <f t="shared" si="48"/>
        <v/>
      </c>
      <c r="F182" t="str">
        <f t="shared" si="48"/>
        <v/>
      </c>
      <c r="G182" t="str">
        <f t="shared" si="36"/>
        <v/>
      </c>
      <c r="H182" t="str">
        <f t="shared" si="37"/>
        <v/>
      </c>
      <c r="I182" t="str">
        <f t="shared" si="38"/>
        <v/>
      </c>
      <c r="J182" t="str">
        <f t="shared" si="39"/>
        <v/>
      </c>
      <c r="K182" t="str">
        <f t="shared" ref="K182:M201" si="49">IFERROR(IF(VLOOKUP($A182,実績一覧,COLUMN()+11,FALSE)=0,"",VLOOKUP($A182,実績一覧,COLUMN()+11,FALSE)),"")</f>
        <v/>
      </c>
      <c r="L182" t="str">
        <f t="shared" si="49"/>
        <v/>
      </c>
      <c r="M182" t="str">
        <f t="shared" si="49"/>
        <v/>
      </c>
      <c r="N182" t="str">
        <f t="shared" si="40"/>
        <v/>
      </c>
      <c r="O182" t="str">
        <f t="shared" ref="O182:P201" si="50">IFERROR(IF(VLOOKUP($A182,実績一覧,COLUMN()+13,FALSE)=0,"",VLOOKUP($A182,実績一覧,COLUMN()+13,FALSE)),"")</f>
        <v/>
      </c>
      <c r="P182" t="str">
        <f t="shared" si="50"/>
        <v/>
      </c>
      <c r="Q182" t="str">
        <f>IF(OR($A182="",入力シート_上限3千円!$H$2=""),"",入力シート_上限3千円!$H$2)</f>
        <v/>
      </c>
      <c r="R182" t="str">
        <f>IF(OR($A182="",入力シート_上限3千円!$H$3=""),"",入力シート_上限3千円!$H$3)</f>
        <v/>
      </c>
      <c r="S182" s="30" t="str">
        <f t="shared" si="41"/>
        <v/>
      </c>
    </row>
    <row r="183" spans="1:19" x14ac:dyDescent="0.25">
      <c r="A183" t="str">
        <f>IF(入力シート_上限3千円!$B194="","",ROW()-1)</f>
        <v/>
      </c>
      <c r="B183" t="str">
        <f t="shared" si="35"/>
        <v/>
      </c>
      <c r="C183" t="str">
        <f t="shared" si="48"/>
        <v/>
      </c>
      <c r="D183" t="str">
        <f t="shared" si="48"/>
        <v/>
      </c>
      <c r="E183" s="30" t="str">
        <f t="shared" si="48"/>
        <v/>
      </c>
      <c r="F183" t="str">
        <f t="shared" si="48"/>
        <v/>
      </c>
      <c r="G183" t="str">
        <f t="shared" si="36"/>
        <v/>
      </c>
      <c r="H183" t="str">
        <f t="shared" si="37"/>
        <v/>
      </c>
      <c r="I183" t="str">
        <f t="shared" si="38"/>
        <v/>
      </c>
      <c r="J183" t="str">
        <f t="shared" si="39"/>
        <v/>
      </c>
      <c r="K183" t="str">
        <f t="shared" si="49"/>
        <v/>
      </c>
      <c r="L183" t="str">
        <f t="shared" si="49"/>
        <v/>
      </c>
      <c r="M183" t="str">
        <f t="shared" si="49"/>
        <v/>
      </c>
      <c r="N183" t="str">
        <f t="shared" si="40"/>
        <v/>
      </c>
      <c r="O183" t="str">
        <f t="shared" si="50"/>
        <v/>
      </c>
      <c r="P183" t="str">
        <f t="shared" si="50"/>
        <v/>
      </c>
      <c r="Q183" t="str">
        <f>IF(OR($A183="",入力シート_上限3千円!$H$2=""),"",入力シート_上限3千円!$H$2)</f>
        <v/>
      </c>
      <c r="R183" t="str">
        <f>IF(OR($A183="",入力シート_上限3千円!$H$3=""),"",入力シート_上限3千円!$H$3)</f>
        <v/>
      </c>
      <c r="S183" s="30" t="str">
        <f t="shared" si="41"/>
        <v/>
      </c>
    </row>
    <row r="184" spans="1:19" x14ac:dyDescent="0.25">
      <c r="A184" t="str">
        <f>IF(入力シート_上限3千円!$B195="","",ROW()-1)</f>
        <v/>
      </c>
      <c r="B184" t="str">
        <f t="shared" si="35"/>
        <v/>
      </c>
      <c r="C184" t="str">
        <f t="shared" si="48"/>
        <v/>
      </c>
      <c r="D184" t="str">
        <f t="shared" si="48"/>
        <v/>
      </c>
      <c r="E184" s="30" t="str">
        <f t="shared" si="48"/>
        <v/>
      </c>
      <c r="F184" t="str">
        <f t="shared" si="48"/>
        <v/>
      </c>
      <c r="G184" t="str">
        <f t="shared" si="36"/>
        <v/>
      </c>
      <c r="H184" t="str">
        <f t="shared" si="37"/>
        <v/>
      </c>
      <c r="I184" t="str">
        <f t="shared" si="38"/>
        <v/>
      </c>
      <c r="J184" t="str">
        <f t="shared" si="39"/>
        <v/>
      </c>
      <c r="K184" t="str">
        <f t="shared" si="49"/>
        <v/>
      </c>
      <c r="L184" t="str">
        <f t="shared" si="49"/>
        <v/>
      </c>
      <c r="M184" t="str">
        <f t="shared" si="49"/>
        <v/>
      </c>
      <c r="N184" t="str">
        <f t="shared" si="40"/>
        <v/>
      </c>
      <c r="O184" t="str">
        <f t="shared" si="50"/>
        <v/>
      </c>
      <c r="P184" t="str">
        <f t="shared" si="50"/>
        <v/>
      </c>
      <c r="Q184" t="str">
        <f>IF(OR($A184="",入力シート_上限3千円!$H$2=""),"",入力シート_上限3千円!$H$2)</f>
        <v/>
      </c>
      <c r="R184" t="str">
        <f>IF(OR($A184="",入力シート_上限3千円!$H$3=""),"",入力シート_上限3千円!$H$3)</f>
        <v/>
      </c>
      <c r="S184" s="30" t="str">
        <f t="shared" si="41"/>
        <v/>
      </c>
    </row>
    <row r="185" spans="1:19" x14ac:dyDescent="0.25">
      <c r="A185" t="str">
        <f>IF(入力シート_上限3千円!$B196="","",ROW()-1)</f>
        <v/>
      </c>
      <c r="B185" t="str">
        <f t="shared" si="35"/>
        <v/>
      </c>
      <c r="C185" t="str">
        <f t="shared" si="48"/>
        <v/>
      </c>
      <c r="D185" t="str">
        <f t="shared" si="48"/>
        <v/>
      </c>
      <c r="E185" s="30" t="str">
        <f t="shared" si="48"/>
        <v/>
      </c>
      <c r="F185" t="str">
        <f t="shared" si="48"/>
        <v/>
      </c>
      <c r="G185" t="str">
        <f t="shared" si="36"/>
        <v/>
      </c>
      <c r="H185" t="str">
        <f t="shared" si="37"/>
        <v/>
      </c>
      <c r="I185" t="str">
        <f t="shared" si="38"/>
        <v/>
      </c>
      <c r="J185" t="str">
        <f t="shared" si="39"/>
        <v/>
      </c>
      <c r="K185" t="str">
        <f t="shared" si="49"/>
        <v/>
      </c>
      <c r="L185" t="str">
        <f t="shared" si="49"/>
        <v/>
      </c>
      <c r="M185" t="str">
        <f t="shared" si="49"/>
        <v/>
      </c>
      <c r="N185" t="str">
        <f t="shared" si="40"/>
        <v/>
      </c>
      <c r="O185" t="str">
        <f t="shared" si="50"/>
        <v/>
      </c>
      <c r="P185" t="str">
        <f t="shared" si="50"/>
        <v/>
      </c>
      <c r="Q185" t="str">
        <f>IF(OR($A185="",入力シート_上限3千円!$H$2=""),"",入力シート_上限3千円!$H$2)</f>
        <v/>
      </c>
      <c r="R185" t="str">
        <f>IF(OR($A185="",入力シート_上限3千円!$H$3=""),"",入力シート_上限3千円!$H$3)</f>
        <v/>
      </c>
      <c r="S185" s="30" t="str">
        <f t="shared" si="41"/>
        <v/>
      </c>
    </row>
    <row r="186" spans="1:19" x14ac:dyDescent="0.25">
      <c r="A186" t="str">
        <f>IF(入力シート_上限3千円!$B197="","",ROW()-1)</f>
        <v/>
      </c>
      <c r="B186" t="str">
        <f t="shared" si="35"/>
        <v/>
      </c>
      <c r="C186" t="str">
        <f t="shared" si="48"/>
        <v/>
      </c>
      <c r="D186" t="str">
        <f t="shared" si="48"/>
        <v/>
      </c>
      <c r="E186" s="30" t="str">
        <f t="shared" si="48"/>
        <v/>
      </c>
      <c r="F186" t="str">
        <f t="shared" si="48"/>
        <v/>
      </c>
      <c r="G186" t="str">
        <f t="shared" si="36"/>
        <v/>
      </c>
      <c r="H186" t="str">
        <f t="shared" si="37"/>
        <v/>
      </c>
      <c r="I186" t="str">
        <f t="shared" si="38"/>
        <v/>
      </c>
      <c r="J186" t="str">
        <f t="shared" si="39"/>
        <v/>
      </c>
      <c r="K186" t="str">
        <f t="shared" si="49"/>
        <v/>
      </c>
      <c r="L186" t="str">
        <f t="shared" si="49"/>
        <v/>
      </c>
      <c r="M186" t="str">
        <f t="shared" si="49"/>
        <v/>
      </c>
      <c r="N186" t="str">
        <f t="shared" si="40"/>
        <v/>
      </c>
      <c r="O186" t="str">
        <f t="shared" si="50"/>
        <v/>
      </c>
      <c r="P186" t="str">
        <f t="shared" si="50"/>
        <v/>
      </c>
      <c r="Q186" t="str">
        <f>IF(OR($A186="",入力シート_上限3千円!$H$2=""),"",入力シート_上限3千円!$H$2)</f>
        <v/>
      </c>
      <c r="R186" t="str">
        <f>IF(OR($A186="",入力シート_上限3千円!$H$3=""),"",入力シート_上限3千円!$H$3)</f>
        <v/>
      </c>
      <c r="S186" s="30" t="str">
        <f t="shared" si="41"/>
        <v/>
      </c>
    </row>
    <row r="187" spans="1:19" x14ac:dyDescent="0.25">
      <c r="A187" t="str">
        <f>IF(入力シート_上限3千円!$B198="","",ROW()-1)</f>
        <v/>
      </c>
      <c r="B187" t="str">
        <f t="shared" si="35"/>
        <v/>
      </c>
      <c r="C187" t="str">
        <f t="shared" si="48"/>
        <v/>
      </c>
      <c r="D187" t="str">
        <f t="shared" si="48"/>
        <v/>
      </c>
      <c r="E187" s="30" t="str">
        <f t="shared" si="48"/>
        <v/>
      </c>
      <c r="F187" t="str">
        <f t="shared" si="48"/>
        <v/>
      </c>
      <c r="G187" t="str">
        <f t="shared" si="36"/>
        <v/>
      </c>
      <c r="H187" t="str">
        <f t="shared" si="37"/>
        <v/>
      </c>
      <c r="I187" t="str">
        <f t="shared" si="38"/>
        <v/>
      </c>
      <c r="J187" t="str">
        <f t="shared" si="39"/>
        <v/>
      </c>
      <c r="K187" t="str">
        <f t="shared" si="49"/>
        <v/>
      </c>
      <c r="L187" t="str">
        <f t="shared" si="49"/>
        <v/>
      </c>
      <c r="M187" t="str">
        <f t="shared" si="49"/>
        <v/>
      </c>
      <c r="N187" t="str">
        <f t="shared" si="40"/>
        <v/>
      </c>
      <c r="O187" t="str">
        <f t="shared" si="50"/>
        <v/>
      </c>
      <c r="P187" t="str">
        <f t="shared" si="50"/>
        <v/>
      </c>
      <c r="Q187" t="str">
        <f>IF(OR($A187="",入力シート_上限3千円!$H$2=""),"",入力シート_上限3千円!$H$2)</f>
        <v/>
      </c>
      <c r="R187" t="str">
        <f>IF(OR($A187="",入力シート_上限3千円!$H$3=""),"",入力シート_上限3千円!$H$3)</f>
        <v/>
      </c>
      <c r="S187" s="30" t="str">
        <f t="shared" si="41"/>
        <v/>
      </c>
    </row>
    <row r="188" spans="1:19" x14ac:dyDescent="0.25">
      <c r="A188" t="str">
        <f>IF(入力シート_上限3千円!$B199="","",ROW()-1)</f>
        <v/>
      </c>
      <c r="B188" t="str">
        <f t="shared" si="35"/>
        <v/>
      </c>
      <c r="C188" t="str">
        <f t="shared" si="48"/>
        <v/>
      </c>
      <c r="D188" t="str">
        <f t="shared" si="48"/>
        <v/>
      </c>
      <c r="E188" s="30" t="str">
        <f t="shared" si="48"/>
        <v/>
      </c>
      <c r="F188" t="str">
        <f t="shared" si="48"/>
        <v/>
      </c>
      <c r="G188" t="str">
        <f t="shared" si="36"/>
        <v/>
      </c>
      <c r="H188" t="str">
        <f t="shared" si="37"/>
        <v/>
      </c>
      <c r="I188" t="str">
        <f t="shared" si="38"/>
        <v/>
      </c>
      <c r="J188" t="str">
        <f t="shared" si="39"/>
        <v/>
      </c>
      <c r="K188" t="str">
        <f t="shared" si="49"/>
        <v/>
      </c>
      <c r="L188" t="str">
        <f t="shared" si="49"/>
        <v/>
      </c>
      <c r="M188" t="str">
        <f t="shared" si="49"/>
        <v/>
      </c>
      <c r="N188" t="str">
        <f t="shared" si="40"/>
        <v/>
      </c>
      <c r="O188" t="str">
        <f t="shared" si="50"/>
        <v/>
      </c>
      <c r="P188" t="str">
        <f t="shared" si="50"/>
        <v/>
      </c>
      <c r="Q188" t="str">
        <f>IF(OR($A188="",入力シート_上限3千円!$H$2=""),"",入力シート_上限3千円!$H$2)</f>
        <v/>
      </c>
      <c r="R188" t="str">
        <f>IF(OR($A188="",入力シート_上限3千円!$H$3=""),"",入力シート_上限3千円!$H$3)</f>
        <v/>
      </c>
      <c r="S188" s="30" t="str">
        <f t="shared" si="41"/>
        <v/>
      </c>
    </row>
    <row r="189" spans="1:19" x14ac:dyDescent="0.25">
      <c r="A189" t="str">
        <f>IF(入力シート_上限3千円!$B200="","",ROW()-1)</f>
        <v/>
      </c>
      <c r="B189" t="str">
        <f t="shared" si="35"/>
        <v/>
      </c>
      <c r="C189" t="str">
        <f t="shared" si="48"/>
        <v/>
      </c>
      <c r="D189" t="str">
        <f t="shared" si="48"/>
        <v/>
      </c>
      <c r="E189" s="30" t="str">
        <f t="shared" si="48"/>
        <v/>
      </c>
      <c r="F189" t="str">
        <f t="shared" si="48"/>
        <v/>
      </c>
      <c r="G189" t="str">
        <f t="shared" si="36"/>
        <v/>
      </c>
      <c r="H189" t="str">
        <f t="shared" si="37"/>
        <v/>
      </c>
      <c r="I189" t="str">
        <f t="shared" si="38"/>
        <v/>
      </c>
      <c r="J189" t="str">
        <f t="shared" si="39"/>
        <v/>
      </c>
      <c r="K189" t="str">
        <f t="shared" si="49"/>
        <v/>
      </c>
      <c r="L189" t="str">
        <f t="shared" si="49"/>
        <v/>
      </c>
      <c r="M189" t="str">
        <f t="shared" si="49"/>
        <v/>
      </c>
      <c r="N189" t="str">
        <f t="shared" si="40"/>
        <v/>
      </c>
      <c r="O189" t="str">
        <f t="shared" si="50"/>
        <v/>
      </c>
      <c r="P189" t="str">
        <f t="shared" si="50"/>
        <v/>
      </c>
      <c r="Q189" t="str">
        <f>IF(OR($A189="",入力シート_上限3千円!$H$2=""),"",入力シート_上限3千円!$H$2)</f>
        <v/>
      </c>
      <c r="R189" t="str">
        <f>IF(OR($A189="",入力シート_上限3千円!$H$3=""),"",入力シート_上限3千円!$H$3)</f>
        <v/>
      </c>
      <c r="S189" s="30" t="str">
        <f t="shared" si="41"/>
        <v/>
      </c>
    </row>
    <row r="190" spans="1:19" x14ac:dyDescent="0.25">
      <c r="A190" t="str">
        <f>IF(入力シート_上限3千円!$B201="","",ROW()-1)</f>
        <v/>
      </c>
      <c r="B190" t="str">
        <f t="shared" si="35"/>
        <v/>
      </c>
      <c r="C190" t="str">
        <f t="shared" si="48"/>
        <v/>
      </c>
      <c r="D190" t="str">
        <f t="shared" si="48"/>
        <v/>
      </c>
      <c r="E190" s="30" t="str">
        <f t="shared" si="48"/>
        <v/>
      </c>
      <c r="F190" t="str">
        <f t="shared" si="48"/>
        <v/>
      </c>
      <c r="G190" t="str">
        <f t="shared" si="36"/>
        <v/>
      </c>
      <c r="H190" t="str">
        <f t="shared" si="37"/>
        <v/>
      </c>
      <c r="I190" t="str">
        <f t="shared" si="38"/>
        <v/>
      </c>
      <c r="J190" t="str">
        <f t="shared" si="39"/>
        <v/>
      </c>
      <c r="K190" t="str">
        <f t="shared" si="49"/>
        <v/>
      </c>
      <c r="L190" t="str">
        <f t="shared" si="49"/>
        <v/>
      </c>
      <c r="M190" t="str">
        <f t="shared" si="49"/>
        <v/>
      </c>
      <c r="N190" t="str">
        <f t="shared" si="40"/>
        <v/>
      </c>
      <c r="O190" t="str">
        <f t="shared" si="50"/>
        <v/>
      </c>
      <c r="P190" t="str">
        <f t="shared" si="50"/>
        <v/>
      </c>
      <c r="Q190" t="str">
        <f>IF(OR($A190="",入力シート_上限3千円!$H$2=""),"",入力シート_上限3千円!$H$2)</f>
        <v/>
      </c>
      <c r="R190" t="str">
        <f>IF(OR($A190="",入力シート_上限3千円!$H$3=""),"",入力シート_上限3千円!$H$3)</f>
        <v/>
      </c>
      <c r="S190" s="30" t="str">
        <f t="shared" si="41"/>
        <v/>
      </c>
    </row>
    <row r="191" spans="1:19" x14ac:dyDescent="0.25">
      <c r="A191" t="str">
        <f>IF(入力シート_上限3千円!$B202="","",ROW()-1)</f>
        <v/>
      </c>
      <c r="B191" t="str">
        <f t="shared" si="35"/>
        <v/>
      </c>
      <c r="C191" t="str">
        <f t="shared" si="48"/>
        <v/>
      </c>
      <c r="D191" t="str">
        <f t="shared" si="48"/>
        <v/>
      </c>
      <c r="E191" s="30" t="str">
        <f t="shared" si="48"/>
        <v/>
      </c>
      <c r="F191" t="str">
        <f t="shared" si="48"/>
        <v/>
      </c>
      <c r="G191" t="str">
        <f t="shared" si="36"/>
        <v/>
      </c>
      <c r="H191" t="str">
        <f t="shared" si="37"/>
        <v/>
      </c>
      <c r="I191" t="str">
        <f t="shared" si="38"/>
        <v/>
      </c>
      <c r="J191" t="str">
        <f t="shared" si="39"/>
        <v/>
      </c>
      <c r="K191" t="str">
        <f t="shared" si="49"/>
        <v/>
      </c>
      <c r="L191" t="str">
        <f t="shared" si="49"/>
        <v/>
      </c>
      <c r="M191" t="str">
        <f t="shared" si="49"/>
        <v/>
      </c>
      <c r="N191" t="str">
        <f t="shared" si="40"/>
        <v/>
      </c>
      <c r="O191" t="str">
        <f t="shared" si="50"/>
        <v/>
      </c>
      <c r="P191" t="str">
        <f t="shared" si="50"/>
        <v/>
      </c>
      <c r="Q191" t="str">
        <f>IF(OR($A191="",入力シート_上限3千円!$H$2=""),"",入力シート_上限3千円!$H$2)</f>
        <v/>
      </c>
      <c r="R191" t="str">
        <f>IF(OR($A191="",入力シート_上限3千円!$H$3=""),"",入力シート_上限3千円!$H$3)</f>
        <v/>
      </c>
      <c r="S191" s="30" t="str">
        <f t="shared" si="41"/>
        <v/>
      </c>
    </row>
    <row r="192" spans="1:19" x14ac:dyDescent="0.25">
      <c r="A192" t="str">
        <f>IF(入力シート_上限3千円!$B203="","",ROW()-1)</f>
        <v/>
      </c>
      <c r="B192" t="str">
        <f t="shared" si="35"/>
        <v/>
      </c>
      <c r="C192" t="str">
        <f t="shared" si="48"/>
        <v/>
      </c>
      <c r="D192" t="str">
        <f t="shared" si="48"/>
        <v/>
      </c>
      <c r="E192" s="30" t="str">
        <f t="shared" si="48"/>
        <v/>
      </c>
      <c r="F192" t="str">
        <f t="shared" si="48"/>
        <v/>
      </c>
      <c r="G192" t="str">
        <f t="shared" si="36"/>
        <v/>
      </c>
      <c r="H192" t="str">
        <f t="shared" si="37"/>
        <v/>
      </c>
      <c r="I192" t="str">
        <f t="shared" si="38"/>
        <v/>
      </c>
      <c r="J192" t="str">
        <f t="shared" si="39"/>
        <v/>
      </c>
      <c r="K192" t="str">
        <f t="shared" si="49"/>
        <v/>
      </c>
      <c r="L192" t="str">
        <f t="shared" si="49"/>
        <v/>
      </c>
      <c r="M192" t="str">
        <f t="shared" si="49"/>
        <v/>
      </c>
      <c r="N192" t="str">
        <f t="shared" si="40"/>
        <v/>
      </c>
      <c r="O192" t="str">
        <f t="shared" si="50"/>
        <v/>
      </c>
      <c r="P192" t="str">
        <f t="shared" si="50"/>
        <v/>
      </c>
      <c r="Q192" t="str">
        <f>IF(OR($A192="",入力シート_上限3千円!$H$2=""),"",入力シート_上限3千円!$H$2)</f>
        <v/>
      </c>
      <c r="R192" t="str">
        <f>IF(OR($A192="",入力シート_上限3千円!$H$3=""),"",入力シート_上限3千円!$H$3)</f>
        <v/>
      </c>
      <c r="S192" s="30" t="str">
        <f t="shared" si="41"/>
        <v/>
      </c>
    </row>
    <row r="193" spans="1:19" x14ac:dyDescent="0.25">
      <c r="A193" t="str">
        <f>IF(入力シート_上限3千円!$B204="","",ROW()-1)</f>
        <v/>
      </c>
      <c r="B193" t="str">
        <f t="shared" si="35"/>
        <v/>
      </c>
      <c r="C193" t="str">
        <f t="shared" si="48"/>
        <v/>
      </c>
      <c r="D193" t="str">
        <f t="shared" si="48"/>
        <v/>
      </c>
      <c r="E193" s="30" t="str">
        <f t="shared" si="48"/>
        <v/>
      </c>
      <c r="F193" t="str">
        <f t="shared" si="48"/>
        <v/>
      </c>
      <c r="G193" t="str">
        <f t="shared" si="36"/>
        <v/>
      </c>
      <c r="H193" t="str">
        <f t="shared" si="37"/>
        <v/>
      </c>
      <c r="I193" t="str">
        <f t="shared" si="38"/>
        <v/>
      </c>
      <c r="J193" t="str">
        <f t="shared" si="39"/>
        <v/>
      </c>
      <c r="K193" t="str">
        <f t="shared" si="49"/>
        <v/>
      </c>
      <c r="L193" t="str">
        <f t="shared" si="49"/>
        <v/>
      </c>
      <c r="M193" t="str">
        <f t="shared" si="49"/>
        <v/>
      </c>
      <c r="N193" t="str">
        <f t="shared" si="40"/>
        <v/>
      </c>
      <c r="O193" t="str">
        <f t="shared" si="50"/>
        <v/>
      </c>
      <c r="P193" t="str">
        <f t="shared" si="50"/>
        <v/>
      </c>
      <c r="Q193" t="str">
        <f>IF(OR($A193="",入力シート_上限3千円!$H$2=""),"",入力シート_上限3千円!$H$2)</f>
        <v/>
      </c>
      <c r="R193" t="str">
        <f>IF(OR($A193="",入力シート_上限3千円!$H$3=""),"",入力シート_上限3千円!$H$3)</f>
        <v/>
      </c>
      <c r="S193" s="30" t="str">
        <f t="shared" si="41"/>
        <v/>
      </c>
    </row>
    <row r="194" spans="1:19" x14ac:dyDescent="0.25">
      <c r="A194" t="str">
        <f>IF(入力シート_上限3千円!$B205="","",ROW()-1)</f>
        <v/>
      </c>
      <c r="B194" t="str">
        <f t="shared" ref="B194:B257" si="51">IFERROR(IF(VLOOKUP($A194,実績一覧,COLUMN(),FALSE)=0,"",VLOOKUP($A194,実績一覧,COLUMN(),FALSE)),"")</f>
        <v/>
      </c>
      <c r="C194" t="str">
        <f t="shared" si="48"/>
        <v/>
      </c>
      <c r="D194" t="str">
        <f t="shared" si="48"/>
        <v/>
      </c>
      <c r="E194" s="30" t="str">
        <f t="shared" si="48"/>
        <v/>
      </c>
      <c r="F194" t="str">
        <f t="shared" si="48"/>
        <v/>
      </c>
      <c r="G194" t="str">
        <f t="shared" ref="G194:G257" si="52">IFERROR(IF(VLOOKUP($A194,実績一覧,COLUMN()+2,FALSE)=0,"",VLOOKUP($A194,実績一覧,COLUMN()+2,FALSE)),"")</f>
        <v/>
      </c>
      <c r="H194" t="str">
        <f t="shared" ref="H194:H257" si="53">IFERROR(IF(VLOOKUP($A194,実績一覧,COLUMN()+4,FALSE)=0,"",VLOOKUP($A194,実績一覧,COLUMN()+4,FALSE)),"")</f>
        <v/>
      </c>
      <c r="I194" t="str">
        <f t="shared" ref="I194:I257" si="54">IFERROR(IF(VLOOKUP($A194,実績一覧,COLUMN()+5,FALSE)=0,"",VLOOKUP($A194,実績一覧,COLUMN()+5,FALSE)),"")</f>
        <v/>
      </c>
      <c r="J194" t="str">
        <f t="shared" ref="J194:J257" si="55">IFERROR(IF(VLOOKUP($A194,実績一覧,COLUMN()+8,FALSE)=0,"",VLOOKUP($A194,実績一覧,COLUMN()+8,FALSE)),"")</f>
        <v/>
      </c>
      <c r="K194" t="str">
        <f t="shared" si="49"/>
        <v/>
      </c>
      <c r="L194" t="str">
        <f t="shared" si="49"/>
        <v/>
      </c>
      <c r="M194" t="str">
        <f t="shared" si="49"/>
        <v/>
      </c>
      <c r="N194" t="str">
        <f t="shared" ref="N194:N257" si="56">IFERROR(IF(VLOOKUP($A194,実績一覧,COLUMN()+12,FALSE)=0,"",VLOOKUP($A194,実績一覧,COLUMN()+12,FALSE)),"")</f>
        <v/>
      </c>
      <c r="O194" t="str">
        <f t="shared" si="50"/>
        <v/>
      </c>
      <c r="P194" t="str">
        <f t="shared" si="50"/>
        <v/>
      </c>
      <c r="Q194" t="str">
        <f>IF(OR($A194="",入力シート_上限3千円!$H$2=""),"",入力シート_上限3千円!$H$2)</f>
        <v/>
      </c>
      <c r="R194" t="str">
        <f>IF(OR($A194="",入力シート_上限3千円!$H$3=""),"",入力シート_上限3千円!$H$3)</f>
        <v/>
      </c>
      <c r="S194" s="30" t="str">
        <f t="shared" ref="S194:S257" si="57">IFERROR(IF(VLOOKUP($A194,実績一覧,3,FALSE)=0,"",VLOOKUP($A194,実績一覧,3,FALSE)),"")</f>
        <v/>
      </c>
    </row>
    <row r="195" spans="1:19" x14ac:dyDescent="0.25">
      <c r="A195" t="str">
        <f>IF(入力シート_上限3千円!$B206="","",ROW()-1)</f>
        <v/>
      </c>
      <c r="B195" t="str">
        <f t="shared" si="51"/>
        <v/>
      </c>
      <c r="C195" t="str">
        <f t="shared" si="48"/>
        <v/>
      </c>
      <c r="D195" t="str">
        <f t="shared" si="48"/>
        <v/>
      </c>
      <c r="E195" s="30" t="str">
        <f t="shared" si="48"/>
        <v/>
      </c>
      <c r="F195" t="str">
        <f t="shared" si="48"/>
        <v/>
      </c>
      <c r="G195" t="str">
        <f t="shared" si="52"/>
        <v/>
      </c>
      <c r="H195" t="str">
        <f t="shared" si="53"/>
        <v/>
      </c>
      <c r="I195" t="str">
        <f t="shared" si="54"/>
        <v/>
      </c>
      <c r="J195" t="str">
        <f t="shared" si="55"/>
        <v/>
      </c>
      <c r="K195" t="str">
        <f t="shared" si="49"/>
        <v/>
      </c>
      <c r="L195" t="str">
        <f t="shared" si="49"/>
        <v/>
      </c>
      <c r="M195" t="str">
        <f t="shared" si="49"/>
        <v/>
      </c>
      <c r="N195" t="str">
        <f t="shared" si="56"/>
        <v/>
      </c>
      <c r="O195" t="str">
        <f t="shared" si="50"/>
        <v/>
      </c>
      <c r="P195" t="str">
        <f t="shared" si="50"/>
        <v/>
      </c>
      <c r="Q195" t="str">
        <f>IF(OR($A195="",入力シート_上限3千円!$H$2=""),"",入力シート_上限3千円!$H$2)</f>
        <v/>
      </c>
      <c r="R195" t="str">
        <f>IF(OR($A195="",入力シート_上限3千円!$H$3=""),"",入力シート_上限3千円!$H$3)</f>
        <v/>
      </c>
      <c r="S195" s="30" t="str">
        <f t="shared" si="57"/>
        <v/>
      </c>
    </row>
    <row r="196" spans="1:19" x14ac:dyDescent="0.25">
      <c r="A196" t="str">
        <f>IF(入力シート_上限3千円!$B207="","",ROW()-1)</f>
        <v/>
      </c>
      <c r="B196" t="str">
        <f t="shared" si="51"/>
        <v/>
      </c>
      <c r="C196" t="str">
        <f t="shared" si="48"/>
        <v/>
      </c>
      <c r="D196" t="str">
        <f t="shared" si="48"/>
        <v/>
      </c>
      <c r="E196" s="30" t="str">
        <f t="shared" si="48"/>
        <v/>
      </c>
      <c r="F196" t="str">
        <f t="shared" si="48"/>
        <v/>
      </c>
      <c r="G196" t="str">
        <f t="shared" si="52"/>
        <v/>
      </c>
      <c r="H196" t="str">
        <f t="shared" si="53"/>
        <v/>
      </c>
      <c r="I196" t="str">
        <f t="shared" si="54"/>
        <v/>
      </c>
      <c r="J196" t="str">
        <f t="shared" si="55"/>
        <v/>
      </c>
      <c r="K196" t="str">
        <f t="shared" si="49"/>
        <v/>
      </c>
      <c r="L196" t="str">
        <f t="shared" si="49"/>
        <v/>
      </c>
      <c r="M196" t="str">
        <f t="shared" si="49"/>
        <v/>
      </c>
      <c r="N196" t="str">
        <f t="shared" si="56"/>
        <v/>
      </c>
      <c r="O196" t="str">
        <f t="shared" si="50"/>
        <v/>
      </c>
      <c r="P196" t="str">
        <f t="shared" si="50"/>
        <v/>
      </c>
      <c r="Q196" t="str">
        <f>IF(OR($A196="",入力シート_上限3千円!$H$2=""),"",入力シート_上限3千円!$H$2)</f>
        <v/>
      </c>
      <c r="R196" t="str">
        <f>IF(OR($A196="",入力シート_上限3千円!$H$3=""),"",入力シート_上限3千円!$H$3)</f>
        <v/>
      </c>
      <c r="S196" s="30" t="str">
        <f t="shared" si="57"/>
        <v/>
      </c>
    </row>
    <row r="197" spans="1:19" x14ac:dyDescent="0.25">
      <c r="A197" t="str">
        <f>IF(入力シート_上限3千円!$B208="","",ROW()-1)</f>
        <v/>
      </c>
      <c r="B197" t="str">
        <f t="shared" si="51"/>
        <v/>
      </c>
      <c r="C197" t="str">
        <f t="shared" si="48"/>
        <v/>
      </c>
      <c r="D197" t="str">
        <f t="shared" si="48"/>
        <v/>
      </c>
      <c r="E197" s="30" t="str">
        <f t="shared" si="48"/>
        <v/>
      </c>
      <c r="F197" t="str">
        <f t="shared" si="48"/>
        <v/>
      </c>
      <c r="G197" t="str">
        <f t="shared" si="52"/>
        <v/>
      </c>
      <c r="H197" t="str">
        <f t="shared" si="53"/>
        <v/>
      </c>
      <c r="I197" t="str">
        <f t="shared" si="54"/>
        <v/>
      </c>
      <c r="J197" t="str">
        <f t="shared" si="55"/>
        <v/>
      </c>
      <c r="K197" t="str">
        <f t="shared" si="49"/>
        <v/>
      </c>
      <c r="L197" t="str">
        <f t="shared" si="49"/>
        <v/>
      </c>
      <c r="M197" t="str">
        <f t="shared" si="49"/>
        <v/>
      </c>
      <c r="N197" t="str">
        <f t="shared" si="56"/>
        <v/>
      </c>
      <c r="O197" t="str">
        <f t="shared" si="50"/>
        <v/>
      </c>
      <c r="P197" t="str">
        <f t="shared" si="50"/>
        <v/>
      </c>
      <c r="Q197" t="str">
        <f>IF(OR($A197="",入力シート_上限3千円!$H$2=""),"",入力シート_上限3千円!$H$2)</f>
        <v/>
      </c>
      <c r="R197" t="str">
        <f>IF(OR($A197="",入力シート_上限3千円!$H$3=""),"",入力シート_上限3千円!$H$3)</f>
        <v/>
      </c>
      <c r="S197" s="30" t="str">
        <f t="shared" si="57"/>
        <v/>
      </c>
    </row>
    <row r="198" spans="1:19" x14ac:dyDescent="0.25">
      <c r="A198" t="str">
        <f>IF(入力シート_上限3千円!$B209="","",ROW()-1)</f>
        <v/>
      </c>
      <c r="B198" t="str">
        <f t="shared" si="51"/>
        <v/>
      </c>
      <c r="C198" t="str">
        <f t="shared" si="48"/>
        <v/>
      </c>
      <c r="D198" t="str">
        <f t="shared" si="48"/>
        <v/>
      </c>
      <c r="E198" s="30" t="str">
        <f t="shared" si="48"/>
        <v/>
      </c>
      <c r="F198" t="str">
        <f t="shared" si="48"/>
        <v/>
      </c>
      <c r="G198" t="str">
        <f t="shared" si="52"/>
        <v/>
      </c>
      <c r="H198" t="str">
        <f t="shared" si="53"/>
        <v/>
      </c>
      <c r="I198" t="str">
        <f t="shared" si="54"/>
        <v/>
      </c>
      <c r="J198" t="str">
        <f t="shared" si="55"/>
        <v/>
      </c>
      <c r="K198" t="str">
        <f t="shared" si="49"/>
        <v/>
      </c>
      <c r="L198" t="str">
        <f t="shared" si="49"/>
        <v/>
      </c>
      <c r="M198" t="str">
        <f t="shared" si="49"/>
        <v/>
      </c>
      <c r="N198" t="str">
        <f t="shared" si="56"/>
        <v/>
      </c>
      <c r="O198" t="str">
        <f t="shared" si="50"/>
        <v/>
      </c>
      <c r="P198" t="str">
        <f t="shared" si="50"/>
        <v/>
      </c>
      <c r="Q198" t="str">
        <f>IF(OR($A198="",入力シート_上限3千円!$H$2=""),"",入力シート_上限3千円!$H$2)</f>
        <v/>
      </c>
      <c r="R198" t="str">
        <f>IF(OR($A198="",入力シート_上限3千円!$H$3=""),"",入力シート_上限3千円!$H$3)</f>
        <v/>
      </c>
      <c r="S198" s="30" t="str">
        <f t="shared" si="57"/>
        <v/>
      </c>
    </row>
    <row r="199" spans="1:19" x14ac:dyDescent="0.25">
      <c r="A199" t="str">
        <f>IF(入力シート_上限3千円!$B210="","",ROW()-1)</f>
        <v/>
      </c>
      <c r="B199" t="str">
        <f t="shared" si="51"/>
        <v/>
      </c>
      <c r="C199" t="str">
        <f t="shared" si="48"/>
        <v/>
      </c>
      <c r="D199" t="str">
        <f t="shared" si="48"/>
        <v/>
      </c>
      <c r="E199" s="30" t="str">
        <f t="shared" si="48"/>
        <v/>
      </c>
      <c r="F199" t="str">
        <f t="shared" si="48"/>
        <v/>
      </c>
      <c r="G199" t="str">
        <f t="shared" si="52"/>
        <v/>
      </c>
      <c r="H199" t="str">
        <f t="shared" si="53"/>
        <v/>
      </c>
      <c r="I199" t="str">
        <f t="shared" si="54"/>
        <v/>
      </c>
      <c r="J199" t="str">
        <f t="shared" si="55"/>
        <v/>
      </c>
      <c r="K199" t="str">
        <f t="shared" si="49"/>
        <v/>
      </c>
      <c r="L199" t="str">
        <f t="shared" si="49"/>
        <v/>
      </c>
      <c r="M199" t="str">
        <f t="shared" si="49"/>
        <v/>
      </c>
      <c r="N199" t="str">
        <f t="shared" si="56"/>
        <v/>
      </c>
      <c r="O199" t="str">
        <f t="shared" si="50"/>
        <v/>
      </c>
      <c r="P199" t="str">
        <f t="shared" si="50"/>
        <v/>
      </c>
      <c r="Q199" t="str">
        <f>IF(OR($A199="",入力シート_上限3千円!$H$2=""),"",入力シート_上限3千円!$H$2)</f>
        <v/>
      </c>
      <c r="R199" t="str">
        <f>IF(OR($A199="",入力シート_上限3千円!$H$3=""),"",入力シート_上限3千円!$H$3)</f>
        <v/>
      </c>
      <c r="S199" s="30" t="str">
        <f t="shared" si="57"/>
        <v/>
      </c>
    </row>
    <row r="200" spans="1:19" x14ac:dyDescent="0.25">
      <c r="A200" t="str">
        <f>IF(入力シート_上限3千円!$B211="","",ROW()-1)</f>
        <v/>
      </c>
      <c r="B200" t="str">
        <f t="shared" si="51"/>
        <v/>
      </c>
      <c r="C200" t="str">
        <f t="shared" si="48"/>
        <v/>
      </c>
      <c r="D200" t="str">
        <f t="shared" si="48"/>
        <v/>
      </c>
      <c r="E200" s="30" t="str">
        <f t="shared" si="48"/>
        <v/>
      </c>
      <c r="F200" t="str">
        <f t="shared" si="48"/>
        <v/>
      </c>
      <c r="G200" t="str">
        <f t="shared" si="52"/>
        <v/>
      </c>
      <c r="H200" t="str">
        <f t="shared" si="53"/>
        <v/>
      </c>
      <c r="I200" t="str">
        <f t="shared" si="54"/>
        <v/>
      </c>
      <c r="J200" t="str">
        <f t="shared" si="55"/>
        <v/>
      </c>
      <c r="K200" t="str">
        <f t="shared" si="49"/>
        <v/>
      </c>
      <c r="L200" t="str">
        <f t="shared" si="49"/>
        <v/>
      </c>
      <c r="M200" t="str">
        <f t="shared" si="49"/>
        <v/>
      </c>
      <c r="N200" t="str">
        <f t="shared" si="56"/>
        <v/>
      </c>
      <c r="O200" t="str">
        <f t="shared" si="50"/>
        <v/>
      </c>
      <c r="P200" t="str">
        <f t="shared" si="50"/>
        <v/>
      </c>
      <c r="Q200" t="str">
        <f>IF(OR($A200="",入力シート_上限3千円!$H$2=""),"",入力シート_上限3千円!$H$2)</f>
        <v/>
      </c>
      <c r="R200" t="str">
        <f>IF(OR($A200="",入力シート_上限3千円!$H$3=""),"",入力シート_上限3千円!$H$3)</f>
        <v/>
      </c>
      <c r="S200" s="30" t="str">
        <f t="shared" si="57"/>
        <v/>
      </c>
    </row>
    <row r="201" spans="1:19" x14ac:dyDescent="0.25">
      <c r="A201" t="str">
        <f>IF(入力シート_上限3千円!$B212="","",ROW()-1)</f>
        <v/>
      </c>
      <c r="B201" t="str">
        <f t="shared" si="51"/>
        <v/>
      </c>
      <c r="C201" t="str">
        <f t="shared" si="48"/>
        <v/>
      </c>
      <c r="D201" t="str">
        <f t="shared" si="48"/>
        <v/>
      </c>
      <c r="E201" s="30" t="str">
        <f t="shared" si="48"/>
        <v/>
      </c>
      <c r="F201" t="str">
        <f t="shared" si="48"/>
        <v/>
      </c>
      <c r="G201" t="str">
        <f t="shared" si="52"/>
        <v/>
      </c>
      <c r="H201" t="str">
        <f t="shared" si="53"/>
        <v/>
      </c>
      <c r="I201" t="str">
        <f t="shared" si="54"/>
        <v/>
      </c>
      <c r="J201" t="str">
        <f t="shared" si="55"/>
        <v/>
      </c>
      <c r="K201" t="str">
        <f t="shared" si="49"/>
        <v/>
      </c>
      <c r="L201" t="str">
        <f t="shared" si="49"/>
        <v/>
      </c>
      <c r="M201" t="str">
        <f t="shared" si="49"/>
        <v/>
      </c>
      <c r="N201" t="str">
        <f t="shared" si="56"/>
        <v/>
      </c>
      <c r="O201" t="str">
        <f t="shared" si="50"/>
        <v/>
      </c>
      <c r="P201" t="str">
        <f t="shared" si="50"/>
        <v/>
      </c>
      <c r="Q201" t="str">
        <f>IF(OR($A201="",入力シート_上限3千円!$H$2=""),"",入力シート_上限3千円!$H$2)</f>
        <v/>
      </c>
      <c r="R201" t="str">
        <f>IF(OR($A201="",入力シート_上限3千円!$H$3=""),"",入力シート_上限3千円!$H$3)</f>
        <v/>
      </c>
      <c r="S201" s="30" t="str">
        <f t="shared" si="57"/>
        <v/>
      </c>
    </row>
    <row r="202" spans="1:19" x14ac:dyDescent="0.25">
      <c r="A202" t="str">
        <f>IF(入力シート_上限3千円!$B213="","",ROW()-1)</f>
        <v/>
      </c>
      <c r="B202" t="str">
        <f t="shared" si="51"/>
        <v/>
      </c>
      <c r="C202" t="str">
        <f t="shared" ref="C202:F221" si="58">IFERROR(IF(VLOOKUP($A202,実績一覧,COLUMN()+1,FALSE)=0,"",VLOOKUP($A202,実績一覧,COLUMN()+1,FALSE)),"")</f>
        <v/>
      </c>
      <c r="D202" t="str">
        <f t="shared" si="58"/>
        <v/>
      </c>
      <c r="E202" s="30" t="str">
        <f t="shared" si="58"/>
        <v/>
      </c>
      <c r="F202" t="str">
        <f t="shared" si="58"/>
        <v/>
      </c>
      <c r="G202" t="str">
        <f t="shared" si="52"/>
        <v/>
      </c>
      <c r="H202" t="str">
        <f t="shared" si="53"/>
        <v/>
      </c>
      <c r="I202" t="str">
        <f t="shared" si="54"/>
        <v/>
      </c>
      <c r="J202" t="str">
        <f t="shared" si="55"/>
        <v/>
      </c>
      <c r="K202" t="str">
        <f t="shared" ref="K202:M221" si="59">IFERROR(IF(VLOOKUP($A202,実績一覧,COLUMN()+11,FALSE)=0,"",VLOOKUP($A202,実績一覧,COLUMN()+11,FALSE)),"")</f>
        <v/>
      </c>
      <c r="L202" t="str">
        <f t="shared" si="59"/>
        <v/>
      </c>
      <c r="M202" t="str">
        <f t="shared" si="59"/>
        <v/>
      </c>
      <c r="N202" t="str">
        <f t="shared" si="56"/>
        <v/>
      </c>
      <c r="O202" t="str">
        <f t="shared" ref="O202:P221" si="60">IFERROR(IF(VLOOKUP($A202,実績一覧,COLUMN()+13,FALSE)=0,"",VLOOKUP($A202,実績一覧,COLUMN()+13,FALSE)),"")</f>
        <v/>
      </c>
      <c r="P202" t="str">
        <f t="shared" si="60"/>
        <v/>
      </c>
      <c r="Q202" t="str">
        <f>IF(OR($A202="",入力シート_上限3千円!$H$2=""),"",入力シート_上限3千円!$H$2)</f>
        <v/>
      </c>
      <c r="R202" t="str">
        <f>IF(OR($A202="",入力シート_上限3千円!$H$3=""),"",入力シート_上限3千円!$H$3)</f>
        <v/>
      </c>
      <c r="S202" s="30" t="str">
        <f t="shared" si="57"/>
        <v/>
      </c>
    </row>
    <row r="203" spans="1:19" x14ac:dyDescent="0.25">
      <c r="A203" t="str">
        <f>IF(入力シート_上限3千円!$B214="","",ROW()-1)</f>
        <v/>
      </c>
      <c r="B203" t="str">
        <f t="shared" si="51"/>
        <v/>
      </c>
      <c r="C203" t="str">
        <f t="shared" si="58"/>
        <v/>
      </c>
      <c r="D203" t="str">
        <f t="shared" si="58"/>
        <v/>
      </c>
      <c r="E203" s="30" t="str">
        <f t="shared" si="58"/>
        <v/>
      </c>
      <c r="F203" t="str">
        <f t="shared" si="58"/>
        <v/>
      </c>
      <c r="G203" t="str">
        <f t="shared" si="52"/>
        <v/>
      </c>
      <c r="H203" t="str">
        <f t="shared" si="53"/>
        <v/>
      </c>
      <c r="I203" t="str">
        <f t="shared" si="54"/>
        <v/>
      </c>
      <c r="J203" t="str">
        <f t="shared" si="55"/>
        <v/>
      </c>
      <c r="K203" t="str">
        <f t="shared" si="59"/>
        <v/>
      </c>
      <c r="L203" t="str">
        <f t="shared" si="59"/>
        <v/>
      </c>
      <c r="M203" t="str">
        <f t="shared" si="59"/>
        <v/>
      </c>
      <c r="N203" t="str">
        <f t="shared" si="56"/>
        <v/>
      </c>
      <c r="O203" t="str">
        <f t="shared" si="60"/>
        <v/>
      </c>
      <c r="P203" t="str">
        <f t="shared" si="60"/>
        <v/>
      </c>
      <c r="Q203" t="str">
        <f>IF(OR($A203="",入力シート_上限3千円!$H$2=""),"",入力シート_上限3千円!$H$2)</f>
        <v/>
      </c>
      <c r="R203" t="str">
        <f>IF(OR($A203="",入力シート_上限3千円!$H$3=""),"",入力シート_上限3千円!$H$3)</f>
        <v/>
      </c>
      <c r="S203" s="30" t="str">
        <f t="shared" si="57"/>
        <v/>
      </c>
    </row>
    <row r="204" spans="1:19" x14ac:dyDescent="0.25">
      <c r="A204" t="str">
        <f>IF(入力シート_上限3千円!$B215="","",ROW()-1)</f>
        <v/>
      </c>
      <c r="B204" t="str">
        <f t="shared" si="51"/>
        <v/>
      </c>
      <c r="C204" t="str">
        <f t="shared" si="58"/>
        <v/>
      </c>
      <c r="D204" t="str">
        <f t="shared" si="58"/>
        <v/>
      </c>
      <c r="E204" s="30" t="str">
        <f t="shared" si="58"/>
        <v/>
      </c>
      <c r="F204" t="str">
        <f t="shared" si="58"/>
        <v/>
      </c>
      <c r="G204" t="str">
        <f t="shared" si="52"/>
        <v/>
      </c>
      <c r="H204" t="str">
        <f t="shared" si="53"/>
        <v/>
      </c>
      <c r="I204" t="str">
        <f t="shared" si="54"/>
        <v/>
      </c>
      <c r="J204" t="str">
        <f t="shared" si="55"/>
        <v/>
      </c>
      <c r="K204" t="str">
        <f t="shared" si="59"/>
        <v/>
      </c>
      <c r="L204" t="str">
        <f t="shared" si="59"/>
        <v/>
      </c>
      <c r="M204" t="str">
        <f t="shared" si="59"/>
        <v/>
      </c>
      <c r="N204" t="str">
        <f t="shared" si="56"/>
        <v/>
      </c>
      <c r="O204" t="str">
        <f t="shared" si="60"/>
        <v/>
      </c>
      <c r="P204" t="str">
        <f t="shared" si="60"/>
        <v/>
      </c>
      <c r="Q204" t="str">
        <f>IF(OR($A204="",入力シート_上限3千円!$H$2=""),"",入力シート_上限3千円!$H$2)</f>
        <v/>
      </c>
      <c r="R204" t="str">
        <f>IF(OR($A204="",入力シート_上限3千円!$H$3=""),"",入力シート_上限3千円!$H$3)</f>
        <v/>
      </c>
      <c r="S204" s="30" t="str">
        <f t="shared" si="57"/>
        <v/>
      </c>
    </row>
    <row r="205" spans="1:19" x14ac:dyDescent="0.25">
      <c r="A205" t="str">
        <f>IF(入力シート_上限3千円!$B216="","",ROW()-1)</f>
        <v/>
      </c>
      <c r="B205" t="str">
        <f t="shared" si="51"/>
        <v/>
      </c>
      <c r="C205" t="str">
        <f t="shared" si="58"/>
        <v/>
      </c>
      <c r="D205" t="str">
        <f t="shared" si="58"/>
        <v/>
      </c>
      <c r="E205" s="30" t="str">
        <f t="shared" si="58"/>
        <v/>
      </c>
      <c r="F205" t="str">
        <f t="shared" si="58"/>
        <v/>
      </c>
      <c r="G205" t="str">
        <f t="shared" si="52"/>
        <v/>
      </c>
      <c r="H205" t="str">
        <f t="shared" si="53"/>
        <v/>
      </c>
      <c r="I205" t="str">
        <f t="shared" si="54"/>
        <v/>
      </c>
      <c r="J205" t="str">
        <f t="shared" si="55"/>
        <v/>
      </c>
      <c r="K205" t="str">
        <f t="shared" si="59"/>
        <v/>
      </c>
      <c r="L205" t="str">
        <f t="shared" si="59"/>
        <v/>
      </c>
      <c r="M205" t="str">
        <f t="shared" si="59"/>
        <v/>
      </c>
      <c r="N205" t="str">
        <f t="shared" si="56"/>
        <v/>
      </c>
      <c r="O205" t="str">
        <f t="shared" si="60"/>
        <v/>
      </c>
      <c r="P205" t="str">
        <f t="shared" si="60"/>
        <v/>
      </c>
      <c r="Q205" t="str">
        <f>IF(OR($A205="",入力シート_上限3千円!$H$2=""),"",入力シート_上限3千円!$H$2)</f>
        <v/>
      </c>
      <c r="R205" t="str">
        <f>IF(OR($A205="",入力シート_上限3千円!$H$3=""),"",入力シート_上限3千円!$H$3)</f>
        <v/>
      </c>
      <c r="S205" s="30" t="str">
        <f t="shared" si="57"/>
        <v/>
      </c>
    </row>
    <row r="206" spans="1:19" x14ac:dyDescent="0.25">
      <c r="A206" t="str">
        <f>IF(入力シート_上限3千円!$B217="","",ROW()-1)</f>
        <v/>
      </c>
      <c r="B206" t="str">
        <f t="shared" si="51"/>
        <v/>
      </c>
      <c r="C206" t="str">
        <f t="shared" si="58"/>
        <v/>
      </c>
      <c r="D206" t="str">
        <f t="shared" si="58"/>
        <v/>
      </c>
      <c r="E206" s="30" t="str">
        <f t="shared" si="58"/>
        <v/>
      </c>
      <c r="F206" t="str">
        <f t="shared" si="58"/>
        <v/>
      </c>
      <c r="G206" t="str">
        <f t="shared" si="52"/>
        <v/>
      </c>
      <c r="H206" t="str">
        <f t="shared" si="53"/>
        <v/>
      </c>
      <c r="I206" t="str">
        <f t="shared" si="54"/>
        <v/>
      </c>
      <c r="J206" t="str">
        <f t="shared" si="55"/>
        <v/>
      </c>
      <c r="K206" t="str">
        <f t="shared" si="59"/>
        <v/>
      </c>
      <c r="L206" t="str">
        <f t="shared" si="59"/>
        <v/>
      </c>
      <c r="M206" t="str">
        <f t="shared" si="59"/>
        <v/>
      </c>
      <c r="N206" t="str">
        <f t="shared" si="56"/>
        <v/>
      </c>
      <c r="O206" t="str">
        <f t="shared" si="60"/>
        <v/>
      </c>
      <c r="P206" t="str">
        <f t="shared" si="60"/>
        <v/>
      </c>
      <c r="Q206" t="str">
        <f>IF(OR($A206="",入力シート_上限3千円!$H$2=""),"",入力シート_上限3千円!$H$2)</f>
        <v/>
      </c>
      <c r="R206" t="str">
        <f>IF(OR($A206="",入力シート_上限3千円!$H$3=""),"",入力シート_上限3千円!$H$3)</f>
        <v/>
      </c>
      <c r="S206" s="30" t="str">
        <f t="shared" si="57"/>
        <v/>
      </c>
    </row>
    <row r="207" spans="1:19" x14ac:dyDescent="0.25">
      <c r="A207" t="str">
        <f>IF(入力シート_上限3千円!$B218="","",ROW()-1)</f>
        <v/>
      </c>
      <c r="B207" t="str">
        <f t="shared" si="51"/>
        <v/>
      </c>
      <c r="C207" t="str">
        <f t="shared" si="58"/>
        <v/>
      </c>
      <c r="D207" t="str">
        <f t="shared" si="58"/>
        <v/>
      </c>
      <c r="E207" s="30" t="str">
        <f t="shared" si="58"/>
        <v/>
      </c>
      <c r="F207" t="str">
        <f t="shared" si="58"/>
        <v/>
      </c>
      <c r="G207" t="str">
        <f t="shared" si="52"/>
        <v/>
      </c>
      <c r="H207" t="str">
        <f t="shared" si="53"/>
        <v/>
      </c>
      <c r="I207" t="str">
        <f t="shared" si="54"/>
        <v/>
      </c>
      <c r="J207" t="str">
        <f t="shared" si="55"/>
        <v/>
      </c>
      <c r="K207" t="str">
        <f t="shared" si="59"/>
        <v/>
      </c>
      <c r="L207" t="str">
        <f t="shared" si="59"/>
        <v/>
      </c>
      <c r="M207" t="str">
        <f t="shared" si="59"/>
        <v/>
      </c>
      <c r="N207" t="str">
        <f t="shared" si="56"/>
        <v/>
      </c>
      <c r="O207" t="str">
        <f t="shared" si="60"/>
        <v/>
      </c>
      <c r="P207" t="str">
        <f t="shared" si="60"/>
        <v/>
      </c>
      <c r="Q207" t="str">
        <f>IF(OR($A207="",入力シート_上限3千円!$H$2=""),"",入力シート_上限3千円!$H$2)</f>
        <v/>
      </c>
      <c r="R207" t="str">
        <f>IF(OR($A207="",入力シート_上限3千円!$H$3=""),"",入力シート_上限3千円!$H$3)</f>
        <v/>
      </c>
      <c r="S207" s="30" t="str">
        <f t="shared" si="57"/>
        <v/>
      </c>
    </row>
    <row r="208" spans="1:19" x14ac:dyDescent="0.25">
      <c r="A208" t="str">
        <f>IF(入力シート_上限3千円!$B219="","",ROW()-1)</f>
        <v/>
      </c>
      <c r="B208" t="str">
        <f t="shared" si="51"/>
        <v/>
      </c>
      <c r="C208" t="str">
        <f t="shared" si="58"/>
        <v/>
      </c>
      <c r="D208" t="str">
        <f t="shared" si="58"/>
        <v/>
      </c>
      <c r="E208" s="30" t="str">
        <f t="shared" si="58"/>
        <v/>
      </c>
      <c r="F208" t="str">
        <f t="shared" si="58"/>
        <v/>
      </c>
      <c r="G208" t="str">
        <f t="shared" si="52"/>
        <v/>
      </c>
      <c r="H208" t="str">
        <f t="shared" si="53"/>
        <v/>
      </c>
      <c r="I208" t="str">
        <f t="shared" si="54"/>
        <v/>
      </c>
      <c r="J208" t="str">
        <f t="shared" si="55"/>
        <v/>
      </c>
      <c r="K208" t="str">
        <f t="shared" si="59"/>
        <v/>
      </c>
      <c r="L208" t="str">
        <f t="shared" si="59"/>
        <v/>
      </c>
      <c r="M208" t="str">
        <f t="shared" si="59"/>
        <v/>
      </c>
      <c r="N208" t="str">
        <f t="shared" si="56"/>
        <v/>
      </c>
      <c r="O208" t="str">
        <f t="shared" si="60"/>
        <v/>
      </c>
      <c r="P208" t="str">
        <f t="shared" si="60"/>
        <v/>
      </c>
      <c r="Q208" t="str">
        <f>IF(OR($A208="",入力シート_上限3千円!$H$2=""),"",入力シート_上限3千円!$H$2)</f>
        <v/>
      </c>
      <c r="R208" t="str">
        <f>IF(OR($A208="",入力シート_上限3千円!$H$3=""),"",入力シート_上限3千円!$H$3)</f>
        <v/>
      </c>
      <c r="S208" s="30" t="str">
        <f t="shared" si="57"/>
        <v/>
      </c>
    </row>
    <row r="209" spans="1:19" x14ac:dyDescent="0.25">
      <c r="A209" t="str">
        <f>IF(入力シート_上限3千円!$B220="","",ROW()-1)</f>
        <v/>
      </c>
      <c r="B209" t="str">
        <f t="shared" si="51"/>
        <v/>
      </c>
      <c r="C209" t="str">
        <f t="shared" si="58"/>
        <v/>
      </c>
      <c r="D209" t="str">
        <f t="shared" si="58"/>
        <v/>
      </c>
      <c r="E209" s="30" t="str">
        <f t="shared" si="58"/>
        <v/>
      </c>
      <c r="F209" t="str">
        <f t="shared" si="58"/>
        <v/>
      </c>
      <c r="G209" t="str">
        <f t="shared" si="52"/>
        <v/>
      </c>
      <c r="H209" t="str">
        <f t="shared" si="53"/>
        <v/>
      </c>
      <c r="I209" t="str">
        <f t="shared" si="54"/>
        <v/>
      </c>
      <c r="J209" t="str">
        <f t="shared" si="55"/>
        <v/>
      </c>
      <c r="K209" t="str">
        <f t="shared" si="59"/>
        <v/>
      </c>
      <c r="L209" t="str">
        <f t="shared" si="59"/>
        <v/>
      </c>
      <c r="M209" t="str">
        <f t="shared" si="59"/>
        <v/>
      </c>
      <c r="N209" t="str">
        <f t="shared" si="56"/>
        <v/>
      </c>
      <c r="O209" t="str">
        <f t="shared" si="60"/>
        <v/>
      </c>
      <c r="P209" t="str">
        <f t="shared" si="60"/>
        <v/>
      </c>
      <c r="Q209" t="str">
        <f>IF(OR($A209="",入力シート_上限3千円!$H$2=""),"",入力シート_上限3千円!$H$2)</f>
        <v/>
      </c>
      <c r="R209" t="str">
        <f>IF(OR($A209="",入力シート_上限3千円!$H$3=""),"",入力シート_上限3千円!$H$3)</f>
        <v/>
      </c>
      <c r="S209" s="30" t="str">
        <f t="shared" si="57"/>
        <v/>
      </c>
    </row>
    <row r="210" spans="1:19" x14ac:dyDescent="0.25">
      <c r="A210" t="str">
        <f>IF(入力シート_上限3千円!$B221="","",ROW()-1)</f>
        <v/>
      </c>
      <c r="B210" t="str">
        <f t="shared" si="51"/>
        <v/>
      </c>
      <c r="C210" t="str">
        <f t="shared" si="58"/>
        <v/>
      </c>
      <c r="D210" t="str">
        <f t="shared" si="58"/>
        <v/>
      </c>
      <c r="E210" s="30" t="str">
        <f t="shared" si="58"/>
        <v/>
      </c>
      <c r="F210" t="str">
        <f t="shared" si="58"/>
        <v/>
      </c>
      <c r="G210" t="str">
        <f t="shared" si="52"/>
        <v/>
      </c>
      <c r="H210" t="str">
        <f t="shared" si="53"/>
        <v/>
      </c>
      <c r="I210" t="str">
        <f t="shared" si="54"/>
        <v/>
      </c>
      <c r="J210" t="str">
        <f t="shared" si="55"/>
        <v/>
      </c>
      <c r="K210" t="str">
        <f t="shared" si="59"/>
        <v/>
      </c>
      <c r="L210" t="str">
        <f t="shared" si="59"/>
        <v/>
      </c>
      <c r="M210" t="str">
        <f t="shared" si="59"/>
        <v/>
      </c>
      <c r="N210" t="str">
        <f t="shared" si="56"/>
        <v/>
      </c>
      <c r="O210" t="str">
        <f t="shared" si="60"/>
        <v/>
      </c>
      <c r="P210" t="str">
        <f t="shared" si="60"/>
        <v/>
      </c>
      <c r="Q210" t="str">
        <f>IF(OR($A210="",入力シート_上限3千円!$H$2=""),"",入力シート_上限3千円!$H$2)</f>
        <v/>
      </c>
      <c r="R210" t="str">
        <f>IF(OR($A210="",入力シート_上限3千円!$H$3=""),"",入力シート_上限3千円!$H$3)</f>
        <v/>
      </c>
      <c r="S210" s="30" t="str">
        <f t="shared" si="57"/>
        <v/>
      </c>
    </row>
    <row r="211" spans="1:19" x14ac:dyDescent="0.25">
      <c r="A211" t="str">
        <f>IF(入力シート_上限3千円!$B222="","",ROW()-1)</f>
        <v/>
      </c>
      <c r="B211" t="str">
        <f t="shared" si="51"/>
        <v/>
      </c>
      <c r="C211" t="str">
        <f t="shared" si="58"/>
        <v/>
      </c>
      <c r="D211" t="str">
        <f t="shared" si="58"/>
        <v/>
      </c>
      <c r="E211" s="30" t="str">
        <f t="shared" si="58"/>
        <v/>
      </c>
      <c r="F211" t="str">
        <f t="shared" si="58"/>
        <v/>
      </c>
      <c r="G211" t="str">
        <f t="shared" si="52"/>
        <v/>
      </c>
      <c r="H211" t="str">
        <f t="shared" si="53"/>
        <v/>
      </c>
      <c r="I211" t="str">
        <f t="shared" si="54"/>
        <v/>
      </c>
      <c r="J211" t="str">
        <f t="shared" si="55"/>
        <v/>
      </c>
      <c r="K211" t="str">
        <f t="shared" si="59"/>
        <v/>
      </c>
      <c r="L211" t="str">
        <f t="shared" si="59"/>
        <v/>
      </c>
      <c r="M211" t="str">
        <f t="shared" si="59"/>
        <v/>
      </c>
      <c r="N211" t="str">
        <f t="shared" si="56"/>
        <v/>
      </c>
      <c r="O211" t="str">
        <f t="shared" si="60"/>
        <v/>
      </c>
      <c r="P211" t="str">
        <f t="shared" si="60"/>
        <v/>
      </c>
      <c r="Q211" t="str">
        <f>IF(OR($A211="",入力シート_上限3千円!$H$2=""),"",入力シート_上限3千円!$H$2)</f>
        <v/>
      </c>
      <c r="R211" t="str">
        <f>IF(OR($A211="",入力シート_上限3千円!$H$3=""),"",入力シート_上限3千円!$H$3)</f>
        <v/>
      </c>
      <c r="S211" s="30" t="str">
        <f t="shared" si="57"/>
        <v/>
      </c>
    </row>
    <row r="212" spans="1:19" x14ac:dyDescent="0.25">
      <c r="A212" t="str">
        <f>IF(入力シート_上限3千円!$B223="","",ROW()-1)</f>
        <v/>
      </c>
      <c r="B212" t="str">
        <f t="shared" si="51"/>
        <v/>
      </c>
      <c r="C212" t="str">
        <f t="shared" si="58"/>
        <v/>
      </c>
      <c r="D212" t="str">
        <f t="shared" si="58"/>
        <v/>
      </c>
      <c r="E212" s="30" t="str">
        <f t="shared" si="58"/>
        <v/>
      </c>
      <c r="F212" t="str">
        <f t="shared" si="58"/>
        <v/>
      </c>
      <c r="G212" t="str">
        <f t="shared" si="52"/>
        <v/>
      </c>
      <c r="H212" t="str">
        <f t="shared" si="53"/>
        <v/>
      </c>
      <c r="I212" t="str">
        <f t="shared" si="54"/>
        <v/>
      </c>
      <c r="J212" t="str">
        <f t="shared" si="55"/>
        <v/>
      </c>
      <c r="K212" t="str">
        <f t="shared" si="59"/>
        <v/>
      </c>
      <c r="L212" t="str">
        <f t="shared" si="59"/>
        <v/>
      </c>
      <c r="M212" t="str">
        <f t="shared" si="59"/>
        <v/>
      </c>
      <c r="N212" t="str">
        <f t="shared" si="56"/>
        <v/>
      </c>
      <c r="O212" t="str">
        <f t="shared" si="60"/>
        <v/>
      </c>
      <c r="P212" t="str">
        <f t="shared" si="60"/>
        <v/>
      </c>
      <c r="Q212" t="str">
        <f>IF(OR($A212="",入力シート_上限3千円!$H$2=""),"",入力シート_上限3千円!$H$2)</f>
        <v/>
      </c>
      <c r="R212" t="str">
        <f>IF(OR($A212="",入力シート_上限3千円!$H$3=""),"",入力シート_上限3千円!$H$3)</f>
        <v/>
      </c>
      <c r="S212" s="30" t="str">
        <f t="shared" si="57"/>
        <v/>
      </c>
    </row>
    <row r="213" spans="1:19" x14ac:dyDescent="0.25">
      <c r="A213" t="str">
        <f>IF(入力シート_上限3千円!$B224="","",ROW()-1)</f>
        <v/>
      </c>
      <c r="B213" t="str">
        <f t="shared" si="51"/>
        <v/>
      </c>
      <c r="C213" t="str">
        <f t="shared" si="58"/>
        <v/>
      </c>
      <c r="D213" t="str">
        <f t="shared" si="58"/>
        <v/>
      </c>
      <c r="E213" s="30" t="str">
        <f t="shared" si="58"/>
        <v/>
      </c>
      <c r="F213" t="str">
        <f t="shared" si="58"/>
        <v/>
      </c>
      <c r="G213" t="str">
        <f t="shared" si="52"/>
        <v/>
      </c>
      <c r="H213" t="str">
        <f t="shared" si="53"/>
        <v/>
      </c>
      <c r="I213" t="str">
        <f t="shared" si="54"/>
        <v/>
      </c>
      <c r="J213" t="str">
        <f t="shared" si="55"/>
        <v/>
      </c>
      <c r="K213" t="str">
        <f t="shared" si="59"/>
        <v/>
      </c>
      <c r="L213" t="str">
        <f t="shared" si="59"/>
        <v/>
      </c>
      <c r="M213" t="str">
        <f t="shared" si="59"/>
        <v/>
      </c>
      <c r="N213" t="str">
        <f t="shared" si="56"/>
        <v/>
      </c>
      <c r="O213" t="str">
        <f t="shared" si="60"/>
        <v/>
      </c>
      <c r="P213" t="str">
        <f t="shared" si="60"/>
        <v/>
      </c>
      <c r="Q213" t="str">
        <f>IF(OR($A213="",入力シート_上限3千円!$H$2=""),"",入力シート_上限3千円!$H$2)</f>
        <v/>
      </c>
      <c r="R213" t="str">
        <f>IF(OR($A213="",入力シート_上限3千円!$H$3=""),"",入力シート_上限3千円!$H$3)</f>
        <v/>
      </c>
      <c r="S213" s="30" t="str">
        <f t="shared" si="57"/>
        <v/>
      </c>
    </row>
    <row r="214" spans="1:19" x14ac:dyDescent="0.25">
      <c r="A214" t="str">
        <f>IF(入力シート_上限3千円!$B225="","",ROW()-1)</f>
        <v/>
      </c>
      <c r="B214" t="str">
        <f t="shared" si="51"/>
        <v/>
      </c>
      <c r="C214" t="str">
        <f t="shared" si="58"/>
        <v/>
      </c>
      <c r="D214" t="str">
        <f t="shared" si="58"/>
        <v/>
      </c>
      <c r="E214" s="30" t="str">
        <f t="shared" si="58"/>
        <v/>
      </c>
      <c r="F214" t="str">
        <f t="shared" si="58"/>
        <v/>
      </c>
      <c r="G214" t="str">
        <f t="shared" si="52"/>
        <v/>
      </c>
      <c r="H214" t="str">
        <f t="shared" si="53"/>
        <v/>
      </c>
      <c r="I214" t="str">
        <f t="shared" si="54"/>
        <v/>
      </c>
      <c r="J214" t="str">
        <f t="shared" si="55"/>
        <v/>
      </c>
      <c r="K214" t="str">
        <f t="shared" si="59"/>
        <v/>
      </c>
      <c r="L214" t="str">
        <f t="shared" si="59"/>
        <v/>
      </c>
      <c r="M214" t="str">
        <f t="shared" si="59"/>
        <v/>
      </c>
      <c r="N214" t="str">
        <f t="shared" si="56"/>
        <v/>
      </c>
      <c r="O214" t="str">
        <f t="shared" si="60"/>
        <v/>
      </c>
      <c r="P214" t="str">
        <f t="shared" si="60"/>
        <v/>
      </c>
      <c r="Q214" t="str">
        <f>IF(OR($A214="",入力シート_上限3千円!$H$2=""),"",入力シート_上限3千円!$H$2)</f>
        <v/>
      </c>
      <c r="R214" t="str">
        <f>IF(OR($A214="",入力シート_上限3千円!$H$3=""),"",入力シート_上限3千円!$H$3)</f>
        <v/>
      </c>
      <c r="S214" s="30" t="str">
        <f t="shared" si="57"/>
        <v/>
      </c>
    </row>
    <row r="215" spans="1:19" x14ac:dyDescent="0.25">
      <c r="A215" t="str">
        <f>IF(入力シート_上限3千円!$B226="","",ROW()-1)</f>
        <v/>
      </c>
      <c r="B215" t="str">
        <f t="shared" si="51"/>
        <v/>
      </c>
      <c r="C215" t="str">
        <f t="shared" si="58"/>
        <v/>
      </c>
      <c r="D215" t="str">
        <f t="shared" si="58"/>
        <v/>
      </c>
      <c r="E215" s="30" t="str">
        <f t="shared" si="58"/>
        <v/>
      </c>
      <c r="F215" t="str">
        <f t="shared" si="58"/>
        <v/>
      </c>
      <c r="G215" t="str">
        <f t="shared" si="52"/>
        <v/>
      </c>
      <c r="H215" t="str">
        <f t="shared" si="53"/>
        <v/>
      </c>
      <c r="I215" t="str">
        <f t="shared" si="54"/>
        <v/>
      </c>
      <c r="J215" t="str">
        <f t="shared" si="55"/>
        <v/>
      </c>
      <c r="K215" t="str">
        <f t="shared" si="59"/>
        <v/>
      </c>
      <c r="L215" t="str">
        <f t="shared" si="59"/>
        <v/>
      </c>
      <c r="M215" t="str">
        <f t="shared" si="59"/>
        <v/>
      </c>
      <c r="N215" t="str">
        <f t="shared" si="56"/>
        <v/>
      </c>
      <c r="O215" t="str">
        <f t="shared" si="60"/>
        <v/>
      </c>
      <c r="P215" t="str">
        <f t="shared" si="60"/>
        <v/>
      </c>
      <c r="Q215" t="str">
        <f>IF(OR($A215="",入力シート_上限3千円!$H$2=""),"",入力シート_上限3千円!$H$2)</f>
        <v/>
      </c>
      <c r="R215" t="str">
        <f>IF(OR($A215="",入力シート_上限3千円!$H$3=""),"",入力シート_上限3千円!$H$3)</f>
        <v/>
      </c>
      <c r="S215" s="30" t="str">
        <f t="shared" si="57"/>
        <v/>
      </c>
    </row>
    <row r="216" spans="1:19" x14ac:dyDescent="0.25">
      <c r="A216" t="str">
        <f>IF(入力シート_上限3千円!$B227="","",ROW()-1)</f>
        <v/>
      </c>
      <c r="B216" t="str">
        <f t="shared" si="51"/>
        <v/>
      </c>
      <c r="C216" t="str">
        <f t="shared" si="58"/>
        <v/>
      </c>
      <c r="D216" t="str">
        <f t="shared" si="58"/>
        <v/>
      </c>
      <c r="E216" s="30" t="str">
        <f t="shared" si="58"/>
        <v/>
      </c>
      <c r="F216" t="str">
        <f t="shared" si="58"/>
        <v/>
      </c>
      <c r="G216" t="str">
        <f t="shared" si="52"/>
        <v/>
      </c>
      <c r="H216" t="str">
        <f t="shared" si="53"/>
        <v/>
      </c>
      <c r="I216" t="str">
        <f t="shared" si="54"/>
        <v/>
      </c>
      <c r="J216" t="str">
        <f t="shared" si="55"/>
        <v/>
      </c>
      <c r="K216" t="str">
        <f t="shared" si="59"/>
        <v/>
      </c>
      <c r="L216" t="str">
        <f t="shared" si="59"/>
        <v/>
      </c>
      <c r="M216" t="str">
        <f t="shared" si="59"/>
        <v/>
      </c>
      <c r="N216" t="str">
        <f t="shared" si="56"/>
        <v/>
      </c>
      <c r="O216" t="str">
        <f t="shared" si="60"/>
        <v/>
      </c>
      <c r="P216" t="str">
        <f t="shared" si="60"/>
        <v/>
      </c>
      <c r="Q216" t="str">
        <f>IF(OR($A216="",入力シート_上限3千円!$H$2=""),"",入力シート_上限3千円!$H$2)</f>
        <v/>
      </c>
      <c r="R216" t="str">
        <f>IF(OR($A216="",入力シート_上限3千円!$H$3=""),"",入力シート_上限3千円!$H$3)</f>
        <v/>
      </c>
      <c r="S216" s="30" t="str">
        <f t="shared" si="57"/>
        <v/>
      </c>
    </row>
    <row r="217" spans="1:19" x14ac:dyDescent="0.25">
      <c r="A217" t="str">
        <f>IF(入力シート_上限3千円!$B228="","",ROW()-1)</f>
        <v/>
      </c>
      <c r="B217" t="str">
        <f t="shared" si="51"/>
        <v/>
      </c>
      <c r="C217" t="str">
        <f t="shared" si="58"/>
        <v/>
      </c>
      <c r="D217" t="str">
        <f t="shared" si="58"/>
        <v/>
      </c>
      <c r="E217" s="30" t="str">
        <f t="shared" si="58"/>
        <v/>
      </c>
      <c r="F217" t="str">
        <f t="shared" si="58"/>
        <v/>
      </c>
      <c r="G217" t="str">
        <f t="shared" si="52"/>
        <v/>
      </c>
      <c r="H217" t="str">
        <f t="shared" si="53"/>
        <v/>
      </c>
      <c r="I217" t="str">
        <f t="shared" si="54"/>
        <v/>
      </c>
      <c r="J217" t="str">
        <f t="shared" si="55"/>
        <v/>
      </c>
      <c r="K217" t="str">
        <f t="shared" si="59"/>
        <v/>
      </c>
      <c r="L217" t="str">
        <f t="shared" si="59"/>
        <v/>
      </c>
      <c r="M217" t="str">
        <f t="shared" si="59"/>
        <v/>
      </c>
      <c r="N217" t="str">
        <f t="shared" si="56"/>
        <v/>
      </c>
      <c r="O217" t="str">
        <f t="shared" si="60"/>
        <v/>
      </c>
      <c r="P217" t="str">
        <f t="shared" si="60"/>
        <v/>
      </c>
      <c r="Q217" t="str">
        <f>IF(OR($A217="",入力シート_上限3千円!$H$2=""),"",入力シート_上限3千円!$H$2)</f>
        <v/>
      </c>
      <c r="R217" t="str">
        <f>IF(OR($A217="",入力シート_上限3千円!$H$3=""),"",入力シート_上限3千円!$H$3)</f>
        <v/>
      </c>
      <c r="S217" s="30" t="str">
        <f t="shared" si="57"/>
        <v/>
      </c>
    </row>
    <row r="218" spans="1:19" x14ac:dyDescent="0.25">
      <c r="A218" t="str">
        <f>IF(入力シート_上限3千円!$B229="","",ROW()-1)</f>
        <v/>
      </c>
      <c r="B218" t="str">
        <f t="shared" si="51"/>
        <v/>
      </c>
      <c r="C218" t="str">
        <f t="shared" si="58"/>
        <v/>
      </c>
      <c r="D218" t="str">
        <f t="shared" si="58"/>
        <v/>
      </c>
      <c r="E218" s="30" t="str">
        <f t="shared" si="58"/>
        <v/>
      </c>
      <c r="F218" t="str">
        <f t="shared" si="58"/>
        <v/>
      </c>
      <c r="G218" t="str">
        <f t="shared" si="52"/>
        <v/>
      </c>
      <c r="H218" t="str">
        <f t="shared" si="53"/>
        <v/>
      </c>
      <c r="I218" t="str">
        <f t="shared" si="54"/>
        <v/>
      </c>
      <c r="J218" t="str">
        <f t="shared" si="55"/>
        <v/>
      </c>
      <c r="K218" t="str">
        <f t="shared" si="59"/>
        <v/>
      </c>
      <c r="L218" t="str">
        <f t="shared" si="59"/>
        <v/>
      </c>
      <c r="M218" t="str">
        <f t="shared" si="59"/>
        <v/>
      </c>
      <c r="N218" t="str">
        <f t="shared" si="56"/>
        <v/>
      </c>
      <c r="O218" t="str">
        <f t="shared" si="60"/>
        <v/>
      </c>
      <c r="P218" t="str">
        <f t="shared" si="60"/>
        <v/>
      </c>
      <c r="Q218" t="str">
        <f>IF(OR($A218="",入力シート_上限3千円!$H$2=""),"",入力シート_上限3千円!$H$2)</f>
        <v/>
      </c>
      <c r="R218" t="str">
        <f>IF(OR($A218="",入力シート_上限3千円!$H$3=""),"",入力シート_上限3千円!$H$3)</f>
        <v/>
      </c>
      <c r="S218" s="30" t="str">
        <f t="shared" si="57"/>
        <v/>
      </c>
    </row>
    <row r="219" spans="1:19" x14ac:dyDescent="0.25">
      <c r="A219" t="str">
        <f>IF(入力シート_上限3千円!$B230="","",ROW()-1)</f>
        <v/>
      </c>
      <c r="B219" t="str">
        <f t="shared" si="51"/>
        <v/>
      </c>
      <c r="C219" t="str">
        <f t="shared" si="58"/>
        <v/>
      </c>
      <c r="D219" t="str">
        <f t="shared" si="58"/>
        <v/>
      </c>
      <c r="E219" s="30" t="str">
        <f t="shared" si="58"/>
        <v/>
      </c>
      <c r="F219" t="str">
        <f t="shared" si="58"/>
        <v/>
      </c>
      <c r="G219" t="str">
        <f t="shared" si="52"/>
        <v/>
      </c>
      <c r="H219" t="str">
        <f t="shared" si="53"/>
        <v/>
      </c>
      <c r="I219" t="str">
        <f t="shared" si="54"/>
        <v/>
      </c>
      <c r="J219" t="str">
        <f t="shared" si="55"/>
        <v/>
      </c>
      <c r="K219" t="str">
        <f t="shared" si="59"/>
        <v/>
      </c>
      <c r="L219" t="str">
        <f t="shared" si="59"/>
        <v/>
      </c>
      <c r="M219" t="str">
        <f t="shared" si="59"/>
        <v/>
      </c>
      <c r="N219" t="str">
        <f t="shared" si="56"/>
        <v/>
      </c>
      <c r="O219" t="str">
        <f t="shared" si="60"/>
        <v/>
      </c>
      <c r="P219" t="str">
        <f t="shared" si="60"/>
        <v/>
      </c>
      <c r="Q219" t="str">
        <f>IF(OR($A219="",入力シート_上限3千円!$H$2=""),"",入力シート_上限3千円!$H$2)</f>
        <v/>
      </c>
      <c r="R219" t="str">
        <f>IF(OR($A219="",入力シート_上限3千円!$H$3=""),"",入力シート_上限3千円!$H$3)</f>
        <v/>
      </c>
      <c r="S219" s="30" t="str">
        <f t="shared" si="57"/>
        <v/>
      </c>
    </row>
    <row r="220" spans="1:19" x14ac:dyDescent="0.25">
      <c r="A220" t="str">
        <f>IF(入力シート_上限3千円!$B231="","",ROW()-1)</f>
        <v/>
      </c>
      <c r="B220" t="str">
        <f t="shared" si="51"/>
        <v/>
      </c>
      <c r="C220" t="str">
        <f t="shared" si="58"/>
        <v/>
      </c>
      <c r="D220" t="str">
        <f t="shared" si="58"/>
        <v/>
      </c>
      <c r="E220" s="30" t="str">
        <f t="shared" si="58"/>
        <v/>
      </c>
      <c r="F220" t="str">
        <f t="shared" si="58"/>
        <v/>
      </c>
      <c r="G220" t="str">
        <f t="shared" si="52"/>
        <v/>
      </c>
      <c r="H220" t="str">
        <f t="shared" si="53"/>
        <v/>
      </c>
      <c r="I220" t="str">
        <f t="shared" si="54"/>
        <v/>
      </c>
      <c r="J220" t="str">
        <f t="shared" si="55"/>
        <v/>
      </c>
      <c r="K220" t="str">
        <f t="shared" si="59"/>
        <v/>
      </c>
      <c r="L220" t="str">
        <f t="shared" si="59"/>
        <v/>
      </c>
      <c r="M220" t="str">
        <f t="shared" si="59"/>
        <v/>
      </c>
      <c r="N220" t="str">
        <f t="shared" si="56"/>
        <v/>
      </c>
      <c r="O220" t="str">
        <f t="shared" si="60"/>
        <v/>
      </c>
      <c r="P220" t="str">
        <f t="shared" si="60"/>
        <v/>
      </c>
      <c r="Q220" t="str">
        <f>IF(OR($A220="",入力シート_上限3千円!$H$2=""),"",入力シート_上限3千円!$H$2)</f>
        <v/>
      </c>
      <c r="R220" t="str">
        <f>IF(OR($A220="",入力シート_上限3千円!$H$3=""),"",入力シート_上限3千円!$H$3)</f>
        <v/>
      </c>
      <c r="S220" s="30" t="str">
        <f t="shared" si="57"/>
        <v/>
      </c>
    </row>
    <row r="221" spans="1:19" x14ac:dyDescent="0.25">
      <c r="A221" t="str">
        <f>IF(入力シート_上限3千円!$B232="","",ROW()-1)</f>
        <v/>
      </c>
      <c r="B221" t="str">
        <f t="shared" si="51"/>
        <v/>
      </c>
      <c r="C221" t="str">
        <f t="shared" si="58"/>
        <v/>
      </c>
      <c r="D221" t="str">
        <f t="shared" si="58"/>
        <v/>
      </c>
      <c r="E221" s="30" t="str">
        <f t="shared" si="58"/>
        <v/>
      </c>
      <c r="F221" t="str">
        <f t="shared" si="58"/>
        <v/>
      </c>
      <c r="G221" t="str">
        <f t="shared" si="52"/>
        <v/>
      </c>
      <c r="H221" t="str">
        <f t="shared" si="53"/>
        <v/>
      </c>
      <c r="I221" t="str">
        <f t="shared" si="54"/>
        <v/>
      </c>
      <c r="J221" t="str">
        <f t="shared" si="55"/>
        <v/>
      </c>
      <c r="K221" t="str">
        <f t="shared" si="59"/>
        <v/>
      </c>
      <c r="L221" t="str">
        <f t="shared" si="59"/>
        <v/>
      </c>
      <c r="M221" t="str">
        <f t="shared" si="59"/>
        <v/>
      </c>
      <c r="N221" t="str">
        <f t="shared" si="56"/>
        <v/>
      </c>
      <c r="O221" t="str">
        <f t="shared" si="60"/>
        <v/>
      </c>
      <c r="P221" t="str">
        <f t="shared" si="60"/>
        <v/>
      </c>
      <c r="Q221" t="str">
        <f>IF(OR($A221="",入力シート_上限3千円!$H$2=""),"",入力シート_上限3千円!$H$2)</f>
        <v/>
      </c>
      <c r="R221" t="str">
        <f>IF(OR($A221="",入力シート_上限3千円!$H$3=""),"",入力シート_上限3千円!$H$3)</f>
        <v/>
      </c>
      <c r="S221" s="30" t="str">
        <f t="shared" si="57"/>
        <v/>
      </c>
    </row>
    <row r="222" spans="1:19" x14ac:dyDescent="0.25">
      <c r="A222" t="str">
        <f>IF(入力シート_上限3千円!$B233="","",ROW()-1)</f>
        <v/>
      </c>
      <c r="B222" t="str">
        <f t="shared" si="51"/>
        <v/>
      </c>
      <c r="C222" t="str">
        <f t="shared" ref="C222:F241" si="61">IFERROR(IF(VLOOKUP($A222,実績一覧,COLUMN()+1,FALSE)=0,"",VLOOKUP($A222,実績一覧,COLUMN()+1,FALSE)),"")</f>
        <v/>
      </c>
      <c r="D222" t="str">
        <f t="shared" si="61"/>
        <v/>
      </c>
      <c r="E222" s="30" t="str">
        <f t="shared" si="61"/>
        <v/>
      </c>
      <c r="F222" t="str">
        <f t="shared" si="61"/>
        <v/>
      </c>
      <c r="G222" t="str">
        <f t="shared" si="52"/>
        <v/>
      </c>
      <c r="H222" t="str">
        <f t="shared" si="53"/>
        <v/>
      </c>
      <c r="I222" t="str">
        <f t="shared" si="54"/>
        <v/>
      </c>
      <c r="J222" t="str">
        <f t="shared" si="55"/>
        <v/>
      </c>
      <c r="K222" t="str">
        <f t="shared" ref="K222:M241" si="62">IFERROR(IF(VLOOKUP($A222,実績一覧,COLUMN()+11,FALSE)=0,"",VLOOKUP($A222,実績一覧,COLUMN()+11,FALSE)),"")</f>
        <v/>
      </c>
      <c r="L222" t="str">
        <f t="shared" si="62"/>
        <v/>
      </c>
      <c r="M222" t="str">
        <f t="shared" si="62"/>
        <v/>
      </c>
      <c r="N222" t="str">
        <f t="shared" si="56"/>
        <v/>
      </c>
      <c r="O222" t="str">
        <f t="shared" ref="O222:P241" si="63">IFERROR(IF(VLOOKUP($A222,実績一覧,COLUMN()+13,FALSE)=0,"",VLOOKUP($A222,実績一覧,COLUMN()+13,FALSE)),"")</f>
        <v/>
      </c>
      <c r="P222" t="str">
        <f t="shared" si="63"/>
        <v/>
      </c>
      <c r="Q222" t="str">
        <f>IF(OR($A222="",入力シート_上限3千円!$H$2=""),"",入力シート_上限3千円!$H$2)</f>
        <v/>
      </c>
      <c r="R222" t="str">
        <f>IF(OR($A222="",入力シート_上限3千円!$H$3=""),"",入力シート_上限3千円!$H$3)</f>
        <v/>
      </c>
      <c r="S222" s="30" t="str">
        <f t="shared" si="57"/>
        <v/>
      </c>
    </row>
    <row r="223" spans="1:19" x14ac:dyDescent="0.25">
      <c r="A223" t="str">
        <f>IF(入力シート_上限3千円!$B234="","",ROW()-1)</f>
        <v/>
      </c>
      <c r="B223" t="str">
        <f t="shared" si="51"/>
        <v/>
      </c>
      <c r="C223" t="str">
        <f t="shared" si="61"/>
        <v/>
      </c>
      <c r="D223" t="str">
        <f t="shared" si="61"/>
        <v/>
      </c>
      <c r="E223" s="30" t="str">
        <f t="shared" si="61"/>
        <v/>
      </c>
      <c r="F223" t="str">
        <f t="shared" si="61"/>
        <v/>
      </c>
      <c r="G223" t="str">
        <f t="shared" si="52"/>
        <v/>
      </c>
      <c r="H223" t="str">
        <f t="shared" si="53"/>
        <v/>
      </c>
      <c r="I223" t="str">
        <f t="shared" si="54"/>
        <v/>
      </c>
      <c r="J223" t="str">
        <f t="shared" si="55"/>
        <v/>
      </c>
      <c r="K223" t="str">
        <f t="shared" si="62"/>
        <v/>
      </c>
      <c r="L223" t="str">
        <f t="shared" si="62"/>
        <v/>
      </c>
      <c r="M223" t="str">
        <f t="shared" si="62"/>
        <v/>
      </c>
      <c r="N223" t="str">
        <f t="shared" si="56"/>
        <v/>
      </c>
      <c r="O223" t="str">
        <f t="shared" si="63"/>
        <v/>
      </c>
      <c r="P223" t="str">
        <f t="shared" si="63"/>
        <v/>
      </c>
      <c r="Q223" t="str">
        <f>IF(OR($A223="",入力シート_上限3千円!$H$2=""),"",入力シート_上限3千円!$H$2)</f>
        <v/>
      </c>
      <c r="R223" t="str">
        <f>IF(OR($A223="",入力シート_上限3千円!$H$3=""),"",入力シート_上限3千円!$H$3)</f>
        <v/>
      </c>
      <c r="S223" s="30" t="str">
        <f t="shared" si="57"/>
        <v/>
      </c>
    </row>
    <row r="224" spans="1:19" x14ac:dyDescent="0.25">
      <c r="A224" t="str">
        <f>IF(入力シート_上限3千円!$B235="","",ROW()-1)</f>
        <v/>
      </c>
      <c r="B224" t="str">
        <f t="shared" si="51"/>
        <v/>
      </c>
      <c r="C224" t="str">
        <f t="shared" si="61"/>
        <v/>
      </c>
      <c r="D224" t="str">
        <f t="shared" si="61"/>
        <v/>
      </c>
      <c r="E224" s="30" t="str">
        <f t="shared" si="61"/>
        <v/>
      </c>
      <c r="F224" t="str">
        <f t="shared" si="61"/>
        <v/>
      </c>
      <c r="G224" t="str">
        <f t="shared" si="52"/>
        <v/>
      </c>
      <c r="H224" t="str">
        <f t="shared" si="53"/>
        <v/>
      </c>
      <c r="I224" t="str">
        <f t="shared" si="54"/>
        <v/>
      </c>
      <c r="J224" t="str">
        <f t="shared" si="55"/>
        <v/>
      </c>
      <c r="K224" t="str">
        <f t="shared" si="62"/>
        <v/>
      </c>
      <c r="L224" t="str">
        <f t="shared" si="62"/>
        <v/>
      </c>
      <c r="M224" t="str">
        <f t="shared" si="62"/>
        <v/>
      </c>
      <c r="N224" t="str">
        <f t="shared" si="56"/>
        <v/>
      </c>
      <c r="O224" t="str">
        <f t="shared" si="63"/>
        <v/>
      </c>
      <c r="P224" t="str">
        <f t="shared" si="63"/>
        <v/>
      </c>
      <c r="Q224" t="str">
        <f>IF(OR($A224="",入力シート_上限3千円!$H$2=""),"",入力シート_上限3千円!$H$2)</f>
        <v/>
      </c>
      <c r="R224" t="str">
        <f>IF(OR($A224="",入力シート_上限3千円!$H$3=""),"",入力シート_上限3千円!$H$3)</f>
        <v/>
      </c>
      <c r="S224" s="30" t="str">
        <f t="shared" si="57"/>
        <v/>
      </c>
    </row>
    <row r="225" spans="1:19" x14ac:dyDescent="0.25">
      <c r="A225" t="str">
        <f>IF(入力シート_上限3千円!$B236="","",ROW()-1)</f>
        <v/>
      </c>
      <c r="B225" t="str">
        <f t="shared" si="51"/>
        <v/>
      </c>
      <c r="C225" t="str">
        <f t="shared" si="61"/>
        <v/>
      </c>
      <c r="D225" t="str">
        <f t="shared" si="61"/>
        <v/>
      </c>
      <c r="E225" s="30" t="str">
        <f t="shared" si="61"/>
        <v/>
      </c>
      <c r="F225" t="str">
        <f t="shared" si="61"/>
        <v/>
      </c>
      <c r="G225" t="str">
        <f t="shared" si="52"/>
        <v/>
      </c>
      <c r="H225" t="str">
        <f t="shared" si="53"/>
        <v/>
      </c>
      <c r="I225" t="str">
        <f t="shared" si="54"/>
        <v/>
      </c>
      <c r="J225" t="str">
        <f t="shared" si="55"/>
        <v/>
      </c>
      <c r="K225" t="str">
        <f t="shared" si="62"/>
        <v/>
      </c>
      <c r="L225" t="str">
        <f t="shared" si="62"/>
        <v/>
      </c>
      <c r="M225" t="str">
        <f t="shared" si="62"/>
        <v/>
      </c>
      <c r="N225" t="str">
        <f t="shared" si="56"/>
        <v/>
      </c>
      <c r="O225" t="str">
        <f t="shared" si="63"/>
        <v/>
      </c>
      <c r="P225" t="str">
        <f t="shared" si="63"/>
        <v/>
      </c>
      <c r="Q225" t="str">
        <f>IF(OR($A225="",入力シート_上限3千円!$H$2=""),"",入力シート_上限3千円!$H$2)</f>
        <v/>
      </c>
      <c r="R225" t="str">
        <f>IF(OR($A225="",入力シート_上限3千円!$H$3=""),"",入力シート_上限3千円!$H$3)</f>
        <v/>
      </c>
      <c r="S225" s="30" t="str">
        <f t="shared" si="57"/>
        <v/>
      </c>
    </row>
    <row r="226" spans="1:19" x14ac:dyDescent="0.25">
      <c r="A226" t="str">
        <f>IF(入力シート_上限3千円!$B237="","",ROW()-1)</f>
        <v/>
      </c>
      <c r="B226" t="str">
        <f t="shared" si="51"/>
        <v/>
      </c>
      <c r="C226" t="str">
        <f t="shared" si="61"/>
        <v/>
      </c>
      <c r="D226" t="str">
        <f t="shared" si="61"/>
        <v/>
      </c>
      <c r="E226" s="30" t="str">
        <f t="shared" si="61"/>
        <v/>
      </c>
      <c r="F226" t="str">
        <f t="shared" si="61"/>
        <v/>
      </c>
      <c r="G226" t="str">
        <f t="shared" si="52"/>
        <v/>
      </c>
      <c r="H226" t="str">
        <f t="shared" si="53"/>
        <v/>
      </c>
      <c r="I226" t="str">
        <f t="shared" si="54"/>
        <v/>
      </c>
      <c r="J226" t="str">
        <f t="shared" si="55"/>
        <v/>
      </c>
      <c r="K226" t="str">
        <f t="shared" si="62"/>
        <v/>
      </c>
      <c r="L226" t="str">
        <f t="shared" si="62"/>
        <v/>
      </c>
      <c r="M226" t="str">
        <f t="shared" si="62"/>
        <v/>
      </c>
      <c r="N226" t="str">
        <f t="shared" si="56"/>
        <v/>
      </c>
      <c r="O226" t="str">
        <f t="shared" si="63"/>
        <v/>
      </c>
      <c r="P226" t="str">
        <f t="shared" si="63"/>
        <v/>
      </c>
      <c r="Q226" t="str">
        <f>IF(OR($A226="",入力シート_上限3千円!$H$2=""),"",入力シート_上限3千円!$H$2)</f>
        <v/>
      </c>
      <c r="R226" t="str">
        <f>IF(OR($A226="",入力シート_上限3千円!$H$3=""),"",入力シート_上限3千円!$H$3)</f>
        <v/>
      </c>
      <c r="S226" s="30" t="str">
        <f t="shared" si="57"/>
        <v/>
      </c>
    </row>
    <row r="227" spans="1:19" x14ac:dyDescent="0.25">
      <c r="A227" t="str">
        <f>IF(入力シート_上限3千円!$B238="","",ROW()-1)</f>
        <v/>
      </c>
      <c r="B227" t="str">
        <f t="shared" si="51"/>
        <v/>
      </c>
      <c r="C227" t="str">
        <f t="shared" si="61"/>
        <v/>
      </c>
      <c r="D227" t="str">
        <f t="shared" si="61"/>
        <v/>
      </c>
      <c r="E227" s="30" t="str">
        <f t="shared" si="61"/>
        <v/>
      </c>
      <c r="F227" t="str">
        <f t="shared" si="61"/>
        <v/>
      </c>
      <c r="G227" t="str">
        <f t="shared" si="52"/>
        <v/>
      </c>
      <c r="H227" t="str">
        <f t="shared" si="53"/>
        <v/>
      </c>
      <c r="I227" t="str">
        <f t="shared" si="54"/>
        <v/>
      </c>
      <c r="J227" t="str">
        <f t="shared" si="55"/>
        <v/>
      </c>
      <c r="K227" t="str">
        <f t="shared" si="62"/>
        <v/>
      </c>
      <c r="L227" t="str">
        <f t="shared" si="62"/>
        <v/>
      </c>
      <c r="M227" t="str">
        <f t="shared" si="62"/>
        <v/>
      </c>
      <c r="N227" t="str">
        <f t="shared" si="56"/>
        <v/>
      </c>
      <c r="O227" t="str">
        <f t="shared" si="63"/>
        <v/>
      </c>
      <c r="P227" t="str">
        <f t="shared" si="63"/>
        <v/>
      </c>
      <c r="Q227" t="str">
        <f>IF(OR($A227="",入力シート_上限3千円!$H$2=""),"",入力シート_上限3千円!$H$2)</f>
        <v/>
      </c>
      <c r="R227" t="str">
        <f>IF(OR($A227="",入力シート_上限3千円!$H$3=""),"",入力シート_上限3千円!$H$3)</f>
        <v/>
      </c>
      <c r="S227" s="30" t="str">
        <f t="shared" si="57"/>
        <v/>
      </c>
    </row>
    <row r="228" spans="1:19" x14ac:dyDescent="0.25">
      <c r="A228" t="str">
        <f>IF(入力シート_上限3千円!$B239="","",ROW()-1)</f>
        <v/>
      </c>
      <c r="B228" t="str">
        <f t="shared" si="51"/>
        <v/>
      </c>
      <c r="C228" t="str">
        <f t="shared" si="61"/>
        <v/>
      </c>
      <c r="D228" t="str">
        <f t="shared" si="61"/>
        <v/>
      </c>
      <c r="E228" s="30" t="str">
        <f t="shared" si="61"/>
        <v/>
      </c>
      <c r="F228" t="str">
        <f t="shared" si="61"/>
        <v/>
      </c>
      <c r="G228" t="str">
        <f t="shared" si="52"/>
        <v/>
      </c>
      <c r="H228" t="str">
        <f t="shared" si="53"/>
        <v/>
      </c>
      <c r="I228" t="str">
        <f t="shared" si="54"/>
        <v/>
      </c>
      <c r="J228" t="str">
        <f t="shared" si="55"/>
        <v/>
      </c>
      <c r="K228" t="str">
        <f t="shared" si="62"/>
        <v/>
      </c>
      <c r="L228" t="str">
        <f t="shared" si="62"/>
        <v/>
      </c>
      <c r="M228" t="str">
        <f t="shared" si="62"/>
        <v/>
      </c>
      <c r="N228" t="str">
        <f t="shared" si="56"/>
        <v/>
      </c>
      <c r="O228" t="str">
        <f t="shared" si="63"/>
        <v/>
      </c>
      <c r="P228" t="str">
        <f t="shared" si="63"/>
        <v/>
      </c>
      <c r="Q228" t="str">
        <f>IF(OR($A228="",入力シート_上限3千円!$H$2=""),"",入力シート_上限3千円!$H$2)</f>
        <v/>
      </c>
      <c r="R228" t="str">
        <f>IF(OR($A228="",入力シート_上限3千円!$H$3=""),"",入力シート_上限3千円!$H$3)</f>
        <v/>
      </c>
      <c r="S228" s="30" t="str">
        <f t="shared" si="57"/>
        <v/>
      </c>
    </row>
    <row r="229" spans="1:19" x14ac:dyDescent="0.25">
      <c r="A229" t="str">
        <f>IF(入力シート_上限3千円!$B240="","",ROW()-1)</f>
        <v/>
      </c>
      <c r="B229" t="str">
        <f t="shared" si="51"/>
        <v/>
      </c>
      <c r="C229" t="str">
        <f t="shared" si="61"/>
        <v/>
      </c>
      <c r="D229" t="str">
        <f t="shared" si="61"/>
        <v/>
      </c>
      <c r="E229" s="30" t="str">
        <f t="shared" si="61"/>
        <v/>
      </c>
      <c r="F229" t="str">
        <f t="shared" si="61"/>
        <v/>
      </c>
      <c r="G229" t="str">
        <f t="shared" si="52"/>
        <v/>
      </c>
      <c r="H229" t="str">
        <f t="shared" si="53"/>
        <v/>
      </c>
      <c r="I229" t="str">
        <f t="shared" si="54"/>
        <v/>
      </c>
      <c r="J229" t="str">
        <f t="shared" si="55"/>
        <v/>
      </c>
      <c r="K229" t="str">
        <f t="shared" si="62"/>
        <v/>
      </c>
      <c r="L229" t="str">
        <f t="shared" si="62"/>
        <v/>
      </c>
      <c r="M229" t="str">
        <f t="shared" si="62"/>
        <v/>
      </c>
      <c r="N229" t="str">
        <f t="shared" si="56"/>
        <v/>
      </c>
      <c r="O229" t="str">
        <f t="shared" si="63"/>
        <v/>
      </c>
      <c r="P229" t="str">
        <f t="shared" si="63"/>
        <v/>
      </c>
      <c r="Q229" t="str">
        <f>IF(OR($A229="",入力シート_上限3千円!$H$2=""),"",入力シート_上限3千円!$H$2)</f>
        <v/>
      </c>
      <c r="R229" t="str">
        <f>IF(OR($A229="",入力シート_上限3千円!$H$3=""),"",入力シート_上限3千円!$H$3)</f>
        <v/>
      </c>
      <c r="S229" s="30" t="str">
        <f t="shared" si="57"/>
        <v/>
      </c>
    </row>
    <row r="230" spans="1:19" x14ac:dyDescent="0.25">
      <c r="A230" t="str">
        <f>IF(入力シート_上限3千円!$B241="","",ROW()-1)</f>
        <v/>
      </c>
      <c r="B230" t="str">
        <f t="shared" si="51"/>
        <v/>
      </c>
      <c r="C230" t="str">
        <f t="shared" si="61"/>
        <v/>
      </c>
      <c r="D230" t="str">
        <f t="shared" si="61"/>
        <v/>
      </c>
      <c r="E230" s="30" t="str">
        <f t="shared" si="61"/>
        <v/>
      </c>
      <c r="F230" t="str">
        <f t="shared" si="61"/>
        <v/>
      </c>
      <c r="G230" t="str">
        <f t="shared" si="52"/>
        <v/>
      </c>
      <c r="H230" t="str">
        <f t="shared" si="53"/>
        <v/>
      </c>
      <c r="I230" t="str">
        <f t="shared" si="54"/>
        <v/>
      </c>
      <c r="J230" t="str">
        <f t="shared" si="55"/>
        <v/>
      </c>
      <c r="K230" t="str">
        <f t="shared" si="62"/>
        <v/>
      </c>
      <c r="L230" t="str">
        <f t="shared" si="62"/>
        <v/>
      </c>
      <c r="M230" t="str">
        <f t="shared" si="62"/>
        <v/>
      </c>
      <c r="N230" t="str">
        <f t="shared" si="56"/>
        <v/>
      </c>
      <c r="O230" t="str">
        <f t="shared" si="63"/>
        <v/>
      </c>
      <c r="P230" t="str">
        <f t="shared" si="63"/>
        <v/>
      </c>
      <c r="Q230" t="str">
        <f>IF(OR($A230="",入力シート_上限3千円!$H$2=""),"",入力シート_上限3千円!$H$2)</f>
        <v/>
      </c>
      <c r="R230" t="str">
        <f>IF(OR($A230="",入力シート_上限3千円!$H$3=""),"",入力シート_上限3千円!$H$3)</f>
        <v/>
      </c>
      <c r="S230" s="30" t="str">
        <f t="shared" si="57"/>
        <v/>
      </c>
    </row>
    <row r="231" spans="1:19" x14ac:dyDescent="0.25">
      <c r="A231" t="str">
        <f>IF(入力シート_上限3千円!$B242="","",ROW()-1)</f>
        <v/>
      </c>
      <c r="B231" t="str">
        <f t="shared" si="51"/>
        <v/>
      </c>
      <c r="C231" t="str">
        <f t="shared" si="61"/>
        <v/>
      </c>
      <c r="D231" t="str">
        <f t="shared" si="61"/>
        <v/>
      </c>
      <c r="E231" s="30" t="str">
        <f t="shared" si="61"/>
        <v/>
      </c>
      <c r="F231" t="str">
        <f t="shared" si="61"/>
        <v/>
      </c>
      <c r="G231" t="str">
        <f t="shared" si="52"/>
        <v/>
      </c>
      <c r="H231" t="str">
        <f t="shared" si="53"/>
        <v/>
      </c>
      <c r="I231" t="str">
        <f t="shared" si="54"/>
        <v/>
      </c>
      <c r="J231" t="str">
        <f t="shared" si="55"/>
        <v/>
      </c>
      <c r="K231" t="str">
        <f t="shared" si="62"/>
        <v/>
      </c>
      <c r="L231" t="str">
        <f t="shared" si="62"/>
        <v/>
      </c>
      <c r="M231" t="str">
        <f t="shared" si="62"/>
        <v/>
      </c>
      <c r="N231" t="str">
        <f t="shared" si="56"/>
        <v/>
      </c>
      <c r="O231" t="str">
        <f t="shared" si="63"/>
        <v/>
      </c>
      <c r="P231" t="str">
        <f t="shared" si="63"/>
        <v/>
      </c>
      <c r="Q231" t="str">
        <f>IF(OR($A231="",入力シート_上限3千円!$H$2=""),"",入力シート_上限3千円!$H$2)</f>
        <v/>
      </c>
      <c r="R231" t="str">
        <f>IF(OR($A231="",入力シート_上限3千円!$H$3=""),"",入力シート_上限3千円!$H$3)</f>
        <v/>
      </c>
      <c r="S231" s="30" t="str">
        <f t="shared" si="57"/>
        <v/>
      </c>
    </row>
    <row r="232" spans="1:19" x14ac:dyDescent="0.25">
      <c r="A232" t="str">
        <f>IF(入力シート_上限3千円!$B243="","",ROW()-1)</f>
        <v/>
      </c>
      <c r="B232" t="str">
        <f t="shared" si="51"/>
        <v/>
      </c>
      <c r="C232" t="str">
        <f t="shared" si="61"/>
        <v/>
      </c>
      <c r="D232" t="str">
        <f t="shared" si="61"/>
        <v/>
      </c>
      <c r="E232" s="30" t="str">
        <f t="shared" si="61"/>
        <v/>
      </c>
      <c r="F232" t="str">
        <f t="shared" si="61"/>
        <v/>
      </c>
      <c r="G232" t="str">
        <f t="shared" si="52"/>
        <v/>
      </c>
      <c r="H232" t="str">
        <f t="shared" si="53"/>
        <v/>
      </c>
      <c r="I232" t="str">
        <f t="shared" si="54"/>
        <v/>
      </c>
      <c r="J232" t="str">
        <f t="shared" si="55"/>
        <v/>
      </c>
      <c r="K232" t="str">
        <f t="shared" si="62"/>
        <v/>
      </c>
      <c r="L232" t="str">
        <f t="shared" si="62"/>
        <v/>
      </c>
      <c r="M232" t="str">
        <f t="shared" si="62"/>
        <v/>
      </c>
      <c r="N232" t="str">
        <f t="shared" si="56"/>
        <v/>
      </c>
      <c r="O232" t="str">
        <f t="shared" si="63"/>
        <v/>
      </c>
      <c r="P232" t="str">
        <f t="shared" si="63"/>
        <v/>
      </c>
      <c r="Q232" t="str">
        <f>IF(OR($A232="",入力シート_上限3千円!$H$2=""),"",入力シート_上限3千円!$H$2)</f>
        <v/>
      </c>
      <c r="R232" t="str">
        <f>IF(OR($A232="",入力シート_上限3千円!$H$3=""),"",入力シート_上限3千円!$H$3)</f>
        <v/>
      </c>
      <c r="S232" s="30" t="str">
        <f t="shared" si="57"/>
        <v/>
      </c>
    </row>
    <row r="233" spans="1:19" x14ac:dyDescent="0.25">
      <c r="A233" t="str">
        <f>IF(入力シート_上限3千円!$B244="","",ROW()-1)</f>
        <v/>
      </c>
      <c r="B233" t="str">
        <f t="shared" si="51"/>
        <v/>
      </c>
      <c r="C233" t="str">
        <f t="shared" si="61"/>
        <v/>
      </c>
      <c r="D233" t="str">
        <f t="shared" si="61"/>
        <v/>
      </c>
      <c r="E233" s="30" t="str">
        <f t="shared" si="61"/>
        <v/>
      </c>
      <c r="F233" t="str">
        <f t="shared" si="61"/>
        <v/>
      </c>
      <c r="G233" t="str">
        <f t="shared" si="52"/>
        <v/>
      </c>
      <c r="H233" t="str">
        <f t="shared" si="53"/>
        <v/>
      </c>
      <c r="I233" t="str">
        <f t="shared" si="54"/>
        <v/>
      </c>
      <c r="J233" t="str">
        <f t="shared" si="55"/>
        <v/>
      </c>
      <c r="K233" t="str">
        <f t="shared" si="62"/>
        <v/>
      </c>
      <c r="L233" t="str">
        <f t="shared" si="62"/>
        <v/>
      </c>
      <c r="M233" t="str">
        <f t="shared" si="62"/>
        <v/>
      </c>
      <c r="N233" t="str">
        <f t="shared" si="56"/>
        <v/>
      </c>
      <c r="O233" t="str">
        <f t="shared" si="63"/>
        <v/>
      </c>
      <c r="P233" t="str">
        <f t="shared" si="63"/>
        <v/>
      </c>
      <c r="Q233" t="str">
        <f>IF(OR($A233="",入力シート_上限3千円!$H$2=""),"",入力シート_上限3千円!$H$2)</f>
        <v/>
      </c>
      <c r="R233" t="str">
        <f>IF(OR($A233="",入力シート_上限3千円!$H$3=""),"",入力シート_上限3千円!$H$3)</f>
        <v/>
      </c>
      <c r="S233" s="30" t="str">
        <f t="shared" si="57"/>
        <v/>
      </c>
    </row>
    <row r="234" spans="1:19" x14ac:dyDescent="0.25">
      <c r="A234" t="str">
        <f>IF(入力シート_上限3千円!$B245="","",ROW()-1)</f>
        <v/>
      </c>
      <c r="B234" t="str">
        <f t="shared" si="51"/>
        <v/>
      </c>
      <c r="C234" t="str">
        <f t="shared" si="61"/>
        <v/>
      </c>
      <c r="D234" t="str">
        <f t="shared" si="61"/>
        <v/>
      </c>
      <c r="E234" s="30" t="str">
        <f t="shared" si="61"/>
        <v/>
      </c>
      <c r="F234" t="str">
        <f t="shared" si="61"/>
        <v/>
      </c>
      <c r="G234" t="str">
        <f t="shared" si="52"/>
        <v/>
      </c>
      <c r="H234" t="str">
        <f t="shared" si="53"/>
        <v/>
      </c>
      <c r="I234" t="str">
        <f t="shared" si="54"/>
        <v/>
      </c>
      <c r="J234" t="str">
        <f t="shared" si="55"/>
        <v/>
      </c>
      <c r="K234" t="str">
        <f t="shared" si="62"/>
        <v/>
      </c>
      <c r="L234" t="str">
        <f t="shared" si="62"/>
        <v/>
      </c>
      <c r="M234" t="str">
        <f t="shared" si="62"/>
        <v/>
      </c>
      <c r="N234" t="str">
        <f t="shared" si="56"/>
        <v/>
      </c>
      <c r="O234" t="str">
        <f t="shared" si="63"/>
        <v/>
      </c>
      <c r="P234" t="str">
        <f t="shared" si="63"/>
        <v/>
      </c>
      <c r="Q234" t="str">
        <f>IF(OR($A234="",入力シート_上限3千円!$H$2=""),"",入力シート_上限3千円!$H$2)</f>
        <v/>
      </c>
      <c r="R234" t="str">
        <f>IF(OR($A234="",入力シート_上限3千円!$H$3=""),"",入力シート_上限3千円!$H$3)</f>
        <v/>
      </c>
      <c r="S234" s="30" t="str">
        <f t="shared" si="57"/>
        <v/>
      </c>
    </row>
    <row r="235" spans="1:19" x14ac:dyDescent="0.25">
      <c r="A235" t="str">
        <f>IF(入力シート_上限3千円!$B246="","",ROW()-1)</f>
        <v/>
      </c>
      <c r="B235" t="str">
        <f t="shared" si="51"/>
        <v/>
      </c>
      <c r="C235" t="str">
        <f t="shared" si="61"/>
        <v/>
      </c>
      <c r="D235" t="str">
        <f t="shared" si="61"/>
        <v/>
      </c>
      <c r="E235" s="30" t="str">
        <f t="shared" si="61"/>
        <v/>
      </c>
      <c r="F235" t="str">
        <f t="shared" si="61"/>
        <v/>
      </c>
      <c r="G235" t="str">
        <f t="shared" si="52"/>
        <v/>
      </c>
      <c r="H235" t="str">
        <f t="shared" si="53"/>
        <v/>
      </c>
      <c r="I235" t="str">
        <f t="shared" si="54"/>
        <v/>
      </c>
      <c r="J235" t="str">
        <f t="shared" si="55"/>
        <v/>
      </c>
      <c r="K235" t="str">
        <f t="shared" si="62"/>
        <v/>
      </c>
      <c r="L235" t="str">
        <f t="shared" si="62"/>
        <v/>
      </c>
      <c r="M235" t="str">
        <f t="shared" si="62"/>
        <v/>
      </c>
      <c r="N235" t="str">
        <f t="shared" si="56"/>
        <v/>
      </c>
      <c r="O235" t="str">
        <f t="shared" si="63"/>
        <v/>
      </c>
      <c r="P235" t="str">
        <f t="shared" si="63"/>
        <v/>
      </c>
      <c r="Q235" t="str">
        <f>IF(OR($A235="",入力シート_上限3千円!$H$2=""),"",入力シート_上限3千円!$H$2)</f>
        <v/>
      </c>
      <c r="R235" t="str">
        <f>IF(OR($A235="",入力シート_上限3千円!$H$3=""),"",入力シート_上限3千円!$H$3)</f>
        <v/>
      </c>
      <c r="S235" s="30" t="str">
        <f t="shared" si="57"/>
        <v/>
      </c>
    </row>
    <row r="236" spans="1:19" x14ac:dyDescent="0.25">
      <c r="A236" t="str">
        <f>IF(入力シート_上限3千円!$B247="","",ROW()-1)</f>
        <v/>
      </c>
      <c r="B236" t="str">
        <f t="shared" si="51"/>
        <v/>
      </c>
      <c r="C236" t="str">
        <f t="shared" si="61"/>
        <v/>
      </c>
      <c r="D236" t="str">
        <f t="shared" si="61"/>
        <v/>
      </c>
      <c r="E236" s="30" t="str">
        <f t="shared" si="61"/>
        <v/>
      </c>
      <c r="F236" t="str">
        <f t="shared" si="61"/>
        <v/>
      </c>
      <c r="G236" t="str">
        <f t="shared" si="52"/>
        <v/>
      </c>
      <c r="H236" t="str">
        <f t="shared" si="53"/>
        <v/>
      </c>
      <c r="I236" t="str">
        <f t="shared" si="54"/>
        <v/>
      </c>
      <c r="J236" t="str">
        <f t="shared" si="55"/>
        <v/>
      </c>
      <c r="K236" t="str">
        <f t="shared" si="62"/>
        <v/>
      </c>
      <c r="L236" t="str">
        <f t="shared" si="62"/>
        <v/>
      </c>
      <c r="M236" t="str">
        <f t="shared" si="62"/>
        <v/>
      </c>
      <c r="N236" t="str">
        <f t="shared" si="56"/>
        <v/>
      </c>
      <c r="O236" t="str">
        <f t="shared" si="63"/>
        <v/>
      </c>
      <c r="P236" t="str">
        <f t="shared" si="63"/>
        <v/>
      </c>
      <c r="Q236" t="str">
        <f>IF(OR($A236="",入力シート_上限3千円!$H$2=""),"",入力シート_上限3千円!$H$2)</f>
        <v/>
      </c>
      <c r="R236" t="str">
        <f>IF(OR($A236="",入力シート_上限3千円!$H$3=""),"",入力シート_上限3千円!$H$3)</f>
        <v/>
      </c>
      <c r="S236" s="30" t="str">
        <f t="shared" si="57"/>
        <v/>
      </c>
    </row>
    <row r="237" spans="1:19" x14ac:dyDescent="0.25">
      <c r="A237" t="str">
        <f>IF(入力シート_上限3千円!$B248="","",ROW()-1)</f>
        <v/>
      </c>
      <c r="B237" t="str">
        <f t="shared" si="51"/>
        <v/>
      </c>
      <c r="C237" t="str">
        <f t="shared" si="61"/>
        <v/>
      </c>
      <c r="D237" t="str">
        <f t="shared" si="61"/>
        <v/>
      </c>
      <c r="E237" s="30" t="str">
        <f t="shared" si="61"/>
        <v/>
      </c>
      <c r="F237" t="str">
        <f t="shared" si="61"/>
        <v/>
      </c>
      <c r="G237" t="str">
        <f t="shared" si="52"/>
        <v/>
      </c>
      <c r="H237" t="str">
        <f t="shared" si="53"/>
        <v/>
      </c>
      <c r="I237" t="str">
        <f t="shared" si="54"/>
        <v/>
      </c>
      <c r="J237" t="str">
        <f t="shared" si="55"/>
        <v/>
      </c>
      <c r="K237" t="str">
        <f t="shared" si="62"/>
        <v/>
      </c>
      <c r="L237" t="str">
        <f t="shared" si="62"/>
        <v/>
      </c>
      <c r="M237" t="str">
        <f t="shared" si="62"/>
        <v/>
      </c>
      <c r="N237" t="str">
        <f t="shared" si="56"/>
        <v/>
      </c>
      <c r="O237" t="str">
        <f t="shared" si="63"/>
        <v/>
      </c>
      <c r="P237" t="str">
        <f t="shared" si="63"/>
        <v/>
      </c>
      <c r="Q237" t="str">
        <f>IF(OR($A237="",入力シート_上限3千円!$H$2=""),"",入力シート_上限3千円!$H$2)</f>
        <v/>
      </c>
      <c r="R237" t="str">
        <f>IF(OR($A237="",入力シート_上限3千円!$H$3=""),"",入力シート_上限3千円!$H$3)</f>
        <v/>
      </c>
      <c r="S237" s="30" t="str">
        <f t="shared" si="57"/>
        <v/>
      </c>
    </row>
    <row r="238" spans="1:19" x14ac:dyDescent="0.25">
      <c r="A238" t="str">
        <f>IF(入力シート_上限3千円!$B249="","",ROW()-1)</f>
        <v/>
      </c>
      <c r="B238" t="str">
        <f t="shared" si="51"/>
        <v/>
      </c>
      <c r="C238" t="str">
        <f t="shared" si="61"/>
        <v/>
      </c>
      <c r="D238" t="str">
        <f t="shared" si="61"/>
        <v/>
      </c>
      <c r="E238" s="30" t="str">
        <f t="shared" si="61"/>
        <v/>
      </c>
      <c r="F238" t="str">
        <f t="shared" si="61"/>
        <v/>
      </c>
      <c r="G238" t="str">
        <f t="shared" si="52"/>
        <v/>
      </c>
      <c r="H238" t="str">
        <f t="shared" si="53"/>
        <v/>
      </c>
      <c r="I238" t="str">
        <f t="shared" si="54"/>
        <v/>
      </c>
      <c r="J238" t="str">
        <f t="shared" si="55"/>
        <v/>
      </c>
      <c r="K238" t="str">
        <f t="shared" si="62"/>
        <v/>
      </c>
      <c r="L238" t="str">
        <f t="shared" si="62"/>
        <v/>
      </c>
      <c r="M238" t="str">
        <f t="shared" si="62"/>
        <v/>
      </c>
      <c r="N238" t="str">
        <f t="shared" si="56"/>
        <v/>
      </c>
      <c r="O238" t="str">
        <f t="shared" si="63"/>
        <v/>
      </c>
      <c r="P238" t="str">
        <f t="shared" si="63"/>
        <v/>
      </c>
      <c r="Q238" t="str">
        <f>IF(OR($A238="",入力シート_上限3千円!$H$2=""),"",入力シート_上限3千円!$H$2)</f>
        <v/>
      </c>
      <c r="R238" t="str">
        <f>IF(OR($A238="",入力シート_上限3千円!$H$3=""),"",入力シート_上限3千円!$H$3)</f>
        <v/>
      </c>
      <c r="S238" s="30" t="str">
        <f t="shared" si="57"/>
        <v/>
      </c>
    </row>
    <row r="239" spans="1:19" x14ac:dyDescent="0.25">
      <c r="A239" t="str">
        <f>IF(入力シート_上限3千円!$B250="","",ROW()-1)</f>
        <v/>
      </c>
      <c r="B239" t="str">
        <f t="shared" si="51"/>
        <v/>
      </c>
      <c r="C239" t="str">
        <f t="shared" si="61"/>
        <v/>
      </c>
      <c r="D239" t="str">
        <f t="shared" si="61"/>
        <v/>
      </c>
      <c r="E239" s="30" t="str">
        <f t="shared" si="61"/>
        <v/>
      </c>
      <c r="F239" t="str">
        <f t="shared" si="61"/>
        <v/>
      </c>
      <c r="G239" t="str">
        <f t="shared" si="52"/>
        <v/>
      </c>
      <c r="H239" t="str">
        <f t="shared" si="53"/>
        <v/>
      </c>
      <c r="I239" t="str">
        <f t="shared" si="54"/>
        <v/>
      </c>
      <c r="J239" t="str">
        <f t="shared" si="55"/>
        <v/>
      </c>
      <c r="K239" t="str">
        <f t="shared" si="62"/>
        <v/>
      </c>
      <c r="L239" t="str">
        <f t="shared" si="62"/>
        <v/>
      </c>
      <c r="M239" t="str">
        <f t="shared" si="62"/>
        <v/>
      </c>
      <c r="N239" t="str">
        <f t="shared" si="56"/>
        <v/>
      </c>
      <c r="O239" t="str">
        <f t="shared" si="63"/>
        <v/>
      </c>
      <c r="P239" t="str">
        <f t="shared" si="63"/>
        <v/>
      </c>
      <c r="Q239" t="str">
        <f>IF(OR($A239="",入力シート_上限3千円!$H$2=""),"",入力シート_上限3千円!$H$2)</f>
        <v/>
      </c>
      <c r="R239" t="str">
        <f>IF(OR($A239="",入力シート_上限3千円!$H$3=""),"",入力シート_上限3千円!$H$3)</f>
        <v/>
      </c>
      <c r="S239" s="30" t="str">
        <f t="shared" si="57"/>
        <v/>
      </c>
    </row>
    <row r="240" spans="1:19" x14ac:dyDescent="0.25">
      <c r="A240" t="str">
        <f>IF(入力シート_上限3千円!$B251="","",ROW()-1)</f>
        <v/>
      </c>
      <c r="B240" t="str">
        <f t="shared" si="51"/>
        <v/>
      </c>
      <c r="C240" t="str">
        <f t="shared" si="61"/>
        <v/>
      </c>
      <c r="D240" t="str">
        <f t="shared" si="61"/>
        <v/>
      </c>
      <c r="E240" s="30" t="str">
        <f t="shared" si="61"/>
        <v/>
      </c>
      <c r="F240" t="str">
        <f t="shared" si="61"/>
        <v/>
      </c>
      <c r="G240" t="str">
        <f t="shared" si="52"/>
        <v/>
      </c>
      <c r="H240" t="str">
        <f t="shared" si="53"/>
        <v/>
      </c>
      <c r="I240" t="str">
        <f t="shared" si="54"/>
        <v/>
      </c>
      <c r="J240" t="str">
        <f t="shared" si="55"/>
        <v/>
      </c>
      <c r="K240" t="str">
        <f t="shared" si="62"/>
        <v/>
      </c>
      <c r="L240" t="str">
        <f t="shared" si="62"/>
        <v/>
      </c>
      <c r="M240" t="str">
        <f t="shared" si="62"/>
        <v/>
      </c>
      <c r="N240" t="str">
        <f t="shared" si="56"/>
        <v/>
      </c>
      <c r="O240" t="str">
        <f t="shared" si="63"/>
        <v/>
      </c>
      <c r="P240" t="str">
        <f t="shared" si="63"/>
        <v/>
      </c>
      <c r="Q240" t="str">
        <f>IF(OR($A240="",入力シート_上限3千円!$H$2=""),"",入力シート_上限3千円!$H$2)</f>
        <v/>
      </c>
      <c r="R240" t="str">
        <f>IF(OR($A240="",入力シート_上限3千円!$H$3=""),"",入力シート_上限3千円!$H$3)</f>
        <v/>
      </c>
      <c r="S240" s="30" t="str">
        <f t="shared" si="57"/>
        <v/>
      </c>
    </row>
    <row r="241" spans="1:19" x14ac:dyDescent="0.25">
      <c r="A241" t="str">
        <f>IF(入力シート_上限3千円!$B252="","",ROW()-1)</f>
        <v/>
      </c>
      <c r="B241" t="str">
        <f t="shared" si="51"/>
        <v/>
      </c>
      <c r="C241" t="str">
        <f t="shared" si="61"/>
        <v/>
      </c>
      <c r="D241" t="str">
        <f t="shared" si="61"/>
        <v/>
      </c>
      <c r="E241" s="30" t="str">
        <f t="shared" si="61"/>
        <v/>
      </c>
      <c r="F241" t="str">
        <f t="shared" si="61"/>
        <v/>
      </c>
      <c r="G241" t="str">
        <f t="shared" si="52"/>
        <v/>
      </c>
      <c r="H241" t="str">
        <f t="shared" si="53"/>
        <v/>
      </c>
      <c r="I241" t="str">
        <f t="shared" si="54"/>
        <v/>
      </c>
      <c r="J241" t="str">
        <f t="shared" si="55"/>
        <v/>
      </c>
      <c r="K241" t="str">
        <f t="shared" si="62"/>
        <v/>
      </c>
      <c r="L241" t="str">
        <f t="shared" si="62"/>
        <v/>
      </c>
      <c r="M241" t="str">
        <f t="shared" si="62"/>
        <v/>
      </c>
      <c r="N241" t="str">
        <f t="shared" si="56"/>
        <v/>
      </c>
      <c r="O241" t="str">
        <f t="shared" si="63"/>
        <v/>
      </c>
      <c r="P241" t="str">
        <f t="shared" si="63"/>
        <v/>
      </c>
      <c r="Q241" t="str">
        <f>IF(OR($A241="",入力シート_上限3千円!$H$2=""),"",入力シート_上限3千円!$H$2)</f>
        <v/>
      </c>
      <c r="R241" t="str">
        <f>IF(OR($A241="",入力シート_上限3千円!$H$3=""),"",入力シート_上限3千円!$H$3)</f>
        <v/>
      </c>
      <c r="S241" s="30" t="str">
        <f t="shared" si="57"/>
        <v/>
      </c>
    </row>
    <row r="242" spans="1:19" x14ac:dyDescent="0.25">
      <c r="A242" t="str">
        <f>IF(入力シート_上限3千円!$B253="","",ROW()-1)</f>
        <v/>
      </c>
      <c r="B242" t="str">
        <f t="shared" si="51"/>
        <v/>
      </c>
      <c r="C242" t="str">
        <f t="shared" ref="C242:F261" si="64">IFERROR(IF(VLOOKUP($A242,実績一覧,COLUMN()+1,FALSE)=0,"",VLOOKUP($A242,実績一覧,COLUMN()+1,FALSE)),"")</f>
        <v/>
      </c>
      <c r="D242" t="str">
        <f t="shared" si="64"/>
        <v/>
      </c>
      <c r="E242" s="30" t="str">
        <f t="shared" si="64"/>
        <v/>
      </c>
      <c r="F242" t="str">
        <f t="shared" si="64"/>
        <v/>
      </c>
      <c r="G242" t="str">
        <f t="shared" si="52"/>
        <v/>
      </c>
      <c r="H242" t="str">
        <f t="shared" si="53"/>
        <v/>
      </c>
      <c r="I242" t="str">
        <f t="shared" si="54"/>
        <v/>
      </c>
      <c r="J242" t="str">
        <f t="shared" si="55"/>
        <v/>
      </c>
      <c r="K242" t="str">
        <f t="shared" ref="K242:M261" si="65">IFERROR(IF(VLOOKUP($A242,実績一覧,COLUMN()+11,FALSE)=0,"",VLOOKUP($A242,実績一覧,COLUMN()+11,FALSE)),"")</f>
        <v/>
      </c>
      <c r="L242" t="str">
        <f t="shared" si="65"/>
        <v/>
      </c>
      <c r="M242" t="str">
        <f t="shared" si="65"/>
        <v/>
      </c>
      <c r="N242" t="str">
        <f t="shared" si="56"/>
        <v/>
      </c>
      <c r="O242" t="str">
        <f t="shared" ref="O242:P261" si="66">IFERROR(IF(VLOOKUP($A242,実績一覧,COLUMN()+13,FALSE)=0,"",VLOOKUP($A242,実績一覧,COLUMN()+13,FALSE)),"")</f>
        <v/>
      </c>
      <c r="P242" t="str">
        <f t="shared" si="66"/>
        <v/>
      </c>
      <c r="Q242" t="str">
        <f>IF(OR($A242="",入力シート_上限3千円!$H$2=""),"",入力シート_上限3千円!$H$2)</f>
        <v/>
      </c>
      <c r="R242" t="str">
        <f>IF(OR($A242="",入力シート_上限3千円!$H$3=""),"",入力シート_上限3千円!$H$3)</f>
        <v/>
      </c>
      <c r="S242" s="30" t="str">
        <f t="shared" si="57"/>
        <v/>
      </c>
    </row>
    <row r="243" spans="1:19" x14ac:dyDescent="0.25">
      <c r="A243" t="str">
        <f>IF(入力シート_上限3千円!$B254="","",ROW()-1)</f>
        <v/>
      </c>
      <c r="B243" t="str">
        <f t="shared" si="51"/>
        <v/>
      </c>
      <c r="C243" t="str">
        <f t="shared" si="64"/>
        <v/>
      </c>
      <c r="D243" t="str">
        <f t="shared" si="64"/>
        <v/>
      </c>
      <c r="E243" s="30" t="str">
        <f t="shared" si="64"/>
        <v/>
      </c>
      <c r="F243" t="str">
        <f t="shared" si="64"/>
        <v/>
      </c>
      <c r="G243" t="str">
        <f t="shared" si="52"/>
        <v/>
      </c>
      <c r="H243" t="str">
        <f t="shared" si="53"/>
        <v/>
      </c>
      <c r="I243" t="str">
        <f t="shared" si="54"/>
        <v/>
      </c>
      <c r="J243" t="str">
        <f t="shared" si="55"/>
        <v/>
      </c>
      <c r="K243" t="str">
        <f t="shared" si="65"/>
        <v/>
      </c>
      <c r="L243" t="str">
        <f t="shared" si="65"/>
        <v/>
      </c>
      <c r="M243" t="str">
        <f t="shared" si="65"/>
        <v/>
      </c>
      <c r="N243" t="str">
        <f t="shared" si="56"/>
        <v/>
      </c>
      <c r="O243" t="str">
        <f t="shared" si="66"/>
        <v/>
      </c>
      <c r="P243" t="str">
        <f t="shared" si="66"/>
        <v/>
      </c>
      <c r="Q243" t="str">
        <f>IF(OR($A243="",入力シート_上限3千円!$H$2=""),"",入力シート_上限3千円!$H$2)</f>
        <v/>
      </c>
      <c r="R243" t="str">
        <f>IF(OR($A243="",入力シート_上限3千円!$H$3=""),"",入力シート_上限3千円!$H$3)</f>
        <v/>
      </c>
      <c r="S243" s="30" t="str">
        <f t="shared" si="57"/>
        <v/>
      </c>
    </row>
    <row r="244" spans="1:19" x14ac:dyDescent="0.25">
      <c r="A244" t="str">
        <f>IF(入力シート_上限3千円!$B255="","",ROW()-1)</f>
        <v/>
      </c>
      <c r="B244" t="str">
        <f t="shared" si="51"/>
        <v/>
      </c>
      <c r="C244" t="str">
        <f t="shared" si="64"/>
        <v/>
      </c>
      <c r="D244" t="str">
        <f t="shared" si="64"/>
        <v/>
      </c>
      <c r="E244" s="30" t="str">
        <f t="shared" si="64"/>
        <v/>
      </c>
      <c r="F244" t="str">
        <f t="shared" si="64"/>
        <v/>
      </c>
      <c r="G244" t="str">
        <f t="shared" si="52"/>
        <v/>
      </c>
      <c r="H244" t="str">
        <f t="shared" si="53"/>
        <v/>
      </c>
      <c r="I244" t="str">
        <f t="shared" si="54"/>
        <v/>
      </c>
      <c r="J244" t="str">
        <f t="shared" si="55"/>
        <v/>
      </c>
      <c r="K244" t="str">
        <f t="shared" si="65"/>
        <v/>
      </c>
      <c r="L244" t="str">
        <f t="shared" si="65"/>
        <v/>
      </c>
      <c r="M244" t="str">
        <f t="shared" si="65"/>
        <v/>
      </c>
      <c r="N244" t="str">
        <f t="shared" si="56"/>
        <v/>
      </c>
      <c r="O244" t="str">
        <f t="shared" si="66"/>
        <v/>
      </c>
      <c r="P244" t="str">
        <f t="shared" si="66"/>
        <v/>
      </c>
      <c r="Q244" t="str">
        <f>IF(OR($A244="",入力シート_上限3千円!$H$2=""),"",入力シート_上限3千円!$H$2)</f>
        <v/>
      </c>
      <c r="R244" t="str">
        <f>IF(OR($A244="",入力シート_上限3千円!$H$3=""),"",入力シート_上限3千円!$H$3)</f>
        <v/>
      </c>
      <c r="S244" s="30" t="str">
        <f t="shared" si="57"/>
        <v/>
      </c>
    </row>
    <row r="245" spans="1:19" x14ac:dyDescent="0.25">
      <c r="A245" t="str">
        <f>IF(入力シート_上限3千円!$B256="","",ROW()-1)</f>
        <v/>
      </c>
      <c r="B245" t="str">
        <f t="shared" si="51"/>
        <v/>
      </c>
      <c r="C245" t="str">
        <f t="shared" si="64"/>
        <v/>
      </c>
      <c r="D245" t="str">
        <f t="shared" si="64"/>
        <v/>
      </c>
      <c r="E245" s="30" t="str">
        <f t="shared" si="64"/>
        <v/>
      </c>
      <c r="F245" t="str">
        <f t="shared" si="64"/>
        <v/>
      </c>
      <c r="G245" t="str">
        <f t="shared" si="52"/>
        <v/>
      </c>
      <c r="H245" t="str">
        <f t="shared" si="53"/>
        <v/>
      </c>
      <c r="I245" t="str">
        <f t="shared" si="54"/>
        <v/>
      </c>
      <c r="J245" t="str">
        <f t="shared" si="55"/>
        <v/>
      </c>
      <c r="K245" t="str">
        <f t="shared" si="65"/>
        <v/>
      </c>
      <c r="L245" t="str">
        <f t="shared" si="65"/>
        <v/>
      </c>
      <c r="M245" t="str">
        <f t="shared" si="65"/>
        <v/>
      </c>
      <c r="N245" t="str">
        <f t="shared" si="56"/>
        <v/>
      </c>
      <c r="O245" t="str">
        <f t="shared" si="66"/>
        <v/>
      </c>
      <c r="P245" t="str">
        <f t="shared" si="66"/>
        <v/>
      </c>
      <c r="Q245" t="str">
        <f>IF(OR($A245="",入力シート_上限3千円!$H$2=""),"",入力シート_上限3千円!$H$2)</f>
        <v/>
      </c>
      <c r="R245" t="str">
        <f>IF(OR($A245="",入力シート_上限3千円!$H$3=""),"",入力シート_上限3千円!$H$3)</f>
        <v/>
      </c>
      <c r="S245" s="30" t="str">
        <f t="shared" si="57"/>
        <v/>
      </c>
    </row>
    <row r="246" spans="1:19" x14ac:dyDescent="0.25">
      <c r="A246" t="str">
        <f>IF(入力シート_上限3千円!$B257="","",ROW()-1)</f>
        <v/>
      </c>
      <c r="B246" t="str">
        <f t="shared" si="51"/>
        <v/>
      </c>
      <c r="C246" t="str">
        <f t="shared" si="64"/>
        <v/>
      </c>
      <c r="D246" t="str">
        <f t="shared" si="64"/>
        <v/>
      </c>
      <c r="E246" s="30" t="str">
        <f t="shared" si="64"/>
        <v/>
      </c>
      <c r="F246" t="str">
        <f t="shared" si="64"/>
        <v/>
      </c>
      <c r="G246" t="str">
        <f t="shared" si="52"/>
        <v/>
      </c>
      <c r="H246" t="str">
        <f t="shared" si="53"/>
        <v/>
      </c>
      <c r="I246" t="str">
        <f t="shared" si="54"/>
        <v/>
      </c>
      <c r="J246" t="str">
        <f t="shared" si="55"/>
        <v/>
      </c>
      <c r="K246" t="str">
        <f t="shared" si="65"/>
        <v/>
      </c>
      <c r="L246" t="str">
        <f t="shared" si="65"/>
        <v/>
      </c>
      <c r="M246" t="str">
        <f t="shared" si="65"/>
        <v/>
      </c>
      <c r="N246" t="str">
        <f t="shared" si="56"/>
        <v/>
      </c>
      <c r="O246" t="str">
        <f t="shared" si="66"/>
        <v/>
      </c>
      <c r="P246" t="str">
        <f t="shared" si="66"/>
        <v/>
      </c>
      <c r="Q246" t="str">
        <f>IF(OR($A246="",入力シート_上限3千円!$H$2=""),"",入力シート_上限3千円!$H$2)</f>
        <v/>
      </c>
      <c r="R246" t="str">
        <f>IF(OR($A246="",入力シート_上限3千円!$H$3=""),"",入力シート_上限3千円!$H$3)</f>
        <v/>
      </c>
      <c r="S246" s="30" t="str">
        <f t="shared" si="57"/>
        <v/>
      </c>
    </row>
    <row r="247" spans="1:19" x14ac:dyDescent="0.25">
      <c r="A247" t="str">
        <f>IF(入力シート_上限3千円!$B258="","",ROW()-1)</f>
        <v/>
      </c>
      <c r="B247" t="str">
        <f t="shared" si="51"/>
        <v/>
      </c>
      <c r="C247" t="str">
        <f t="shared" si="64"/>
        <v/>
      </c>
      <c r="D247" t="str">
        <f t="shared" si="64"/>
        <v/>
      </c>
      <c r="E247" s="30" t="str">
        <f t="shared" si="64"/>
        <v/>
      </c>
      <c r="F247" t="str">
        <f t="shared" si="64"/>
        <v/>
      </c>
      <c r="G247" t="str">
        <f t="shared" si="52"/>
        <v/>
      </c>
      <c r="H247" t="str">
        <f t="shared" si="53"/>
        <v/>
      </c>
      <c r="I247" t="str">
        <f t="shared" si="54"/>
        <v/>
      </c>
      <c r="J247" t="str">
        <f t="shared" si="55"/>
        <v/>
      </c>
      <c r="K247" t="str">
        <f t="shared" si="65"/>
        <v/>
      </c>
      <c r="L247" t="str">
        <f t="shared" si="65"/>
        <v/>
      </c>
      <c r="M247" t="str">
        <f t="shared" si="65"/>
        <v/>
      </c>
      <c r="N247" t="str">
        <f t="shared" si="56"/>
        <v/>
      </c>
      <c r="O247" t="str">
        <f t="shared" si="66"/>
        <v/>
      </c>
      <c r="P247" t="str">
        <f t="shared" si="66"/>
        <v/>
      </c>
      <c r="Q247" t="str">
        <f>IF(OR($A247="",入力シート_上限3千円!$H$2=""),"",入力シート_上限3千円!$H$2)</f>
        <v/>
      </c>
      <c r="R247" t="str">
        <f>IF(OR($A247="",入力シート_上限3千円!$H$3=""),"",入力シート_上限3千円!$H$3)</f>
        <v/>
      </c>
      <c r="S247" s="30" t="str">
        <f t="shared" si="57"/>
        <v/>
      </c>
    </row>
    <row r="248" spans="1:19" x14ac:dyDescent="0.25">
      <c r="A248" t="str">
        <f>IF(入力シート_上限3千円!$B259="","",ROW()-1)</f>
        <v/>
      </c>
      <c r="B248" t="str">
        <f t="shared" si="51"/>
        <v/>
      </c>
      <c r="C248" t="str">
        <f t="shared" si="64"/>
        <v/>
      </c>
      <c r="D248" t="str">
        <f t="shared" si="64"/>
        <v/>
      </c>
      <c r="E248" s="30" t="str">
        <f t="shared" si="64"/>
        <v/>
      </c>
      <c r="F248" t="str">
        <f t="shared" si="64"/>
        <v/>
      </c>
      <c r="G248" t="str">
        <f t="shared" si="52"/>
        <v/>
      </c>
      <c r="H248" t="str">
        <f t="shared" si="53"/>
        <v/>
      </c>
      <c r="I248" t="str">
        <f t="shared" si="54"/>
        <v/>
      </c>
      <c r="J248" t="str">
        <f t="shared" si="55"/>
        <v/>
      </c>
      <c r="K248" t="str">
        <f t="shared" si="65"/>
        <v/>
      </c>
      <c r="L248" t="str">
        <f t="shared" si="65"/>
        <v/>
      </c>
      <c r="M248" t="str">
        <f t="shared" si="65"/>
        <v/>
      </c>
      <c r="N248" t="str">
        <f t="shared" si="56"/>
        <v/>
      </c>
      <c r="O248" t="str">
        <f t="shared" si="66"/>
        <v/>
      </c>
      <c r="P248" t="str">
        <f t="shared" si="66"/>
        <v/>
      </c>
      <c r="Q248" t="str">
        <f>IF(OR($A248="",入力シート_上限3千円!$H$2=""),"",入力シート_上限3千円!$H$2)</f>
        <v/>
      </c>
      <c r="R248" t="str">
        <f>IF(OR($A248="",入力シート_上限3千円!$H$3=""),"",入力シート_上限3千円!$H$3)</f>
        <v/>
      </c>
      <c r="S248" s="30" t="str">
        <f t="shared" si="57"/>
        <v/>
      </c>
    </row>
    <row r="249" spans="1:19" x14ac:dyDescent="0.25">
      <c r="A249" t="str">
        <f>IF(入力シート_上限3千円!$B260="","",ROW()-1)</f>
        <v/>
      </c>
      <c r="B249" t="str">
        <f t="shared" si="51"/>
        <v/>
      </c>
      <c r="C249" t="str">
        <f t="shared" si="64"/>
        <v/>
      </c>
      <c r="D249" t="str">
        <f t="shared" si="64"/>
        <v/>
      </c>
      <c r="E249" s="30" t="str">
        <f t="shared" si="64"/>
        <v/>
      </c>
      <c r="F249" t="str">
        <f t="shared" si="64"/>
        <v/>
      </c>
      <c r="G249" t="str">
        <f t="shared" si="52"/>
        <v/>
      </c>
      <c r="H249" t="str">
        <f t="shared" si="53"/>
        <v/>
      </c>
      <c r="I249" t="str">
        <f t="shared" si="54"/>
        <v/>
      </c>
      <c r="J249" t="str">
        <f t="shared" si="55"/>
        <v/>
      </c>
      <c r="K249" t="str">
        <f t="shared" si="65"/>
        <v/>
      </c>
      <c r="L249" t="str">
        <f t="shared" si="65"/>
        <v/>
      </c>
      <c r="M249" t="str">
        <f t="shared" si="65"/>
        <v/>
      </c>
      <c r="N249" t="str">
        <f t="shared" si="56"/>
        <v/>
      </c>
      <c r="O249" t="str">
        <f t="shared" si="66"/>
        <v/>
      </c>
      <c r="P249" t="str">
        <f t="shared" si="66"/>
        <v/>
      </c>
      <c r="Q249" t="str">
        <f>IF(OR($A249="",入力シート_上限3千円!$H$2=""),"",入力シート_上限3千円!$H$2)</f>
        <v/>
      </c>
      <c r="R249" t="str">
        <f>IF(OR($A249="",入力シート_上限3千円!$H$3=""),"",入力シート_上限3千円!$H$3)</f>
        <v/>
      </c>
      <c r="S249" s="30" t="str">
        <f t="shared" si="57"/>
        <v/>
      </c>
    </row>
    <row r="250" spans="1:19" x14ac:dyDescent="0.25">
      <c r="A250" t="str">
        <f>IF(入力シート_上限3千円!$B261="","",ROW()-1)</f>
        <v/>
      </c>
      <c r="B250" t="str">
        <f t="shared" si="51"/>
        <v/>
      </c>
      <c r="C250" t="str">
        <f t="shared" si="64"/>
        <v/>
      </c>
      <c r="D250" t="str">
        <f t="shared" si="64"/>
        <v/>
      </c>
      <c r="E250" s="30" t="str">
        <f t="shared" si="64"/>
        <v/>
      </c>
      <c r="F250" t="str">
        <f t="shared" si="64"/>
        <v/>
      </c>
      <c r="G250" t="str">
        <f t="shared" si="52"/>
        <v/>
      </c>
      <c r="H250" t="str">
        <f t="shared" si="53"/>
        <v/>
      </c>
      <c r="I250" t="str">
        <f t="shared" si="54"/>
        <v/>
      </c>
      <c r="J250" t="str">
        <f t="shared" si="55"/>
        <v/>
      </c>
      <c r="K250" t="str">
        <f t="shared" si="65"/>
        <v/>
      </c>
      <c r="L250" t="str">
        <f t="shared" si="65"/>
        <v/>
      </c>
      <c r="M250" t="str">
        <f t="shared" si="65"/>
        <v/>
      </c>
      <c r="N250" t="str">
        <f t="shared" si="56"/>
        <v/>
      </c>
      <c r="O250" t="str">
        <f t="shared" si="66"/>
        <v/>
      </c>
      <c r="P250" t="str">
        <f t="shared" si="66"/>
        <v/>
      </c>
      <c r="Q250" t="str">
        <f>IF(OR($A250="",入力シート_上限3千円!$H$2=""),"",入力シート_上限3千円!$H$2)</f>
        <v/>
      </c>
      <c r="R250" t="str">
        <f>IF(OR($A250="",入力シート_上限3千円!$H$3=""),"",入力シート_上限3千円!$H$3)</f>
        <v/>
      </c>
      <c r="S250" s="30" t="str">
        <f t="shared" si="57"/>
        <v/>
      </c>
    </row>
    <row r="251" spans="1:19" x14ac:dyDescent="0.25">
      <c r="A251" t="str">
        <f>IF(入力シート_上限3千円!$B262="","",ROW()-1)</f>
        <v/>
      </c>
      <c r="B251" t="str">
        <f t="shared" si="51"/>
        <v/>
      </c>
      <c r="C251" t="str">
        <f t="shared" si="64"/>
        <v/>
      </c>
      <c r="D251" t="str">
        <f t="shared" si="64"/>
        <v/>
      </c>
      <c r="E251" s="30" t="str">
        <f t="shared" si="64"/>
        <v/>
      </c>
      <c r="F251" t="str">
        <f t="shared" si="64"/>
        <v/>
      </c>
      <c r="G251" t="str">
        <f t="shared" si="52"/>
        <v/>
      </c>
      <c r="H251" t="str">
        <f t="shared" si="53"/>
        <v/>
      </c>
      <c r="I251" t="str">
        <f t="shared" si="54"/>
        <v/>
      </c>
      <c r="J251" t="str">
        <f t="shared" si="55"/>
        <v/>
      </c>
      <c r="K251" t="str">
        <f t="shared" si="65"/>
        <v/>
      </c>
      <c r="L251" t="str">
        <f t="shared" si="65"/>
        <v/>
      </c>
      <c r="M251" t="str">
        <f t="shared" si="65"/>
        <v/>
      </c>
      <c r="N251" t="str">
        <f t="shared" si="56"/>
        <v/>
      </c>
      <c r="O251" t="str">
        <f t="shared" si="66"/>
        <v/>
      </c>
      <c r="P251" t="str">
        <f t="shared" si="66"/>
        <v/>
      </c>
      <c r="Q251" t="str">
        <f>IF(OR($A251="",入力シート_上限3千円!$H$2=""),"",入力シート_上限3千円!$H$2)</f>
        <v/>
      </c>
      <c r="R251" t="str">
        <f>IF(OR($A251="",入力シート_上限3千円!$H$3=""),"",入力シート_上限3千円!$H$3)</f>
        <v/>
      </c>
      <c r="S251" s="30" t="str">
        <f t="shared" si="57"/>
        <v/>
      </c>
    </row>
    <row r="252" spans="1:19" x14ac:dyDescent="0.25">
      <c r="A252" t="str">
        <f>IF(入力シート_上限3千円!$B263="","",ROW()-1)</f>
        <v/>
      </c>
      <c r="B252" t="str">
        <f t="shared" si="51"/>
        <v/>
      </c>
      <c r="C252" t="str">
        <f t="shared" si="64"/>
        <v/>
      </c>
      <c r="D252" t="str">
        <f t="shared" si="64"/>
        <v/>
      </c>
      <c r="E252" s="30" t="str">
        <f t="shared" si="64"/>
        <v/>
      </c>
      <c r="F252" t="str">
        <f t="shared" si="64"/>
        <v/>
      </c>
      <c r="G252" t="str">
        <f t="shared" si="52"/>
        <v/>
      </c>
      <c r="H252" t="str">
        <f t="shared" si="53"/>
        <v/>
      </c>
      <c r="I252" t="str">
        <f t="shared" si="54"/>
        <v/>
      </c>
      <c r="J252" t="str">
        <f t="shared" si="55"/>
        <v/>
      </c>
      <c r="K252" t="str">
        <f t="shared" si="65"/>
        <v/>
      </c>
      <c r="L252" t="str">
        <f t="shared" si="65"/>
        <v/>
      </c>
      <c r="M252" t="str">
        <f t="shared" si="65"/>
        <v/>
      </c>
      <c r="N252" t="str">
        <f t="shared" si="56"/>
        <v/>
      </c>
      <c r="O252" t="str">
        <f t="shared" si="66"/>
        <v/>
      </c>
      <c r="P252" t="str">
        <f t="shared" si="66"/>
        <v/>
      </c>
      <c r="Q252" t="str">
        <f>IF(OR($A252="",入力シート_上限3千円!$H$2=""),"",入力シート_上限3千円!$H$2)</f>
        <v/>
      </c>
      <c r="R252" t="str">
        <f>IF(OR($A252="",入力シート_上限3千円!$H$3=""),"",入力シート_上限3千円!$H$3)</f>
        <v/>
      </c>
      <c r="S252" s="30" t="str">
        <f t="shared" si="57"/>
        <v/>
      </c>
    </row>
    <row r="253" spans="1:19" x14ac:dyDescent="0.25">
      <c r="A253" t="str">
        <f>IF(入力シート_上限3千円!$B264="","",ROW()-1)</f>
        <v/>
      </c>
      <c r="B253" t="str">
        <f t="shared" si="51"/>
        <v/>
      </c>
      <c r="C253" t="str">
        <f t="shared" si="64"/>
        <v/>
      </c>
      <c r="D253" t="str">
        <f t="shared" si="64"/>
        <v/>
      </c>
      <c r="E253" s="30" t="str">
        <f t="shared" si="64"/>
        <v/>
      </c>
      <c r="F253" t="str">
        <f t="shared" si="64"/>
        <v/>
      </c>
      <c r="G253" t="str">
        <f t="shared" si="52"/>
        <v/>
      </c>
      <c r="H253" t="str">
        <f t="shared" si="53"/>
        <v/>
      </c>
      <c r="I253" t="str">
        <f t="shared" si="54"/>
        <v/>
      </c>
      <c r="J253" t="str">
        <f t="shared" si="55"/>
        <v/>
      </c>
      <c r="K253" t="str">
        <f t="shared" si="65"/>
        <v/>
      </c>
      <c r="L253" t="str">
        <f t="shared" si="65"/>
        <v/>
      </c>
      <c r="M253" t="str">
        <f t="shared" si="65"/>
        <v/>
      </c>
      <c r="N253" t="str">
        <f t="shared" si="56"/>
        <v/>
      </c>
      <c r="O253" t="str">
        <f t="shared" si="66"/>
        <v/>
      </c>
      <c r="P253" t="str">
        <f t="shared" si="66"/>
        <v/>
      </c>
      <c r="Q253" t="str">
        <f>IF(OR($A253="",入力シート_上限3千円!$H$2=""),"",入力シート_上限3千円!$H$2)</f>
        <v/>
      </c>
      <c r="R253" t="str">
        <f>IF(OR($A253="",入力シート_上限3千円!$H$3=""),"",入力シート_上限3千円!$H$3)</f>
        <v/>
      </c>
      <c r="S253" s="30" t="str">
        <f t="shared" si="57"/>
        <v/>
      </c>
    </row>
    <row r="254" spans="1:19" x14ac:dyDescent="0.25">
      <c r="A254" t="str">
        <f>IF(入力シート_上限3千円!$B265="","",ROW()-1)</f>
        <v/>
      </c>
      <c r="B254" t="str">
        <f t="shared" si="51"/>
        <v/>
      </c>
      <c r="C254" t="str">
        <f t="shared" si="64"/>
        <v/>
      </c>
      <c r="D254" t="str">
        <f t="shared" si="64"/>
        <v/>
      </c>
      <c r="E254" s="30" t="str">
        <f t="shared" si="64"/>
        <v/>
      </c>
      <c r="F254" t="str">
        <f t="shared" si="64"/>
        <v/>
      </c>
      <c r="G254" t="str">
        <f t="shared" si="52"/>
        <v/>
      </c>
      <c r="H254" t="str">
        <f t="shared" si="53"/>
        <v/>
      </c>
      <c r="I254" t="str">
        <f t="shared" si="54"/>
        <v/>
      </c>
      <c r="J254" t="str">
        <f t="shared" si="55"/>
        <v/>
      </c>
      <c r="K254" t="str">
        <f t="shared" si="65"/>
        <v/>
      </c>
      <c r="L254" t="str">
        <f t="shared" si="65"/>
        <v/>
      </c>
      <c r="M254" t="str">
        <f t="shared" si="65"/>
        <v/>
      </c>
      <c r="N254" t="str">
        <f t="shared" si="56"/>
        <v/>
      </c>
      <c r="O254" t="str">
        <f t="shared" si="66"/>
        <v/>
      </c>
      <c r="P254" t="str">
        <f t="shared" si="66"/>
        <v/>
      </c>
      <c r="Q254" t="str">
        <f>IF(OR($A254="",入力シート_上限3千円!$H$2=""),"",入力シート_上限3千円!$H$2)</f>
        <v/>
      </c>
      <c r="R254" t="str">
        <f>IF(OR($A254="",入力シート_上限3千円!$H$3=""),"",入力シート_上限3千円!$H$3)</f>
        <v/>
      </c>
      <c r="S254" s="30" t="str">
        <f t="shared" si="57"/>
        <v/>
      </c>
    </row>
    <row r="255" spans="1:19" x14ac:dyDescent="0.25">
      <c r="A255" t="str">
        <f>IF(入力シート_上限3千円!$B266="","",ROW()-1)</f>
        <v/>
      </c>
      <c r="B255" t="str">
        <f t="shared" si="51"/>
        <v/>
      </c>
      <c r="C255" t="str">
        <f t="shared" si="64"/>
        <v/>
      </c>
      <c r="D255" t="str">
        <f t="shared" si="64"/>
        <v/>
      </c>
      <c r="E255" s="30" t="str">
        <f t="shared" si="64"/>
        <v/>
      </c>
      <c r="F255" t="str">
        <f t="shared" si="64"/>
        <v/>
      </c>
      <c r="G255" t="str">
        <f t="shared" si="52"/>
        <v/>
      </c>
      <c r="H255" t="str">
        <f t="shared" si="53"/>
        <v/>
      </c>
      <c r="I255" t="str">
        <f t="shared" si="54"/>
        <v/>
      </c>
      <c r="J255" t="str">
        <f t="shared" si="55"/>
        <v/>
      </c>
      <c r="K255" t="str">
        <f t="shared" si="65"/>
        <v/>
      </c>
      <c r="L255" t="str">
        <f t="shared" si="65"/>
        <v/>
      </c>
      <c r="M255" t="str">
        <f t="shared" si="65"/>
        <v/>
      </c>
      <c r="N255" t="str">
        <f t="shared" si="56"/>
        <v/>
      </c>
      <c r="O255" t="str">
        <f t="shared" si="66"/>
        <v/>
      </c>
      <c r="P255" t="str">
        <f t="shared" si="66"/>
        <v/>
      </c>
      <c r="Q255" t="str">
        <f>IF(OR($A255="",入力シート_上限3千円!$H$2=""),"",入力シート_上限3千円!$H$2)</f>
        <v/>
      </c>
      <c r="R255" t="str">
        <f>IF(OR($A255="",入力シート_上限3千円!$H$3=""),"",入力シート_上限3千円!$H$3)</f>
        <v/>
      </c>
      <c r="S255" s="30" t="str">
        <f t="shared" si="57"/>
        <v/>
      </c>
    </row>
    <row r="256" spans="1:19" x14ac:dyDescent="0.25">
      <c r="A256" t="str">
        <f>IF(入力シート_上限3千円!$B267="","",ROW()-1)</f>
        <v/>
      </c>
      <c r="B256" t="str">
        <f t="shared" si="51"/>
        <v/>
      </c>
      <c r="C256" t="str">
        <f t="shared" si="64"/>
        <v/>
      </c>
      <c r="D256" t="str">
        <f t="shared" si="64"/>
        <v/>
      </c>
      <c r="E256" s="30" t="str">
        <f t="shared" si="64"/>
        <v/>
      </c>
      <c r="F256" t="str">
        <f t="shared" si="64"/>
        <v/>
      </c>
      <c r="G256" t="str">
        <f t="shared" si="52"/>
        <v/>
      </c>
      <c r="H256" t="str">
        <f t="shared" si="53"/>
        <v/>
      </c>
      <c r="I256" t="str">
        <f t="shared" si="54"/>
        <v/>
      </c>
      <c r="J256" t="str">
        <f t="shared" si="55"/>
        <v/>
      </c>
      <c r="K256" t="str">
        <f t="shared" si="65"/>
        <v/>
      </c>
      <c r="L256" t="str">
        <f t="shared" si="65"/>
        <v/>
      </c>
      <c r="M256" t="str">
        <f t="shared" si="65"/>
        <v/>
      </c>
      <c r="N256" t="str">
        <f t="shared" si="56"/>
        <v/>
      </c>
      <c r="O256" t="str">
        <f t="shared" si="66"/>
        <v/>
      </c>
      <c r="P256" t="str">
        <f t="shared" si="66"/>
        <v/>
      </c>
      <c r="Q256" t="str">
        <f>IF(OR($A256="",入力シート_上限3千円!$H$2=""),"",入力シート_上限3千円!$H$2)</f>
        <v/>
      </c>
      <c r="R256" t="str">
        <f>IF(OR($A256="",入力シート_上限3千円!$H$3=""),"",入力シート_上限3千円!$H$3)</f>
        <v/>
      </c>
      <c r="S256" s="30" t="str">
        <f t="shared" si="57"/>
        <v/>
      </c>
    </row>
    <row r="257" spans="1:19" x14ac:dyDescent="0.25">
      <c r="A257" t="str">
        <f>IF(入力シート_上限3千円!$B268="","",ROW()-1)</f>
        <v/>
      </c>
      <c r="B257" t="str">
        <f t="shared" si="51"/>
        <v/>
      </c>
      <c r="C257" t="str">
        <f t="shared" si="64"/>
        <v/>
      </c>
      <c r="D257" t="str">
        <f t="shared" si="64"/>
        <v/>
      </c>
      <c r="E257" s="30" t="str">
        <f t="shared" si="64"/>
        <v/>
      </c>
      <c r="F257" t="str">
        <f t="shared" si="64"/>
        <v/>
      </c>
      <c r="G257" t="str">
        <f t="shared" si="52"/>
        <v/>
      </c>
      <c r="H257" t="str">
        <f t="shared" si="53"/>
        <v/>
      </c>
      <c r="I257" t="str">
        <f t="shared" si="54"/>
        <v/>
      </c>
      <c r="J257" t="str">
        <f t="shared" si="55"/>
        <v/>
      </c>
      <c r="K257" t="str">
        <f t="shared" si="65"/>
        <v/>
      </c>
      <c r="L257" t="str">
        <f t="shared" si="65"/>
        <v/>
      </c>
      <c r="M257" t="str">
        <f t="shared" si="65"/>
        <v/>
      </c>
      <c r="N257" t="str">
        <f t="shared" si="56"/>
        <v/>
      </c>
      <c r="O257" t="str">
        <f t="shared" si="66"/>
        <v/>
      </c>
      <c r="P257" t="str">
        <f t="shared" si="66"/>
        <v/>
      </c>
      <c r="Q257" t="str">
        <f>IF(OR($A257="",入力シート_上限3千円!$H$2=""),"",入力シート_上限3千円!$H$2)</f>
        <v/>
      </c>
      <c r="R257" t="str">
        <f>IF(OR($A257="",入力シート_上限3千円!$H$3=""),"",入力シート_上限3千円!$H$3)</f>
        <v/>
      </c>
      <c r="S257" s="30" t="str">
        <f t="shared" si="57"/>
        <v/>
      </c>
    </row>
    <row r="258" spans="1:19" x14ac:dyDescent="0.25">
      <c r="A258" t="str">
        <f>IF(入力シート_上限3千円!$B269="","",ROW()-1)</f>
        <v/>
      </c>
      <c r="B258" t="str">
        <f t="shared" ref="B258:B321" si="67">IFERROR(IF(VLOOKUP($A258,実績一覧,COLUMN(),FALSE)=0,"",VLOOKUP($A258,実績一覧,COLUMN(),FALSE)),"")</f>
        <v/>
      </c>
      <c r="C258" t="str">
        <f t="shared" si="64"/>
        <v/>
      </c>
      <c r="D258" t="str">
        <f t="shared" si="64"/>
        <v/>
      </c>
      <c r="E258" s="30" t="str">
        <f t="shared" si="64"/>
        <v/>
      </c>
      <c r="F258" t="str">
        <f t="shared" si="64"/>
        <v/>
      </c>
      <c r="G258" t="str">
        <f t="shared" ref="G258:G321" si="68">IFERROR(IF(VLOOKUP($A258,実績一覧,COLUMN()+2,FALSE)=0,"",VLOOKUP($A258,実績一覧,COLUMN()+2,FALSE)),"")</f>
        <v/>
      </c>
      <c r="H258" t="str">
        <f t="shared" ref="H258:H321" si="69">IFERROR(IF(VLOOKUP($A258,実績一覧,COLUMN()+4,FALSE)=0,"",VLOOKUP($A258,実績一覧,COLUMN()+4,FALSE)),"")</f>
        <v/>
      </c>
      <c r="I258" t="str">
        <f t="shared" ref="I258:I321" si="70">IFERROR(IF(VLOOKUP($A258,実績一覧,COLUMN()+5,FALSE)=0,"",VLOOKUP($A258,実績一覧,COLUMN()+5,FALSE)),"")</f>
        <v/>
      </c>
      <c r="J258" t="str">
        <f t="shared" ref="J258:J321" si="71">IFERROR(IF(VLOOKUP($A258,実績一覧,COLUMN()+8,FALSE)=0,"",VLOOKUP($A258,実績一覧,COLUMN()+8,FALSE)),"")</f>
        <v/>
      </c>
      <c r="K258" t="str">
        <f t="shared" si="65"/>
        <v/>
      </c>
      <c r="L258" t="str">
        <f t="shared" si="65"/>
        <v/>
      </c>
      <c r="M258" t="str">
        <f t="shared" si="65"/>
        <v/>
      </c>
      <c r="N258" t="str">
        <f t="shared" ref="N258:N321" si="72">IFERROR(IF(VLOOKUP($A258,実績一覧,COLUMN()+12,FALSE)=0,"",VLOOKUP($A258,実績一覧,COLUMN()+12,FALSE)),"")</f>
        <v/>
      </c>
      <c r="O258" t="str">
        <f t="shared" si="66"/>
        <v/>
      </c>
      <c r="P258" t="str">
        <f t="shared" si="66"/>
        <v/>
      </c>
      <c r="Q258" t="str">
        <f>IF(OR($A258="",入力シート_上限3千円!$H$2=""),"",入力シート_上限3千円!$H$2)</f>
        <v/>
      </c>
      <c r="R258" t="str">
        <f>IF(OR($A258="",入力シート_上限3千円!$H$3=""),"",入力シート_上限3千円!$H$3)</f>
        <v/>
      </c>
      <c r="S258" s="30" t="str">
        <f t="shared" ref="S258:S321" si="73">IFERROR(IF(VLOOKUP($A258,実績一覧,3,FALSE)=0,"",VLOOKUP($A258,実績一覧,3,FALSE)),"")</f>
        <v/>
      </c>
    </row>
    <row r="259" spans="1:19" x14ac:dyDescent="0.25">
      <c r="A259" t="str">
        <f>IF(入力シート_上限3千円!$B270="","",ROW()-1)</f>
        <v/>
      </c>
      <c r="B259" t="str">
        <f t="shared" si="67"/>
        <v/>
      </c>
      <c r="C259" t="str">
        <f t="shared" si="64"/>
        <v/>
      </c>
      <c r="D259" t="str">
        <f t="shared" si="64"/>
        <v/>
      </c>
      <c r="E259" s="30" t="str">
        <f t="shared" si="64"/>
        <v/>
      </c>
      <c r="F259" t="str">
        <f t="shared" si="64"/>
        <v/>
      </c>
      <c r="G259" t="str">
        <f t="shared" si="68"/>
        <v/>
      </c>
      <c r="H259" t="str">
        <f t="shared" si="69"/>
        <v/>
      </c>
      <c r="I259" t="str">
        <f t="shared" si="70"/>
        <v/>
      </c>
      <c r="J259" t="str">
        <f t="shared" si="71"/>
        <v/>
      </c>
      <c r="K259" t="str">
        <f t="shared" si="65"/>
        <v/>
      </c>
      <c r="L259" t="str">
        <f t="shared" si="65"/>
        <v/>
      </c>
      <c r="M259" t="str">
        <f t="shared" si="65"/>
        <v/>
      </c>
      <c r="N259" t="str">
        <f t="shared" si="72"/>
        <v/>
      </c>
      <c r="O259" t="str">
        <f t="shared" si="66"/>
        <v/>
      </c>
      <c r="P259" t="str">
        <f t="shared" si="66"/>
        <v/>
      </c>
      <c r="Q259" t="str">
        <f>IF(OR($A259="",入力シート_上限3千円!$H$2=""),"",入力シート_上限3千円!$H$2)</f>
        <v/>
      </c>
      <c r="R259" t="str">
        <f>IF(OR($A259="",入力シート_上限3千円!$H$3=""),"",入力シート_上限3千円!$H$3)</f>
        <v/>
      </c>
      <c r="S259" s="30" t="str">
        <f t="shared" si="73"/>
        <v/>
      </c>
    </row>
    <row r="260" spans="1:19" x14ac:dyDescent="0.25">
      <c r="A260" t="str">
        <f>IF(入力シート_上限3千円!$B271="","",ROW()-1)</f>
        <v/>
      </c>
      <c r="B260" t="str">
        <f t="shared" si="67"/>
        <v/>
      </c>
      <c r="C260" t="str">
        <f t="shared" si="64"/>
        <v/>
      </c>
      <c r="D260" t="str">
        <f t="shared" si="64"/>
        <v/>
      </c>
      <c r="E260" s="30" t="str">
        <f t="shared" si="64"/>
        <v/>
      </c>
      <c r="F260" t="str">
        <f t="shared" si="64"/>
        <v/>
      </c>
      <c r="G260" t="str">
        <f t="shared" si="68"/>
        <v/>
      </c>
      <c r="H260" t="str">
        <f t="shared" si="69"/>
        <v/>
      </c>
      <c r="I260" t="str">
        <f t="shared" si="70"/>
        <v/>
      </c>
      <c r="J260" t="str">
        <f t="shared" si="71"/>
        <v/>
      </c>
      <c r="K260" t="str">
        <f t="shared" si="65"/>
        <v/>
      </c>
      <c r="L260" t="str">
        <f t="shared" si="65"/>
        <v/>
      </c>
      <c r="M260" t="str">
        <f t="shared" si="65"/>
        <v/>
      </c>
      <c r="N260" t="str">
        <f t="shared" si="72"/>
        <v/>
      </c>
      <c r="O260" t="str">
        <f t="shared" si="66"/>
        <v/>
      </c>
      <c r="P260" t="str">
        <f t="shared" si="66"/>
        <v/>
      </c>
      <c r="Q260" t="str">
        <f>IF(OR($A260="",入力シート_上限3千円!$H$2=""),"",入力シート_上限3千円!$H$2)</f>
        <v/>
      </c>
      <c r="R260" t="str">
        <f>IF(OR($A260="",入力シート_上限3千円!$H$3=""),"",入力シート_上限3千円!$H$3)</f>
        <v/>
      </c>
      <c r="S260" s="30" t="str">
        <f t="shared" si="73"/>
        <v/>
      </c>
    </row>
    <row r="261" spans="1:19" x14ac:dyDescent="0.25">
      <c r="A261" t="str">
        <f>IF(入力シート_上限3千円!$B272="","",ROW()-1)</f>
        <v/>
      </c>
      <c r="B261" t="str">
        <f t="shared" si="67"/>
        <v/>
      </c>
      <c r="C261" t="str">
        <f t="shared" si="64"/>
        <v/>
      </c>
      <c r="D261" t="str">
        <f t="shared" si="64"/>
        <v/>
      </c>
      <c r="E261" s="30" t="str">
        <f t="shared" si="64"/>
        <v/>
      </c>
      <c r="F261" t="str">
        <f t="shared" si="64"/>
        <v/>
      </c>
      <c r="G261" t="str">
        <f t="shared" si="68"/>
        <v/>
      </c>
      <c r="H261" t="str">
        <f t="shared" si="69"/>
        <v/>
      </c>
      <c r="I261" t="str">
        <f t="shared" si="70"/>
        <v/>
      </c>
      <c r="J261" t="str">
        <f t="shared" si="71"/>
        <v/>
      </c>
      <c r="K261" t="str">
        <f t="shared" si="65"/>
        <v/>
      </c>
      <c r="L261" t="str">
        <f t="shared" si="65"/>
        <v/>
      </c>
      <c r="M261" t="str">
        <f t="shared" si="65"/>
        <v/>
      </c>
      <c r="N261" t="str">
        <f t="shared" si="72"/>
        <v/>
      </c>
      <c r="O261" t="str">
        <f t="shared" si="66"/>
        <v/>
      </c>
      <c r="P261" t="str">
        <f t="shared" si="66"/>
        <v/>
      </c>
      <c r="Q261" t="str">
        <f>IF(OR($A261="",入力シート_上限3千円!$H$2=""),"",入力シート_上限3千円!$H$2)</f>
        <v/>
      </c>
      <c r="R261" t="str">
        <f>IF(OR($A261="",入力シート_上限3千円!$H$3=""),"",入力シート_上限3千円!$H$3)</f>
        <v/>
      </c>
      <c r="S261" s="30" t="str">
        <f t="shared" si="73"/>
        <v/>
      </c>
    </row>
    <row r="262" spans="1:19" x14ac:dyDescent="0.25">
      <c r="A262" t="str">
        <f>IF(入力シート_上限3千円!$B273="","",ROW()-1)</f>
        <v/>
      </c>
      <c r="B262" t="str">
        <f t="shared" si="67"/>
        <v/>
      </c>
      <c r="C262" t="str">
        <f t="shared" ref="C262:F281" si="74">IFERROR(IF(VLOOKUP($A262,実績一覧,COLUMN()+1,FALSE)=0,"",VLOOKUP($A262,実績一覧,COLUMN()+1,FALSE)),"")</f>
        <v/>
      </c>
      <c r="D262" t="str">
        <f t="shared" si="74"/>
        <v/>
      </c>
      <c r="E262" s="30" t="str">
        <f t="shared" si="74"/>
        <v/>
      </c>
      <c r="F262" t="str">
        <f t="shared" si="74"/>
        <v/>
      </c>
      <c r="G262" t="str">
        <f t="shared" si="68"/>
        <v/>
      </c>
      <c r="H262" t="str">
        <f t="shared" si="69"/>
        <v/>
      </c>
      <c r="I262" t="str">
        <f t="shared" si="70"/>
        <v/>
      </c>
      <c r="J262" t="str">
        <f t="shared" si="71"/>
        <v/>
      </c>
      <c r="K262" t="str">
        <f t="shared" ref="K262:M281" si="75">IFERROR(IF(VLOOKUP($A262,実績一覧,COLUMN()+11,FALSE)=0,"",VLOOKUP($A262,実績一覧,COLUMN()+11,FALSE)),"")</f>
        <v/>
      </c>
      <c r="L262" t="str">
        <f t="shared" si="75"/>
        <v/>
      </c>
      <c r="M262" t="str">
        <f t="shared" si="75"/>
        <v/>
      </c>
      <c r="N262" t="str">
        <f t="shared" si="72"/>
        <v/>
      </c>
      <c r="O262" t="str">
        <f t="shared" ref="O262:P281" si="76">IFERROR(IF(VLOOKUP($A262,実績一覧,COLUMN()+13,FALSE)=0,"",VLOOKUP($A262,実績一覧,COLUMN()+13,FALSE)),"")</f>
        <v/>
      </c>
      <c r="P262" t="str">
        <f t="shared" si="76"/>
        <v/>
      </c>
      <c r="Q262" t="str">
        <f>IF(OR($A262="",入力シート_上限3千円!$H$2=""),"",入力シート_上限3千円!$H$2)</f>
        <v/>
      </c>
      <c r="R262" t="str">
        <f>IF(OR($A262="",入力シート_上限3千円!$H$3=""),"",入力シート_上限3千円!$H$3)</f>
        <v/>
      </c>
      <c r="S262" s="30" t="str">
        <f t="shared" si="73"/>
        <v/>
      </c>
    </row>
    <row r="263" spans="1:19" x14ac:dyDescent="0.25">
      <c r="A263" t="str">
        <f>IF(入力シート_上限3千円!$B274="","",ROW()-1)</f>
        <v/>
      </c>
      <c r="B263" t="str">
        <f t="shared" si="67"/>
        <v/>
      </c>
      <c r="C263" t="str">
        <f t="shared" si="74"/>
        <v/>
      </c>
      <c r="D263" t="str">
        <f t="shared" si="74"/>
        <v/>
      </c>
      <c r="E263" s="30" t="str">
        <f t="shared" si="74"/>
        <v/>
      </c>
      <c r="F263" t="str">
        <f t="shared" si="74"/>
        <v/>
      </c>
      <c r="G263" t="str">
        <f t="shared" si="68"/>
        <v/>
      </c>
      <c r="H263" t="str">
        <f t="shared" si="69"/>
        <v/>
      </c>
      <c r="I263" t="str">
        <f t="shared" si="70"/>
        <v/>
      </c>
      <c r="J263" t="str">
        <f t="shared" si="71"/>
        <v/>
      </c>
      <c r="K263" t="str">
        <f t="shared" si="75"/>
        <v/>
      </c>
      <c r="L263" t="str">
        <f t="shared" si="75"/>
        <v/>
      </c>
      <c r="M263" t="str">
        <f t="shared" si="75"/>
        <v/>
      </c>
      <c r="N263" t="str">
        <f t="shared" si="72"/>
        <v/>
      </c>
      <c r="O263" t="str">
        <f t="shared" si="76"/>
        <v/>
      </c>
      <c r="P263" t="str">
        <f t="shared" si="76"/>
        <v/>
      </c>
      <c r="Q263" t="str">
        <f>IF(OR($A263="",入力シート_上限3千円!$H$2=""),"",入力シート_上限3千円!$H$2)</f>
        <v/>
      </c>
      <c r="R263" t="str">
        <f>IF(OR($A263="",入力シート_上限3千円!$H$3=""),"",入力シート_上限3千円!$H$3)</f>
        <v/>
      </c>
      <c r="S263" s="30" t="str">
        <f t="shared" si="73"/>
        <v/>
      </c>
    </row>
    <row r="264" spans="1:19" x14ac:dyDescent="0.25">
      <c r="A264" t="str">
        <f>IF(入力シート_上限3千円!$B275="","",ROW()-1)</f>
        <v/>
      </c>
      <c r="B264" t="str">
        <f t="shared" si="67"/>
        <v/>
      </c>
      <c r="C264" t="str">
        <f t="shared" si="74"/>
        <v/>
      </c>
      <c r="D264" t="str">
        <f t="shared" si="74"/>
        <v/>
      </c>
      <c r="E264" s="30" t="str">
        <f t="shared" si="74"/>
        <v/>
      </c>
      <c r="F264" t="str">
        <f t="shared" si="74"/>
        <v/>
      </c>
      <c r="G264" t="str">
        <f t="shared" si="68"/>
        <v/>
      </c>
      <c r="H264" t="str">
        <f t="shared" si="69"/>
        <v/>
      </c>
      <c r="I264" t="str">
        <f t="shared" si="70"/>
        <v/>
      </c>
      <c r="J264" t="str">
        <f t="shared" si="71"/>
        <v/>
      </c>
      <c r="K264" t="str">
        <f t="shared" si="75"/>
        <v/>
      </c>
      <c r="L264" t="str">
        <f t="shared" si="75"/>
        <v/>
      </c>
      <c r="M264" t="str">
        <f t="shared" si="75"/>
        <v/>
      </c>
      <c r="N264" t="str">
        <f t="shared" si="72"/>
        <v/>
      </c>
      <c r="O264" t="str">
        <f t="shared" si="76"/>
        <v/>
      </c>
      <c r="P264" t="str">
        <f t="shared" si="76"/>
        <v/>
      </c>
      <c r="Q264" t="str">
        <f>IF(OR($A264="",入力シート_上限3千円!$H$2=""),"",入力シート_上限3千円!$H$2)</f>
        <v/>
      </c>
      <c r="R264" t="str">
        <f>IF(OR($A264="",入力シート_上限3千円!$H$3=""),"",入力シート_上限3千円!$H$3)</f>
        <v/>
      </c>
      <c r="S264" s="30" t="str">
        <f t="shared" si="73"/>
        <v/>
      </c>
    </row>
    <row r="265" spans="1:19" x14ac:dyDescent="0.25">
      <c r="A265" t="str">
        <f>IF(入力シート_上限3千円!$B276="","",ROW()-1)</f>
        <v/>
      </c>
      <c r="B265" t="str">
        <f t="shared" si="67"/>
        <v/>
      </c>
      <c r="C265" t="str">
        <f t="shared" si="74"/>
        <v/>
      </c>
      <c r="D265" t="str">
        <f t="shared" si="74"/>
        <v/>
      </c>
      <c r="E265" s="30" t="str">
        <f t="shared" si="74"/>
        <v/>
      </c>
      <c r="F265" t="str">
        <f t="shared" si="74"/>
        <v/>
      </c>
      <c r="G265" t="str">
        <f t="shared" si="68"/>
        <v/>
      </c>
      <c r="H265" t="str">
        <f t="shared" si="69"/>
        <v/>
      </c>
      <c r="I265" t="str">
        <f t="shared" si="70"/>
        <v/>
      </c>
      <c r="J265" t="str">
        <f t="shared" si="71"/>
        <v/>
      </c>
      <c r="K265" t="str">
        <f t="shared" si="75"/>
        <v/>
      </c>
      <c r="L265" t="str">
        <f t="shared" si="75"/>
        <v/>
      </c>
      <c r="M265" t="str">
        <f t="shared" si="75"/>
        <v/>
      </c>
      <c r="N265" t="str">
        <f t="shared" si="72"/>
        <v/>
      </c>
      <c r="O265" t="str">
        <f t="shared" si="76"/>
        <v/>
      </c>
      <c r="P265" t="str">
        <f t="shared" si="76"/>
        <v/>
      </c>
      <c r="Q265" t="str">
        <f>IF(OR($A265="",入力シート_上限3千円!$H$2=""),"",入力シート_上限3千円!$H$2)</f>
        <v/>
      </c>
      <c r="R265" t="str">
        <f>IF(OR($A265="",入力シート_上限3千円!$H$3=""),"",入力シート_上限3千円!$H$3)</f>
        <v/>
      </c>
      <c r="S265" s="30" t="str">
        <f t="shared" si="73"/>
        <v/>
      </c>
    </row>
    <row r="266" spans="1:19" x14ac:dyDescent="0.25">
      <c r="A266" t="str">
        <f>IF(入力シート_上限3千円!$B277="","",ROW()-1)</f>
        <v/>
      </c>
      <c r="B266" t="str">
        <f t="shared" si="67"/>
        <v/>
      </c>
      <c r="C266" t="str">
        <f t="shared" si="74"/>
        <v/>
      </c>
      <c r="D266" t="str">
        <f t="shared" si="74"/>
        <v/>
      </c>
      <c r="E266" s="30" t="str">
        <f t="shared" si="74"/>
        <v/>
      </c>
      <c r="F266" t="str">
        <f t="shared" si="74"/>
        <v/>
      </c>
      <c r="G266" t="str">
        <f t="shared" si="68"/>
        <v/>
      </c>
      <c r="H266" t="str">
        <f t="shared" si="69"/>
        <v/>
      </c>
      <c r="I266" t="str">
        <f t="shared" si="70"/>
        <v/>
      </c>
      <c r="J266" t="str">
        <f t="shared" si="71"/>
        <v/>
      </c>
      <c r="K266" t="str">
        <f t="shared" si="75"/>
        <v/>
      </c>
      <c r="L266" t="str">
        <f t="shared" si="75"/>
        <v/>
      </c>
      <c r="M266" t="str">
        <f t="shared" si="75"/>
        <v/>
      </c>
      <c r="N266" t="str">
        <f t="shared" si="72"/>
        <v/>
      </c>
      <c r="O266" t="str">
        <f t="shared" si="76"/>
        <v/>
      </c>
      <c r="P266" t="str">
        <f t="shared" si="76"/>
        <v/>
      </c>
      <c r="Q266" t="str">
        <f>IF(OR($A266="",入力シート_上限3千円!$H$2=""),"",入力シート_上限3千円!$H$2)</f>
        <v/>
      </c>
      <c r="R266" t="str">
        <f>IF(OR($A266="",入力シート_上限3千円!$H$3=""),"",入力シート_上限3千円!$H$3)</f>
        <v/>
      </c>
      <c r="S266" s="30" t="str">
        <f t="shared" si="73"/>
        <v/>
      </c>
    </row>
    <row r="267" spans="1:19" x14ac:dyDescent="0.25">
      <c r="A267" t="str">
        <f>IF(入力シート_上限3千円!$B278="","",ROW()-1)</f>
        <v/>
      </c>
      <c r="B267" t="str">
        <f t="shared" si="67"/>
        <v/>
      </c>
      <c r="C267" t="str">
        <f t="shared" si="74"/>
        <v/>
      </c>
      <c r="D267" t="str">
        <f t="shared" si="74"/>
        <v/>
      </c>
      <c r="E267" s="30" t="str">
        <f t="shared" si="74"/>
        <v/>
      </c>
      <c r="F267" t="str">
        <f t="shared" si="74"/>
        <v/>
      </c>
      <c r="G267" t="str">
        <f t="shared" si="68"/>
        <v/>
      </c>
      <c r="H267" t="str">
        <f t="shared" si="69"/>
        <v/>
      </c>
      <c r="I267" t="str">
        <f t="shared" si="70"/>
        <v/>
      </c>
      <c r="J267" t="str">
        <f t="shared" si="71"/>
        <v/>
      </c>
      <c r="K267" t="str">
        <f t="shared" si="75"/>
        <v/>
      </c>
      <c r="L267" t="str">
        <f t="shared" si="75"/>
        <v/>
      </c>
      <c r="M267" t="str">
        <f t="shared" si="75"/>
        <v/>
      </c>
      <c r="N267" t="str">
        <f t="shared" si="72"/>
        <v/>
      </c>
      <c r="O267" t="str">
        <f t="shared" si="76"/>
        <v/>
      </c>
      <c r="P267" t="str">
        <f t="shared" si="76"/>
        <v/>
      </c>
      <c r="Q267" t="str">
        <f>IF(OR($A267="",入力シート_上限3千円!$H$2=""),"",入力シート_上限3千円!$H$2)</f>
        <v/>
      </c>
      <c r="R267" t="str">
        <f>IF(OR($A267="",入力シート_上限3千円!$H$3=""),"",入力シート_上限3千円!$H$3)</f>
        <v/>
      </c>
      <c r="S267" s="30" t="str">
        <f t="shared" si="73"/>
        <v/>
      </c>
    </row>
    <row r="268" spans="1:19" x14ac:dyDescent="0.25">
      <c r="A268" t="str">
        <f>IF(入力シート_上限3千円!$B279="","",ROW()-1)</f>
        <v/>
      </c>
      <c r="B268" t="str">
        <f t="shared" si="67"/>
        <v/>
      </c>
      <c r="C268" t="str">
        <f t="shared" si="74"/>
        <v/>
      </c>
      <c r="D268" t="str">
        <f t="shared" si="74"/>
        <v/>
      </c>
      <c r="E268" s="30" t="str">
        <f t="shared" si="74"/>
        <v/>
      </c>
      <c r="F268" t="str">
        <f t="shared" si="74"/>
        <v/>
      </c>
      <c r="G268" t="str">
        <f t="shared" si="68"/>
        <v/>
      </c>
      <c r="H268" t="str">
        <f t="shared" si="69"/>
        <v/>
      </c>
      <c r="I268" t="str">
        <f t="shared" si="70"/>
        <v/>
      </c>
      <c r="J268" t="str">
        <f t="shared" si="71"/>
        <v/>
      </c>
      <c r="K268" t="str">
        <f t="shared" si="75"/>
        <v/>
      </c>
      <c r="L268" t="str">
        <f t="shared" si="75"/>
        <v/>
      </c>
      <c r="M268" t="str">
        <f t="shared" si="75"/>
        <v/>
      </c>
      <c r="N268" t="str">
        <f t="shared" si="72"/>
        <v/>
      </c>
      <c r="O268" t="str">
        <f t="shared" si="76"/>
        <v/>
      </c>
      <c r="P268" t="str">
        <f t="shared" si="76"/>
        <v/>
      </c>
      <c r="Q268" t="str">
        <f>IF(OR($A268="",入力シート_上限3千円!$H$2=""),"",入力シート_上限3千円!$H$2)</f>
        <v/>
      </c>
      <c r="R268" t="str">
        <f>IF(OR($A268="",入力シート_上限3千円!$H$3=""),"",入力シート_上限3千円!$H$3)</f>
        <v/>
      </c>
      <c r="S268" s="30" t="str">
        <f t="shared" si="73"/>
        <v/>
      </c>
    </row>
    <row r="269" spans="1:19" x14ac:dyDescent="0.25">
      <c r="A269" t="str">
        <f>IF(入力シート_上限3千円!$B280="","",ROW()-1)</f>
        <v/>
      </c>
      <c r="B269" t="str">
        <f t="shared" si="67"/>
        <v/>
      </c>
      <c r="C269" t="str">
        <f t="shared" si="74"/>
        <v/>
      </c>
      <c r="D269" t="str">
        <f t="shared" si="74"/>
        <v/>
      </c>
      <c r="E269" s="30" t="str">
        <f t="shared" si="74"/>
        <v/>
      </c>
      <c r="F269" t="str">
        <f t="shared" si="74"/>
        <v/>
      </c>
      <c r="G269" t="str">
        <f t="shared" si="68"/>
        <v/>
      </c>
      <c r="H269" t="str">
        <f t="shared" si="69"/>
        <v/>
      </c>
      <c r="I269" t="str">
        <f t="shared" si="70"/>
        <v/>
      </c>
      <c r="J269" t="str">
        <f t="shared" si="71"/>
        <v/>
      </c>
      <c r="K269" t="str">
        <f t="shared" si="75"/>
        <v/>
      </c>
      <c r="L269" t="str">
        <f t="shared" si="75"/>
        <v/>
      </c>
      <c r="M269" t="str">
        <f t="shared" si="75"/>
        <v/>
      </c>
      <c r="N269" t="str">
        <f t="shared" si="72"/>
        <v/>
      </c>
      <c r="O269" t="str">
        <f t="shared" si="76"/>
        <v/>
      </c>
      <c r="P269" t="str">
        <f t="shared" si="76"/>
        <v/>
      </c>
      <c r="Q269" t="str">
        <f>IF(OR($A269="",入力シート_上限3千円!$H$2=""),"",入力シート_上限3千円!$H$2)</f>
        <v/>
      </c>
      <c r="R269" t="str">
        <f>IF(OR($A269="",入力シート_上限3千円!$H$3=""),"",入力シート_上限3千円!$H$3)</f>
        <v/>
      </c>
      <c r="S269" s="30" t="str">
        <f t="shared" si="73"/>
        <v/>
      </c>
    </row>
    <row r="270" spans="1:19" x14ac:dyDescent="0.25">
      <c r="A270" t="str">
        <f>IF(入力シート_上限3千円!$B281="","",ROW()-1)</f>
        <v/>
      </c>
      <c r="B270" t="str">
        <f t="shared" si="67"/>
        <v/>
      </c>
      <c r="C270" t="str">
        <f t="shared" si="74"/>
        <v/>
      </c>
      <c r="D270" t="str">
        <f t="shared" si="74"/>
        <v/>
      </c>
      <c r="E270" s="30" t="str">
        <f t="shared" si="74"/>
        <v/>
      </c>
      <c r="F270" t="str">
        <f t="shared" si="74"/>
        <v/>
      </c>
      <c r="G270" t="str">
        <f t="shared" si="68"/>
        <v/>
      </c>
      <c r="H270" t="str">
        <f t="shared" si="69"/>
        <v/>
      </c>
      <c r="I270" t="str">
        <f t="shared" si="70"/>
        <v/>
      </c>
      <c r="J270" t="str">
        <f t="shared" si="71"/>
        <v/>
      </c>
      <c r="K270" t="str">
        <f t="shared" si="75"/>
        <v/>
      </c>
      <c r="L270" t="str">
        <f t="shared" si="75"/>
        <v/>
      </c>
      <c r="M270" t="str">
        <f t="shared" si="75"/>
        <v/>
      </c>
      <c r="N270" t="str">
        <f t="shared" si="72"/>
        <v/>
      </c>
      <c r="O270" t="str">
        <f t="shared" si="76"/>
        <v/>
      </c>
      <c r="P270" t="str">
        <f t="shared" si="76"/>
        <v/>
      </c>
      <c r="Q270" t="str">
        <f>IF(OR($A270="",入力シート_上限3千円!$H$2=""),"",入力シート_上限3千円!$H$2)</f>
        <v/>
      </c>
      <c r="R270" t="str">
        <f>IF(OR($A270="",入力シート_上限3千円!$H$3=""),"",入力シート_上限3千円!$H$3)</f>
        <v/>
      </c>
      <c r="S270" s="30" t="str">
        <f t="shared" si="73"/>
        <v/>
      </c>
    </row>
    <row r="271" spans="1:19" x14ac:dyDescent="0.25">
      <c r="A271" t="str">
        <f>IF(入力シート_上限3千円!$B282="","",ROW()-1)</f>
        <v/>
      </c>
      <c r="B271" t="str">
        <f t="shared" si="67"/>
        <v/>
      </c>
      <c r="C271" t="str">
        <f t="shared" si="74"/>
        <v/>
      </c>
      <c r="D271" t="str">
        <f t="shared" si="74"/>
        <v/>
      </c>
      <c r="E271" s="30" t="str">
        <f t="shared" si="74"/>
        <v/>
      </c>
      <c r="F271" t="str">
        <f t="shared" si="74"/>
        <v/>
      </c>
      <c r="G271" t="str">
        <f t="shared" si="68"/>
        <v/>
      </c>
      <c r="H271" t="str">
        <f t="shared" si="69"/>
        <v/>
      </c>
      <c r="I271" t="str">
        <f t="shared" si="70"/>
        <v/>
      </c>
      <c r="J271" t="str">
        <f t="shared" si="71"/>
        <v/>
      </c>
      <c r="K271" t="str">
        <f t="shared" si="75"/>
        <v/>
      </c>
      <c r="L271" t="str">
        <f t="shared" si="75"/>
        <v/>
      </c>
      <c r="M271" t="str">
        <f t="shared" si="75"/>
        <v/>
      </c>
      <c r="N271" t="str">
        <f t="shared" si="72"/>
        <v/>
      </c>
      <c r="O271" t="str">
        <f t="shared" si="76"/>
        <v/>
      </c>
      <c r="P271" t="str">
        <f t="shared" si="76"/>
        <v/>
      </c>
      <c r="Q271" t="str">
        <f>IF(OR($A271="",入力シート_上限3千円!$H$2=""),"",入力シート_上限3千円!$H$2)</f>
        <v/>
      </c>
      <c r="R271" t="str">
        <f>IF(OR($A271="",入力シート_上限3千円!$H$3=""),"",入力シート_上限3千円!$H$3)</f>
        <v/>
      </c>
      <c r="S271" s="30" t="str">
        <f t="shared" si="73"/>
        <v/>
      </c>
    </row>
    <row r="272" spans="1:19" x14ac:dyDescent="0.25">
      <c r="A272" t="str">
        <f>IF(入力シート_上限3千円!$B283="","",ROW()-1)</f>
        <v/>
      </c>
      <c r="B272" t="str">
        <f t="shared" si="67"/>
        <v/>
      </c>
      <c r="C272" t="str">
        <f t="shared" si="74"/>
        <v/>
      </c>
      <c r="D272" t="str">
        <f t="shared" si="74"/>
        <v/>
      </c>
      <c r="E272" s="30" t="str">
        <f t="shared" si="74"/>
        <v/>
      </c>
      <c r="F272" t="str">
        <f t="shared" si="74"/>
        <v/>
      </c>
      <c r="G272" t="str">
        <f t="shared" si="68"/>
        <v/>
      </c>
      <c r="H272" t="str">
        <f t="shared" si="69"/>
        <v/>
      </c>
      <c r="I272" t="str">
        <f t="shared" si="70"/>
        <v/>
      </c>
      <c r="J272" t="str">
        <f t="shared" si="71"/>
        <v/>
      </c>
      <c r="K272" t="str">
        <f t="shared" si="75"/>
        <v/>
      </c>
      <c r="L272" t="str">
        <f t="shared" si="75"/>
        <v/>
      </c>
      <c r="M272" t="str">
        <f t="shared" si="75"/>
        <v/>
      </c>
      <c r="N272" t="str">
        <f t="shared" si="72"/>
        <v/>
      </c>
      <c r="O272" t="str">
        <f t="shared" si="76"/>
        <v/>
      </c>
      <c r="P272" t="str">
        <f t="shared" si="76"/>
        <v/>
      </c>
      <c r="Q272" t="str">
        <f>IF(OR($A272="",入力シート_上限3千円!$H$2=""),"",入力シート_上限3千円!$H$2)</f>
        <v/>
      </c>
      <c r="R272" t="str">
        <f>IF(OR($A272="",入力シート_上限3千円!$H$3=""),"",入力シート_上限3千円!$H$3)</f>
        <v/>
      </c>
      <c r="S272" s="30" t="str">
        <f t="shared" si="73"/>
        <v/>
      </c>
    </row>
    <row r="273" spans="1:19" x14ac:dyDescent="0.25">
      <c r="A273" t="str">
        <f>IF(入力シート_上限3千円!$B284="","",ROW()-1)</f>
        <v/>
      </c>
      <c r="B273" t="str">
        <f t="shared" si="67"/>
        <v/>
      </c>
      <c r="C273" t="str">
        <f t="shared" si="74"/>
        <v/>
      </c>
      <c r="D273" t="str">
        <f t="shared" si="74"/>
        <v/>
      </c>
      <c r="E273" s="30" t="str">
        <f t="shared" si="74"/>
        <v/>
      </c>
      <c r="F273" t="str">
        <f t="shared" si="74"/>
        <v/>
      </c>
      <c r="G273" t="str">
        <f t="shared" si="68"/>
        <v/>
      </c>
      <c r="H273" t="str">
        <f t="shared" si="69"/>
        <v/>
      </c>
      <c r="I273" t="str">
        <f t="shared" si="70"/>
        <v/>
      </c>
      <c r="J273" t="str">
        <f t="shared" si="71"/>
        <v/>
      </c>
      <c r="K273" t="str">
        <f t="shared" si="75"/>
        <v/>
      </c>
      <c r="L273" t="str">
        <f t="shared" si="75"/>
        <v/>
      </c>
      <c r="M273" t="str">
        <f t="shared" si="75"/>
        <v/>
      </c>
      <c r="N273" t="str">
        <f t="shared" si="72"/>
        <v/>
      </c>
      <c r="O273" t="str">
        <f t="shared" si="76"/>
        <v/>
      </c>
      <c r="P273" t="str">
        <f t="shared" si="76"/>
        <v/>
      </c>
      <c r="Q273" t="str">
        <f>IF(OR($A273="",入力シート_上限3千円!$H$2=""),"",入力シート_上限3千円!$H$2)</f>
        <v/>
      </c>
      <c r="R273" t="str">
        <f>IF(OR($A273="",入力シート_上限3千円!$H$3=""),"",入力シート_上限3千円!$H$3)</f>
        <v/>
      </c>
      <c r="S273" s="30" t="str">
        <f t="shared" si="73"/>
        <v/>
      </c>
    </row>
    <row r="274" spans="1:19" x14ac:dyDescent="0.25">
      <c r="A274" t="str">
        <f>IF(入力シート_上限3千円!$B285="","",ROW()-1)</f>
        <v/>
      </c>
      <c r="B274" t="str">
        <f t="shared" si="67"/>
        <v/>
      </c>
      <c r="C274" t="str">
        <f t="shared" si="74"/>
        <v/>
      </c>
      <c r="D274" t="str">
        <f t="shared" si="74"/>
        <v/>
      </c>
      <c r="E274" s="30" t="str">
        <f t="shared" si="74"/>
        <v/>
      </c>
      <c r="F274" t="str">
        <f t="shared" si="74"/>
        <v/>
      </c>
      <c r="G274" t="str">
        <f t="shared" si="68"/>
        <v/>
      </c>
      <c r="H274" t="str">
        <f t="shared" si="69"/>
        <v/>
      </c>
      <c r="I274" t="str">
        <f t="shared" si="70"/>
        <v/>
      </c>
      <c r="J274" t="str">
        <f t="shared" si="71"/>
        <v/>
      </c>
      <c r="K274" t="str">
        <f t="shared" si="75"/>
        <v/>
      </c>
      <c r="L274" t="str">
        <f t="shared" si="75"/>
        <v/>
      </c>
      <c r="M274" t="str">
        <f t="shared" si="75"/>
        <v/>
      </c>
      <c r="N274" t="str">
        <f t="shared" si="72"/>
        <v/>
      </c>
      <c r="O274" t="str">
        <f t="shared" si="76"/>
        <v/>
      </c>
      <c r="P274" t="str">
        <f t="shared" si="76"/>
        <v/>
      </c>
      <c r="Q274" t="str">
        <f>IF(OR($A274="",入力シート_上限3千円!$H$2=""),"",入力シート_上限3千円!$H$2)</f>
        <v/>
      </c>
      <c r="R274" t="str">
        <f>IF(OR($A274="",入力シート_上限3千円!$H$3=""),"",入力シート_上限3千円!$H$3)</f>
        <v/>
      </c>
      <c r="S274" s="30" t="str">
        <f t="shared" si="73"/>
        <v/>
      </c>
    </row>
    <row r="275" spans="1:19" x14ac:dyDescent="0.25">
      <c r="A275" t="str">
        <f>IF(入力シート_上限3千円!$B286="","",ROW()-1)</f>
        <v/>
      </c>
      <c r="B275" t="str">
        <f t="shared" si="67"/>
        <v/>
      </c>
      <c r="C275" t="str">
        <f t="shared" si="74"/>
        <v/>
      </c>
      <c r="D275" t="str">
        <f t="shared" si="74"/>
        <v/>
      </c>
      <c r="E275" s="30" t="str">
        <f t="shared" si="74"/>
        <v/>
      </c>
      <c r="F275" t="str">
        <f t="shared" si="74"/>
        <v/>
      </c>
      <c r="G275" t="str">
        <f t="shared" si="68"/>
        <v/>
      </c>
      <c r="H275" t="str">
        <f t="shared" si="69"/>
        <v/>
      </c>
      <c r="I275" t="str">
        <f t="shared" si="70"/>
        <v/>
      </c>
      <c r="J275" t="str">
        <f t="shared" si="71"/>
        <v/>
      </c>
      <c r="K275" t="str">
        <f t="shared" si="75"/>
        <v/>
      </c>
      <c r="L275" t="str">
        <f t="shared" si="75"/>
        <v/>
      </c>
      <c r="M275" t="str">
        <f t="shared" si="75"/>
        <v/>
      </c>
      <c r="N275" t="str">
        <f t="shared" si="72"/>
        <v/>
      </c>
      <c r="O275" t="str">
        <f t="shared" si="76"/>
        <v/>
      </c>
      <c r="P275" t="str">
        <f t="shared" si="76"/>
        <v/>
      </c>
      <c r="Q275" t="str">
        <f>IF(OR($A275="",入力シート_上限3千円!$H$2=""),"",入力シート_上限3千円!$H$2)</f>
        <v/>
      </c>
      <c r="R275" t="str">
        <f>IF(OR($A275="",入力シート_上限3千円!$H$3=""),"",入力シート_上限3千円!$H$3)</f>
        <v/>
      </c>
      <c r="S275" s="30" t="str">
        <f t="shared" si="73"/>
        <v/>
      </c>
    </row>
    <row r="276" spans="1:19" x14ac:dyDescent="0.25">
      <c r="A276" t="str">
        <f>IF(入力シート_上限3千円!$B287="","",ROW()-1)</f>
        <v/>
      </c>
      <c r="B276" t="str">
        <f t="shared" si="67"/>
        <v/>
      </c>
      <c r="C276" t="str">
        <f t="shared" si="74"/>
        <v/>
      </c>
      <c r="D276" t="str">
        <f t="shared" si="74"/>
        <v/>
      </c>
      <c r="E276" s="30" t="str">
        <f t="shared" si="74"/>
        <v/>
      </c>
      <c r="F276" t="str">
        <f t="shared" si="74"/>
        <v/>
      </c>
      <c r="G276" t="str">
        <f t="shared" si="68"/>
        <v/>
      </c>
      <c r="H276" t="str">
        <f t="shared" si="69"/>
        <v/>
      </c>
      <c r="I276" t="str">
        <f t="shared" si="70"/>
        <v/>
      </c>
      <c r="J276" t="str">
        <f t="shared" si="71"/>
        <v/>
      </c>
      <c r="K276" t="str">
        <f t="shared" si="75"/>
        <v/>
      </c>
      <c r="L276" t="str">
        <f t="shared" si="75"/>
        <v/>
      </c>
      <c r="M276" t="str">
        <f t="shared" si="75"/>
        <v/>
      </c>
      <c r="N276" t="str">
        <f t="shared" si="72"/>
        <v/>
      </c>
      <c r="O276" t="str">
        <f t="shared" si="76"/>
        <v/>
      </c>
      <c r="P276" t="str">
        <f t="shared" si="76"/>
        <v/>
      </c>
      <c r="Q276" t="str">
        <f>IF(OR($A276="",入力シート_上限3千円!$H$2=""),"",入力シート_上限3千円!$H$2)</f>
        <v/>
      </c>
      <c r="R276" t="str">
        <f>IF(OR($A276="",入力シート_上限3千円!$H$3=""),"",入力シート_上限3千円!$H$3)</f>
        <v/>
      </c>
      <c r="S276" s="30" t="str">
        <f t="shared" si="73"/>
        <v/>
      </c>
    </row>
    <row r="277" spans="1:19" x14ac:dyDescent="0.25">
      <c r="A277" t="str">
        <f>IF(入力シート_上限3千円!$B288="","",ROW()-1)</f>
        <v/>
      </c>
      <c r="B277" t="str">
        <f t="shared" si="67"/>
        <v/>
      </c>
      <c r="C277" t="str">
        <f t="shared" si="74"/>
        <v/>
      </c>
      <c r="D277" t="str">
        <f t="shared" si="74"/>
        <v/>
      </c>
      <c r="E277" s="30" t="str">
        <f t="shared" si="74"/>
        <v/>
      </c>
      <c r="F277" t="str">
        <f t="shared" si="74"/>
        <v/>
      </c>
      <c r="G277" t="str">
        <f t="shared" si="68"/>
        <v/>
      </c>
      <c r="H277" t="str">
        <f t="shared" si="69"/>
        <v/>
      </c>
      <c r="I277" t="str">
        <f t="shared" si="70"/>
        <v/>
      </c>
      <c r="J277" t="str">
        <f t="shared" si="71"/>
        <v/>
      </c>
      <c r="K277" t="str">
        <f t="shared" si="75"/>
        <v/>
      </c>
      <c r="L277" t="str">
        <f t="shared" si="75"/>
        <v/>
      </c>
      <c r="M277" t="str">
        <f t="shared" si="75"/>
        <v/>
      </c>
      <c r="N277" t="str">
        <f t="shared" si="72"/>
        <v/>
      </c>
      <c r="O277" t="str">
        <f t="shared" si="76"/>
        <v/>
      </c>
      <c r="P277" t="str">
        <f t="shared" si="76"/>
        <v/>
      </c>
      <c r="Q277" t="str">
        <f>IF(OR($A277="",入力シート_上限3千円!$H$2=""),"",入力シート_上限3千円!$H$2)</f>
        <v/>
      </c>
      <c r="R277" t="str">
        <f>IF(OR($A277="",入力シート_上限3千円!$H$3=""),"",入力シート_上限3千円!$H$3)</f>
        <v/>
      </c>
      <c r="S277" s="30" t="str">
        <f t="shared" si="73"/>
        <v/>
      </c>
    </row>
    <row r="278" spans="1:19" x14ac:dyDescent="0.25">
      <c r="A278" t="str">
        <f>IF(入力シート_上限3千円!$B289="","",ROW()-1)</f>
        <v/>
      </c>
      <c r="B278" t="str">
        <f t="shared" si="67"/>
        <v/>
      </c>
      <c r="C278" t="str">
        <f t="shared" si="74"/>
        <v/>
      </c>
      <c r="D278" t="str">
        <f t="shared" si="74"/>
        <v/>
      </c>
      <c r="E278" s="30" t="str">
        <f t="shared" si="74"/>
        <v/>
      </c>
      <c r="F278" t="str">
        <f t="shared" si="74"/>
        <v/>
      </c>
      <c r="G278" t="str">
        <f t="shared" si="68"/>
        <v/>
      </c>
      <c r="H278" t="str">
        <f t="shared" si="69"/>
        <v/>
      </c>
      <c r="I278" t="str">
        <f t="shared" si="70"/>
        <v/>
      </c>
      <c r="J278" t="str">
        <f t="shared" si="71"/>
        <v/>
      </c>
      <c r="K278" t="str">
        <f t="shared" si="75"/>
        <v/>
      </c>
      <c r="L278" t="str">
        <f t="shared" si="75"/>
        <v/>
      </c>
      <c r="M278" t="str">
        <f t="shared" si="75"/>
        <v/>
      </c>
      <c r="N278" t="str">
        <f t="shared" si="72"/>
        <v/>
      </c>
      <c r="O278" t="str">
        <f t="shared" si="76"/>
        <v/>
      </c>
      <c r="P278" t="str">
        <f t="shared" si="76"/>
        <v/>
      </c>
      <c r="Q278" t="str">
        <f>IF(OR($A278="",入力シート_上限3千円!$H$2=""),"",入力シート_上限3千円!$H$2)</f>
        <v/>
      </c>
      <c r="R278" t="str">
        <f>IF(OR($A278="",入力シート_上限3千円!$H$3=""),"",入力シート_上限3千円!$H$3)</f>
        <v/>
      </c>
      <c r="S278" s="30" t="str">
        <f t="shared" si="73"/>
        <v/>
      </c>
    </row>
    <row r="279" spans="1:19" x14ac:dyDescent="0.25">
      <c r="A279" t="str">
        <f>IF(入力シート_上限3千円!$B290="","",ROW()-1)</f>
        <v/>
      </c>
      <c r="B279" t="str">
        <f t="shared" si="67"/>
        <v/>
      </c>
      <c r="C279" t="str">
        <f t="shared" si="74"/>
        <v/>
      </c>
      <c r="D279" t="str">
        <f t="shared" si="74"/>
        <v/>
      </c>
      <c r="E279" s="30" t="str">
        <f t="shared" si="74"/>
        <v/>
      </c>
      <c r="F279" t="str">
        <f t="shared" si="74"/>
        <v/>
      </c>
      <c r="G279" t="str">
        <f t="shared" si="68"/>
        <v/>
      </c>
      <c r="H279" t="str">
        <f t="shared" si="69"/>
        <v/>
      </c>
      <c r="I279" t="str">
        <f t="shared" si="70"/>
        <v/>
      </c>
      <c r="J279" t="str">
        <f t="shared" si="71"/>
        <v/>
      </c>
      <c r="K279" t="str">
        <f t="shared" si="75"/>
        <v/>
      </c>
      <c r="L279" t="str">
        <f t="shared" si="75"/>
        <v/>
      </c>
      <c r="M279" t="str">
        <f t="shared" si="75"/>
        <v/>
      </c>
      <c r="N279" t="str">
        <f t="shared" si="72"/>
        <v/>
      </c>
      <c r="O279" t="str">
        <f t="shared" si="76"/>
        <v/>
      </c>
      <c r="P279" t="str">
        <f t="shared" si="76"/>
        <v/>
      </c>
      <c r="Q279" t="str">
        <f>IF(OR($A279="",入力シート_上限3千円!$H$2=""),"",入力シート_上限3千円!$H$2)</f>
        <v/>
      </c>
      <c r="R279" t="str">
        <f>IF(OR($A279="",入力シート_上限3千円!$H$3=""),"",入力シート_上限3千円!$H$3)</f>
        <v/>
      </c>
      <c r="S279" s="30" t="str">
        <f t="shared" si="73"/>
        <v/>
      </c>
    </row>
    <row r="280" spans="1:19" x14ac:dyDescent="0.25">
      <c r="A280" t="str">
        <f>IF(入力シート_上限3千円!$B291="","",ROW()-1)</f>
        <v/>
      </c>
      <c r="B280" t="str">
        <f t="shared" si="67"/>
        <v/>
      </c>
      <c r="C280" t="str">
        <f t="shared" si="74"/>
        <v/>
      </c>
      <c r="D280" t="str">
        <f t="shared" si="74"/>
        <v/>
      </c>
      <c r="E280" s="30" t="str">
        <f t="shared" si="74"/>
        <v/>
      </c>
      <c r="F280" t="str">
        <f t="shared" si="74"/>
        <v/>
      </c>
      <c r="G280" t="str">
        <f t="shared" si="68"/>
        <v/>
      </c>
      <c r="H280" t="str">
        <f t="shared" si="69"/>
        <v/>
      </c>
      <c r="I280" t="str">
        <f t="shared" si="70"/>
        <v/>
      </c>
      <c r="J280" t="str">
        <f t="shared" si="71"/>
        <v/>
      </c>
      <c r="K280" t="str">
        <f t="shared" si="75"/>
        <v/>
      </c>
      <c r="L280" t="str">
        <f t="shared" si="75"/>
        <v/>
      </c>
      <c r="M280" t="str">
        <f t="shared" si="75"/>
        <v/>
      </c>
      <c r="N280" t="str">
        <f t="shared" si="72"/>
        <v/>
      </c>
      <c r="O280" t="str">
        <f t="shared" si="76"/>
        <v/>
      </c>
      <c r="P280" t="str">
        <f t="shared" si="76"/>
        <v/>
      </c>
      <c r="Q280" t="str">
        <f>IF(OR($A280="",入力シート_上限3千円!$H$2=""),"",入力シート_上限3千円!$H$2)</f>
        <v/>
      </c>
      <c r="R280" t="str">
        <f>IF(OR($A280="",入力シート_上限3千円!$H$3=""),"",入力シート_上限3千円!$H$3)</f>
        <v/>
      </c>
      <c r="S280" s="30" t="str">
        <f t="shared" si="73"/>
        <v/>
      </c>
    </row>
    <row r="281" spans="1:19" x14ac:dyDescent="0.25">
      <c r="A281" t="str">
        <f>IF(入力シート_上限3千円!$B292="","",ROW()-1)</f>
        <v/>
      </c>
      <c r="B281" t="str">
        <f t="shared" si="67"/>
        <v/>
      </c>
      <c r="C281" t="str">
        <f t="shared" si="74"/>
        <v/>
      </c>
      <c r="D281" t="str">
        <f t="shared" si="74"/>
        <v/>
      </c>
      <c r="E281" s="30" t="str">
        <f t="shared" si="74"/>
        <v/>
      </c>
      <c r="F281" t="str">
        <f t="shared" si="74"/>
        <v/>
      </c>
      <c r="G281" t="str">
        <f t="shared" si="68"/>
        <v/>
      </c>
      <c r="H281" t="str">
        <f t="shared" si="69"/>
        <v/>
      </c>
      <c r="I281" t="str">
        <f t="shared" si="70"/>
        <v/>
      </c>
      <c r="J281" t="str">
        <f t="shared" si="71"/>
        <v/>
      </c>
      <c r="K281" t="str">
        <f t="shared" si="75"/>
        <v/>
      </c>
      <c r="L281" t="str">
        <f t="shared" si="75"/>
        <v/>
      </c>
      <c r="M281" t="str">
        <f t="shared" si="75"/>
        <v/>
      </c>
      <c r="N281" t="str">
        <f t="shared" si="72"/>
        <v/>
      </c>
      <c r="O281" t="str">
        <f t="shared" si="76"/>
        <v/>
      </c>
      <c r="P281" t="str">
        <f t="shared" si="76"/>
        <v/>
      </c>
      <c r="Q281" t="str">
        <f>IF(OR($A281="",入力シート_上限3千円!$H$2=""),"",入力シート_上限3千円!$H$2)</f>
        <v/>
      </c>
      <c r="R281" t="str">
        <f>IF(OR($A281="",入力シート_上限3千円!$H$3=""),"",入力シート_上限3千円!$H$3)</f>
        <v/>
      </c>
      <c r="S281" s="30" t="str">
        <f t="shared" si="73"/>
        <v/>
      </c>
    </row>
    <row r="282" spans="1:19" x14ac:dyDescent="0.25">
      <c r="A282" t="str">
        <f>IF(入力シート_上限3千円!$B293="","",ROW()-1)</f>
        <v/>
      </c>
      <c r="B282" t="str">
        <f t="shared" si="67"/>
        <v/>
      </c>
      <c r="C282" t="str">
        <f t="shared" ref="C282:F301" si="77">IFERROR(IF(VLOOKUP($A282,実績一覧,COLUMN()+1,FALSE)=0,"",VLOOKUP($A282,実績一覧,COLUMN()+1,FALSE)),"")</f>
        <v/>
      </c>
      <c r="D282" t="str">
        <f t="shared" si="77"/>
        <v/>
      </c>
      <c r="E282" s="30" t="str">
        <f t="shared" si="77"/>
        <v/>
      </c>
      <c r="F282" t="str">
        <f t="shared" si="77"/>
        <v/>
      </c>
      <c r="G282" t="str">
        <f t="shared" si="68"/>
        <v/>
      </c>
      <c r="H282" t="str">
        <f t="shared" si="69"/>
        <v/>
      </c>
      <c r="I282" t="str">
        <f t="shared" si="70"/>
        <v/>
      </c>
      <c r="J282" t="str">
        <f t="shared" si="71"/>
        <v/>
      </c>
      <c r="K282" t="str">
        <f t="shared" ref="K282:M301" si="78">IFERROR(IF(VLOOKUP($A282,実績一覧,COLUMN()+11,FALSE)=0,"",VLOOKUP($A282,実績一覧,COLUMN()+11,FALSE)),"")</f>
        <v/>
      </c>
      <c r="L282" t="str">
        <f t="shared" si="78"/>
        <v/>
      </c>
      <c r="M282" t="str">
        <f t="shared" si="78"/>
        <v/>
      </c>
      <c r="N282" t="str">
        <f t="shared" si="72"/>
        <v/>
      </c>
      <c r="O282" t="str">
        <f t="shared" ref="O282:P301" si="79">IFERROR(IF(VLOOKUP($A282,実績一覧,COLUMN()+13,FALSE)=0,"",VLOOKUP($A282,実績一覧,COLUMN()+13,FALSE)),"")</f>
        <v/>
      </c>
      <c r="P282" t="str">
        <f t="shared" si="79"/>
        <v/>
      </c>
      <c r="Q282" t="str">
        <f>IF(OR($A282="",入力シート_上限3千円!$H$2=""),"",入力シート_上限3千円!$H$2)</f>
        <v/>
      </c>
      <c r="R282" t="str">
        <f>IF(OR($A282="",入力シート_上限3千円!$H$3=""),"",入力シート_上限3千円!$H$3)</f>
        <v/>
      </c>
      <c r="S282" s="30" t="str">
        <f t="shared" si="73"/>
        <v/>
      </c>
    </row>
    <row r="283" spans="1:19" x14ac:dyDescent="0.25">
      <c r="A283" t="str">
        <f>IF(入力シート_上限3千円!$B294="","",ROW()-1)</f>
        <v/>
      </c>
      <c r="B283" t="str">
        <f t="shared" si="67"/>
        <v/>
      </c>
      <c r="C283" t="str">
        <f t="shared" si="77"/>
        <v/>
      </c>
      <c r="D283" t="str">
        <f t="shared" si="77"/>
        <v/>
      </c>
      <c r="E283" s="30" t="str">
        <f t="shared" si="77"/>
        <v/>
      </c>
      <c r="F283" t="str">
        <f t="shared" si="77"/>
        <v/>
      </c>
      <c r="G283" t="str">
        <f t="shared" si="68"/>
        <v/>
      </c>
      <c r="H283" t="str">
        <f t="shared" si="69"/>
        <v/>
      </c>
      <c r="I283" t="str">
        <f t="shared" si="70"/>
        <v/>
      </c>
      <c r="J283" t="str">
        <f t="shared" si="71"/>
        <v/>
      </c>
      <c r="K283" t="str">
        <f t="shared" si="78"/>
        <v/>
      </c>
      <c r="L283" t="str">
        <f t="shared" si="78"/>
        <v/>
      </c>
      <c r="M283" t="str">
        <f t="shared" si="78"/>
        <v/>
      </c>
      <c r="N283" t="str">
        <f t="shared" si="72"/>
        <v/>
      </c>
      <c r="O283" t="str">
        <f t="shared" si="79"/>
        <v/>
      </c>
      <c r="P283" t="str">
        <f t="shared" si="79"/>
        <v/>
      </c>
      <c r="Q283" t="str">
        <f>IF(OR($A283="",入力シート_上限3千円!$H$2=""),"",入力シート_上限3千円!$H$2)</f>
        <v/>
      </c>
      <c r="R283" t="str">
        <f>IF(OR($A283="",入力シート_上限3千円!$H$3=""),"",入力シート_上限3千円!$H$3)</f>
        <v/>
      </c>
      <c r="S283" s="30" t="str">
        <f t="shared" si="73"/>
        <v/>
      </c>
    </row>
    <row r="284" spans="1:19" x14ac:dyDescent="0.25">
      <c r="A284" t="str">
        <f>IF(入力シート_上限3千円!$B295="","",ROW()-1)</f>
        <v/>
      </c>
      <c r="B284" t="str">
        <f t="shared" si="67"/>
        <v/>
      </c>
      <c r="C284" t="str">
        <f t="shared" si="77"/>
        <v/>
      </c>
      <c r="D284" t="str">
        <f t="shared" si="77"/>
        <v/>
      </c>
      <c r="E284" s="30" t="str">
        <f t="shared" si="77"/>
        <v/>
      </c>
      <c r="F284" t="str">
        <f t="shared" si="77"/>
        <v/>
      </c>
      <c r="G284" t="str">
        <f t="shared" si="68"/>
        <v/>
      </c>
      <c r="H284" t="str">
        <f t="shared" si="69"/>
        <v/>
      </c>
      <c r="I284" t="str">
        <f t="shared" si="70"/>
        <v/>
      </c>
      <c r="J284" t="str">
        <f t="shared" si="71"/>
        <v/>
      </c>
      <c r="K284" t="str">
        <f t="shared" si="78"/>
        <v/>
      </c>
      <c r="L284" t="str">
        <f t="shared" si="78"/>
        <v/>
      </c>
      <c r="M284" t="str">
        <f t="shared" si="78"/>
        <v/>
      </c>
      <c r="N284" t="str">
        <f t="shared" si="72"/>
        <v/>
      </c>
      <c r="O284" t="str">
        <f t="shared" si="79"/>
        <v/>
      </c>
      <c r="P284" t="str">
        <f t="shared" si="79"/>
        <v/>
      </c>
      <c r="Q284" t="str">
        <f>IF(OR($A284="",入力シート_上限3千円!$H$2=""),"",入力シート_上限3千円!$H$2)</f>
        <v/>
      </c>
      <c r="R284" t="str">
        <f>IF(OR($A284="",入力シート_上限3千円!$H$3=""),"",入力シート_上限3千円!$H$3)</f>
        <v/>
      </c>
      <c r="S284" s="30" t="str">
        <f t="shared" si="73"/>
        <v/>
      </c>
    </row>
    <row r="285" spans="1:19" x14ac:dyDescent="0.25">
      <c r="A285" t="str">
        <f>IF(入力シート_上限3千円!$B296="","",ROW()-1)</f>
        <v/>
      </c>
      <c r="B285" t="str">
        <f t="shared" si="67"/>
        <v/>
      </c>
      <c r="C285" t="str">
        <f t="shared" si="77"/>
        <v/>
      </c>
      <c r="D285" t="str">
        <f t="shared" si="77"/>
        <v/>
      </c>
      <c r="E285" s="30" t="str">
        <f t="shared" si="77"/>
        <v/>
      </c>
      <c r="F285" t="str">
        <f t="shared" si="77"/>
        <v/>
      </c>
      <c r="G285" t="str">
        <f t="shared" si="68"/>
        <v/>
      </c>
      <c r="H285" t="str">
        <f t="shared" si="69"/>
        <v/>
      </c>
      <c r="I285" t="str">
        <f t="shared" si="70"/>
        <v/>
      </c>
      <c r="J285" t="str">
        <f t="shared" si="71"/>
        <v/>
      </c>
      <c r="K285" t="str">
        <f t="shared" si="78"/>
        <v/>
      </c>
      <c r="L285" t="str">
        <f t="shared" si="78"/>
        <v/>
      </c>
      <c r="M285" t="str">
        <f t="shared" si="78"/>
        <v/>
      </c>
      <c r="N285" t="str">
        <f t="shared" si="72"/>
        <v/>
      </c>
      <c r="O285" t="str">
        <f t="shared" si="79"/>
        <v/>
      </c>
      <c r="P285" t="str">
        <f t="shared" si="79"/>
        <v/>
      </c>
      <c r="Q285" t="str">
        <f>IF(OR($A285="",入力シート_上限3千円!$H$2=""),"",入力シート_上限3千円!$H$2)</f>
        <v/>
      </c>
      <c r="R285" t="str">
        <f>IF(OR($A285="",入力シート_上限3千円!$H$3=""),"",入力シート_上限3千円!$H$3)</f>
        <v/>
      </c>
      <c r="S285" s="30" t="str">
        <f t="shared" si="73"/>
        <v/>
      </c>
    </row>
    <row r="286" spans="1:19" x14ac:dyDescent="0.25">
      <c r="A286" t="str">
        <f>IF(入力シート_上限3千円!$B297="","",ROW()-1)</f>
        <v/>
      </c>
      <c r="B286" t="str">
        <f t="shared" si="67"/>
        <v/>
      </c>
      <c r="C286" t="str">
        <f t="shared" si="77"/>
        <v/>
      </c>
      <c r="D286" t="str">
        <f t="shared" si="77"/>
        <v/>
      </c>
      <c r="E286" s="30" t="str">
        <f t="shared" si="77"/>
        <v/>
      </c>
      <c r="F286" t="str">
        <f t="shared" si="77"/>
        <v/>
      </c>
      <c r="G286" t="str">
        <f t="shared" si="68"/>
        <v/>
      </c>
      <c r="H286" t="str">
        <f t="shared" si="69"/>
        <v/>
      </c>
      <c r="I286" t="str">
        <f t="shared" si="70"/>
        <v/>
      </c>
      <c r="J286" t="str">
        <f t="shared" si="71"/>
        <v/>
      </c>
      <c r="K286" t="str">
        <f t="shared" si="78"/>
        <v/>
      </c>
      <c r="L286" t="str">
        <f t="shared" si="78"/>
        <v/>
      </c>
      <c r="M286" t="str">
        <f t="shared" si="78"/>
        <v/>
      </c>
      <c r="N286" t="str">
        <f t="shared" si="72"/>
        <v/>
      </c>
      <c r="O286" t="str">
        <f t="shared" si="79"/>
        <v/>
      </c>
      <c r="P286" t="str">
        <f t="shared" si="79"/>
        <v/>
      </c>
      <c r="Q286" t="str">
        <f>IF(OR($A286="",入力シート_上限3千円!$H$2=""),"",入力シート_上限3千円!$H$2)</f>
        <v/>
      </c>
      <c r="R286" t="str">
        <f>IF(OR($A286="",入力シート_上限3千円!$H$3=""),"",入力シート_上限3千円!$H$3)</f>
        <v/>
      </c>
      <c r="S286" s="30" t="str">
        <f t="shared" si="73"/>
        <v/>
      </c>
    </row>
    <row r="287" spans="1:19" x14ac:dyDescent="0.25">
      <c r="A287" t="str">
        <f>IF(入力シート_上限3千円!$B298="","",ROW()-1)</f>
        <v/>
      </c>
      <c r="B287" t="str">
        <f t="shared" si="67"/>
        <v/>
      </c>
      <c r="C287" t="str">
        <f t="shared" si="77"/>
        <v/>
      </c>
      <c r="D287" t="str">
        <f t="shared" si="77"/>
        <v/>
      </c>
      <c r="E287" s="30" t="str">
        <f t="shared" si="77"/>
        <v/>
      </c>
      <c r="F287" t="str">
        <f t="shared" si="77"/>
        <v/>
      </c>
      <c r="G287" t="str">
        <f t="shared" si="68"/>
        <v/>
      </c>
      <c r="H287" t="str">
        <f t="shared" si="69"/>
        <v/>
      </c>
      <c r="I287" t="str">
        <f t="shared" si="70"/>
        <v/>
      </c>
      <c r="J287" t="str">
        <f t="shared" si="71"/>
        <v/>
      </c>
      <c r="K287" t="str">
        <f t="shared" si="78"/>
        <v/>
      </c>
      <c r="L287" t="str">
        <f t="shared" si="78"/>
        <v/>
      </c>
      <c r="M287" t="str">
        <f t="shared" si="78"/>
        <v/>
      </c>
      <c r="N287" t="str">
        <f t="shared" si="72"/>
        <v/>
      </c>
      <c r="O287" t="str">
        <f t="shared" si="79"/>
        <v/>
      </c>
      <c r="P287" t="str">
        <f t="shared" si="79"/>
        <v/>
      </c>
      <c r="Q287" t="str">
        <f>IF(OR($A287="",入力シート_上限3千円!$H$2=""),"",入力シート_上限3千円!$H$2)</f>
        <v/>
      </c>
      <c r="R287" t="str">
        <f>IF(OR($A287="",入力シート_上限3千円!$H$3=""),"",入力シート_上限3千円!$H$3)</f>
        <v/>
      </c>
      <c r="S287" s="30" t="str">
        <f t="shared" si="73"/>
        <v/>
      </c>
    </row>
    <row r="288" spans="1:19" x14ac:dyDescent="0.25">
      <c r="A288" t="str">
        <f>IF(入力シート_上限3千円!$B299="","",ROW()-1)</f>
        <v/>
      </c>
      <c r="B288" t="str">
        <f t="shared" si="67"/>
        <v/>
      </c>
      <c r="C288" t="str">
        <f t="shared" si="77"/>
        <v/>
      </c>
      <c r="D288" t="str">
        <f t="shared" si="77"/>
        <v/>
      </c>
      <c r="E288" s="30" t="str">
        <f t="shared" si="77"/>
        <v/>
      </c>
      <c r="F288" t="str">
        <f t="shared" si="77"/>
        <v/>
      </c>
      <c r="G288" t="str">
        <f t="shared" si="68"/>
        <v/>
      </c>
      <c r="H288" t="str">
        <f t="shared" si="69"/>
        <v/>
      </c>
      <c r="I288" t="str">
        <f t="shared" si="70"/>
        <v/>
      </c>
      <c r="J288" t="str">
        <f t="shared" si="71"/>
        <v/>
      </c>
      <c r="K288" t="str">
        <f t="shared" si="78"/>
        <v/>
      </c>
      <c r="L288" t="str">
        <f t="shared" si="78"/>
        <v/>
      </c>
      <c r="M288" t="str">
        <f t="shared" si="78"/>
        <v/>
      </c>
      <c r="N288" t="str">
        <f t="shared" si="72"/>
        <v/>
      </c>
      <c r="O288" t="str">
        <f t="shared" si="79"/>
        <v/>
      </c>
      <c r="P288" t="str">
        <f t="shared" si="79"/>
        <v/>
      </c>
      <c r="Q288" t="str">
        <f>IF(OR($A288="",入力シート_上限3千円!$H$2=""),"",入力シート_上限3千円!$H$2)</f>
        <v/>
      </c>
      <c r="R288" t="str">
        <f>IF(OR($A288="",入力シート_上限3千円!$H$3=""),"",入力シート_上限3千円!$H$3)</f>
        <v/>
      </c>
      <c r="S288" s="30" t="str">
        <f t="shared" si="73"/>
        <v/>
      </c>
    </row>
    <row r="289" spans="1:19" x14ac:dyDescent="0.25">
      <c r="A289" t="str">
        <f>IF(入力シート_上限3千円!$B300="","",ROW()-1)</f>
        <v/>
      </c>
      <c r="B289" t="str">
        <f t="shared" si="67"/>
        <v/>
      </c>
      <c r="C289" t="str">
        <f t="shared" si="77"/>
        <v/>
      </c>
      <c r="D289" t="str">
        <f t="shared" si="77"/>
        <v/>
      </c>
      <c r="E289" s="30" t="str">
        <f t="shared" si="77"/>
        <v/>
      </c>
      <c r="F289" t="str">
        <f t="shared" si="77"/>
        <v/>
      </c>
      <c r="G289" t="str">
        <f t="shared" si="68"/>
        <v/>
      </c>
      <c r="H289" t="str">
        <f t="shared" si="69"/>
        <v/>
      </c>
      <c r="I289" t="str">
        <f t="shared" si="70"/>
        <v/>
      </c>
      <c r="J289" t="str">
        <f t="shared" si="71"/>
        <v/>
      </c>
      <c r="K289" t="str">
        <f t="shared" si="78"/>
        <v/>
      </c>
      <c r="L289" t="str">
        <f t="shared" si="78"/>
        <v/>
      </c>
      <c r="M289" t="str">
        <f t="shared" si="78"/>
        <v/>
      </c>
      <c r="N289" t="str">
        <f t="shared" si="72"/>
        <v/>
      </c>
      <c r="O289" t="str">
        <f t="shared" si="79"/>
        <v/>
      </c>
      <c r="P289" t="str">
        <f t="shared" si="79"/>
        <v/>
      </c>
      <c r="Q289" t="str">
        <f>IF(OR($A289="",入力シート_上限3千円!$H$2=""),"",入力シート_上限3千円!$H$2)</f>
        <v/>
      </c>
      <c r="R289" t="str">
        <f>IF(OR($A289="",入力シート_上限3千円!$H$3=""),"",入力シート_上限3千円!$H$3)</f>
        <v/>
      </c>
      <c r="S289" s="30" t="str">
        <f t="shared" si="73"/>
        <v/>
      </c>
    </row>
    <row r="290" spans="1:19" x14ac:dyDescent="0.25">
      <c r="A290" t="str">
        <f>IF(入力シート_上限3千円!$B301="","",ROW()-1)</f>
        <v/>
      </c>
      <c r="B290" t="str">
        <f t="shared" si="67"/>
        <v/>
      </c>
      <c r="C290" t="str">
        <f t="shared" si="77"/>
        <v/>
      </c>
      <c r="D290" t="str">
        <f t="shared" si="77"/>
        <v/>
      </c>
      <c r="E290" s="30" t="str">
        <f t="shared" si="77"/>
        <v/>
      </c>
      <c r="F290" t="str">
        <f t="shared" si="77"/>
        <v/>
      </c>
      <c r="G290" t="str">
        <f t="shared" si="68"/>
        <v/>
      </c>
      <c r="H290" t="str">
        <f t="shared" si="69"/>
        <v/>
      </c>
      <c r="I290" t="str">
        <f t="shared" si="70"/>
        <v/>
      </c>
      <c r="J290" t="str">
        <f t="shared" si="71"/>
        <v/>
      </c>
      <c r="K290" t="str">
        <f t="shared" si="78"/>
        <v/>
      </c>
      <c r="L290" t="str">
        <f t="shared" si="78"/>
        <v/>
      </c>
      <c r="M290" t="str">
        <f t="shared" si="78"/>
        <v/>
      </c>
      <c r="N290" t="str">
        <f t="shared" si="72"/>
        <v/>
      </c>
      <c r="O290" t="str">
        <f t="shared" si="79"/>
        <v/>
      </c>
      <c r="P290" t="str">
        <f t="shared" si="79"/>
        <v/>
      </c>
      <c r="Q290" t="str">
        <f>IF(OR($A290="",入力シート_上限3千円!$H$2=""),"",入力シート_上限3千円!$H$2)</f>
        <v/>
      </c>
      <c r="R290" t="str">
        <f>IF(OR($A290="",入力シート_上限3千円!$H$3=""),"",入力シート_上限3千円!$H$3)</f>
        <v/>
      </c>
      <c r="S290" s="30" t="str">
        <f t="shared" si="73"/>
        <v/>
      </c>
    </row>
    <row r="291" spans="1:19" x14ac:dyDescent="0.25">
      <c r="A291" t="str">
        <f>IF(入力シート_上限3千円!$B302="","",ROW()-1)</f>
        <v/>
      </c>
      <c r="B291" t="str">
        <f t="shared" si="67"/>
        <v/>
      </c>
      <c r="C291" t="str">
        <f t="shared" si="77"/>
        <v/>
      </c>
      <c r="D291" t="str">
        <f t="shared" si="77"/>
        <v/>
      </c>
      <c r="E291" s="30" t="str">
        <f t="shared" si="77"/>
        <v/>
      </c>
      <c r="F291" t="str">
        <f t="shared" si="77"/>
        <v/>
      </c>
      <c r="G291" t="str">
        <f t="shared" si="68"/>
        <v/>
      </c>
      <c r="H291" t="str">
        <f t="shared" si="69"/>
        <v/>
      </c>
      <c r="I291" t="str">
        <f t="shared" si="70"/>
        <v/>
      </c>
      <c r="J291" t="str">
        <f t="shared" si="71"/>
        <v/>
      </c>
      <c r="K291" t="str">
        <f t="shared" si="78"/>
        <v/>
      </c>
      <c r="L291" t="str">
        <f t="shared" si="78"/>
        <v/>
      </c>
      <c r="M291" t="str">
        <f t="shared" si="78"/>
        <v/>
      </c>
      <c r="N291" t="str">
        <f t="shared" si="72"/>
        <v/>
      </c>
      <c r="O291" t="str">
        <f t="shared" si="79"/>
        <v/>
      </c>
      <c r="P291" t="str">
        <f t="shared" si="79"/>
        <v/>
      </c>
      <c r="Q291" t="str">
        <f>IF(OR($A291="",入力シート_上限3千円!$H$2=""),"",入力シート_上限3千円!$H$2)</f>
        <v/>
      </c>
      <c r="R291" t="str">
        <f>IF(OR($A291="",入力シート_上限3千円!$H$3=""),"",入力シート_上限3千円!$H$3)</f>
        <v/>
      </c>
      <c r="S291" s="30" t="str">
        <f t="shared" si="73"/>
        <v/>
      </c>
    </row>
    <row r="292" spans="1:19" x14ac:dyDescent="0.25">
      <c r="A292" t="str">
        <f>IF(入力シート_上限3千円!$B303="","",ROW()-1)</f>
        <v/>
      </c>
      <c r="B292" t="str">
        <f t="shared" si="67"/>
        <v/>
      </c>
      <c r="C292" t="str">
        <f t="shared" si="77"/>
        <v/>
      </c>
      <c r="D292" t="str">
        <f t="shared" si="77"/>
        <v/>
      </c>
      <c r="E292" s="30" t="str">
        <f t="shared" si="77"/>
        <v/>
      </c>
      <c r="F292" t="str">
        <f t="shared" si="77"/>
        <v/>
      </c>
      <c r="G292" t="str">
        <f t="shared" si="68"/>
        <v/>
      </c>
      <c r="H292" t="str">
        <f t="shared" si="69"/>
        <v/>
      </c>
      <c r="I292" t="str">
        <f t="shared" si="70"/>
        <v/>
      </c>
      <c r="J292" t="str">
        <f t="shared" si="71"/>
        <v/>
      </c>
      <c r="K292" t="str">
        <f t="shared" si="78"/>
        <v/>
      </c>
      <c r="L292" t="str">
        <f t="shared" si="78"/>
        <v/>
      </c>
      <c r="M292" t="str">
        <f t="shared" si="78"/>
        <v/>
      </c>
      <c r="N292" t="str">
        <f t="shared" si="72"/>
        <v/>
      </c>
      <c r="O292" t="str">
        <f t="shared" si="79"/>
        <v/>
      </c>
      <c r="P292" t="str">
        <f t="shared" si="79"/>
        <v/>
      </c>
      <c r="Q292" t="str">
        <f>IF(OR($A292="",入力シート_上限3千円!$H$2=""),"",入力シート_上限3千円!$H$2)</f>
        <v/>
      </c>
      <c r="R292" t="str">
        <f>IF(OR($A292="",入力シート_上限3千円!$H$3=""),"",入力シート_上限3千円!$H$3)</f>
        <v/>
      </c>
      <c r="S292" s="30" t="str">
        <f t="shared" si="73"/>
        <v/>
      </c>
    </row>
    <row r="293" spans="1:19" x14ac:dyDescent="0.25">
      <c r="A293" t="str">
        <f>IF(入力シート_上限3千円!$B304="","",ROW()-1)</f>
        <v/>
      </c>
      <c r="B293" t="str">
        <f t="shared" si="67"/>
        <v/>
      </c>
      <c r="C293" t="str">
        <f t="shared" si="77"/>
        <v/>
      </c>
      <c r="D293" t="str">
        <f t="shared" si="77"/>
        <v/>
      </c>
      <c r="E293" s="30" t="str">
        <f t="shared" si="77"/>
        <v/>
      </c>
      <c r="F293" t="str">
        <f t="shared" si="77"/>
        <v/>
      </c>
      <c r="G293" t="str">
        <f t="shared" si="68"/>
        <v/>
      </c>
      <c r="H293" t="str">
        <f t="shared" si="69"/>
        <v/>
      </c>
      <c r="I293" t="str">
        <f t="shared" si="70"/>
        <v/>
      </c>
      <c r="J293" t="str">
        <f t="shared" si="71"/>
        <v/>
      </c>
      <c r="K293" t="str">
        <f t="shared" si="78"/>
        <v/>
      </c>
      <c r="L293" t="str">
        <f t="shared" si="78"/>
        <v/>
      </c>
      <c r="M293" t="str">
        <f t="shared" si="78"/>
        <v/>
      </c>
      <c r="N293" t="str">
        <f t="shared" si="72"/>
        <v/>
      </c>
      <c r="O293" t="str">
        <f t="shared" si="79"/>
        <v/>
      </c>
      <c r="P293" t="str">
        <f t="shared" si="79"/>
        <v/>
      </c>
      <c r="Q293" t="str">
        <f>IF(OR($A293="",入力シート_上限3千円!$H$2=""),"",入力シート_上限3千円!$H$2)</f>
        <v/>
      </c>
      <c r="R293" t="str">
        <f>IF(OR($A293="",入力シート_上限3千円!$H$3=""),"",入力シート_上限3千円!$H$3)</f>
        <v/>
      </c>
      <c r="S293" s="30" t="str">
        <f t="shared" si="73"/>
        <v/>
      </c>
    </row>
    <row r="294" spans="1:19" x14ac:dyDescent="0.25">
      <c r="A294" t="str">
        <f>IF(入力シート_上限3千円!$B305="","",ROW()-1)</f>
        <v/>
      </c>
      <c r="B294" t="str">
        <f t="shared" si="67"/>
        <v/>
      </c>
      <c r="C294" t="str">
        <f t="shared" si="77"/>
        <v/>
      </c>
      <c r="D294" t="str">
        <f t="shared" si="77"/>
        <v/>
      </c>
      <c r="E294" s="30" t="str">
        <f t="shared" si="77"/>
        <v/>
      </c>
      <c r="F294" t="str">
        <f t="shared" si="77"/>
        <v/>
      </c>
      <c r="G294" t="str">
        <f t="shared" si="68"/>
        <v/>
      </c>
      <c r="H294" t="str">
        <f t="shared" si="69"/>
        <v/>
      </c>
      <c r="I294" t="str">
        <f t="shared" si="70"/>
        <v/>
      </c>
      <c r="J294" t="str">
        <f t="shared" si="71"/>
        <v/>
      </c>
      <c r="K294" t="str">
        <f t="shared" si="78"/>
        <v/>
      </c>
      <c r="L294" t="str">
        <f t="shared" si="78"/>
        <v/>
      </c>
      <c r="M294" t="str">
        <f t="shared" si="78"/>
        <v/>
      </c>
      <c r="N294" t="str">
        <f t="shared" si="72"/>
        <v/>
      </c>
      <c r="O294" t="str">
        <f t="shared" si="79"/>
        <v/>
      </c>
      <c r="P294" t="str">
        <f t="shared" si="79"/>
        <v/>
      </c>
      <c r="Q294" t="str">
        <f>IF(OR($A294="",入力シート_上限3千円!$H$2=""),"",入力シート_上限3千円!$H$2)</f>
        <v/>
      </c>
      <c r="R294" t="str">
        <f>IF(OR($A294="",入力シート_上限3千円!$H$3=""),"",入力シート_上限3千円!$H$3)</f>
        <v/>
      </c>
      <c r="S294" s="30" t="str">
        <f t="shared" si="73"/>
        <v/>
      </c>
    </row>
    <row r="295" spans="1:19" x14ac:dyDescent="0.25">
      <c r="A295" t="str">
        <f>IF(入力シート_上限3千円!$B306="","",ROW()-1)</f>
        <v/>
      </c>
      <c r="B295" t="str">
        <f t="shared" si="67"/>
        <v/>
      </c>
      <c r="C295" t="str">
        <f t="shared" si="77"/>
        <v/>
      </c>
      <c r="D295" t="str">
        <f t="shared" si="77"/>
        <v/>
      </c>
      <c r="E295" s="30" t="str">
        <f t="shared" si="77"/>
        <v/>
      </c>
      <c r="F295" t="str">
        <f t="shared" si="77"/>
        <v/>
      </c>
      <c r="G295" t="str">
        <f t="shared" si="68"/>
        <v/>
      </c>
      <c r="H295" t="str">
        <f t="shared" si="69"/>
        <v/>
      </c>
      <c r="I295" t="str">
        <f t="shared" si="70"/>
        <v/>
      </c>
      <c r="J295" t="str">
        <f t="shared" si="71"/>
        <v/>
      </c>
      <c r="K295" t="str">
        <f t="shared" si="78"/>
        <v/>
      </c>
      <c r="L295" t="str">
        <f t="shared" si="78"/>
        <v/>
      </c>
      <c r="M295" t="str">
        <f t="shared" si="78"/>
        <v/>
      </c>
      <c r="N295" t="str">
        <f t="shared" si="72"/>
        <v/>
      </c>
      <c r="O295" t="str">
        <f t="shared" si="79"/>
        <v/>
      </c>
      <c r="P295" t="str">
        <f t="shared" si="79"/>
        <v/>
      </c>
      <c r="Q295" t="str">
        <f>IF(OR($A295="",入力シート_上限3千円!$H$2=""),"",入力シート_上限3千円!$H$2)</f>
        <v/>
      </c>
      <c r="R295" t="str">
        <f>IF(OR($A295="",入力シート_上限3千円!$H$3=""),"",入力シート_上限3千円!$H$3)</f>
        <v/>
      </c>
      <c r="S295" s="30" t="str">
        <f t="shared" si="73"/>
        <v/>
      </c>
    </row>
    <row r="296" spans="1:19" x14ac:dyDescent="0.25">
      <c r="A296" t="str">
        <f>IF(入力シート_上限3千円!$B307="","",ROW()-1)</f>
        <v/>
      </c>
      <c r="B296" t="str">
        <f t="shared" si="67"/>
        <v/>
      </c>
      <c r="C296" t="str">
        <f t="shared" si="77"/>
        <v/>
      </c>
      <c r="D296" t="str">
        <f t="shared" si="77"/>
        <v/>
      </c>
      <c r="E296" s="30" t="str">
        <f t="shared" si="77"/>
        <v/>
      </c>
      <c r="F296" t="str">
        <f t="shared" si="77"/>
        <v/>
      </c>
      <c r="G296" t="str">
        <f t="shared" si="68"/>
        <v/>
      </c>
      <c r="H296" t="str">
        <f t="shared" si="69"/>
        <v/>
      </c>
      <c r="I296" t="str">
        <f t="shared" si="70"/>
        <v/>
      </c>
      <c r="J296" t="str">
        <f t="shared" si="71"/>
        <v/>
      </c>
      <c r="K296" t="str">
        <f t="shared" si="78"/>
        <v/>
      </c>
      <c r="L296" t="str">
        <f t="shared" si="78"/>
        <v/>
      </c>
      <c r="M296" t="str">
        <f t="shared" si="78"/>
        <v/>
      </c>
      <c r="N296" t="str">
        <f t="shared" si="72"/>
        <v/>
      </c>
      <c r="O296" t="str">
        <f t="shared" si="79"/>
        <v/>
      </c>
      <c r="P296" t="str">
        <f t="shared" si="79"/>
        <v/>
      </c>
      <c r="Q296" t="str">
        <f>IF(OR($A296="",入力シート_上限3千円!$H$2=""),"",入力シート_上限3千円!$H$2)</f>
        <v/>
      </c>
      <c r="R296" t="str">
        <f>IF(OR($A296="",入力シート_上限3千円!$H$3=""),"",入力シート_上限3千円!$H$3)</f>
        <v/>
      </c>
      <c r="S296" s="30" t="str">
        <f t="shared" si="73"/>
        <v/>
      </c>
    </row>
    <row r="297" spans="1:19" x14ac:dyDescent="0.25">
      <c r="A297" t="str">
        <f>IF(入力シート_上限3千円!$B308="","",ROW()-1)</f>
        <v/>
      </c>
      <c r="B297" t="str">
        <f t="shared" si="67"/>
        <v/>
      </c>
      <c r="C297" t="str">
        <f t="shared" si="77"/>
        <v/>
      </c>
      <c r="D297" t="str">
        <f t="shared" si="77"/>
        <v/>
      </c>
      <c r="E297" s="30" t="str">
        <f t="shared" si="77"/>
        <v/>
      </c>
      <c r="F297" t="str">
        <f t="shared" si="77"/>
        <v/>
      </c>
      <c r="G297" t="str">
        <f t="shared" si="68"/>
        <v/>
      </c>
      <c r="H297" t="str">
        <f t="shared" si="69"/>
        <v/>
      </c>
      <c r="I297" t="str">
        <f t="shared" si="70"/>
        <v/>
      </c>
      <c r="J297" t="str">
        <f t="shared" si="71"/>
        <v/>
      </c>
      <c r="K297" t="str">
        <f t="shared" si="78"/>
        <v/>
      </c>
      <c r="L297" t="str">
        <f t="shared" si="78"/>
        <v/>
      </c>
      <c r="M297" t="str">
        <f t="shared" si="78"/>
        <v/>
      </c>
      <c r="N297" t="str">
        <f t="shared" si="72"/>
        <v/>
      </c>
      <c r="O297" t="str">
        <f t="shared" si="79"/>
        <v/>
      </c>
      <c r="P297" t="str">
        <f t="shared" si="79"/>
        <v/>
      </c>
      <c r="Q297" t="str">
        <f>IF(OR($A297="",入力シート_上限3千円!$H$2=""),"",入力シート_上限3千円!$H$2)</f>
        <v/>
      </c>
      <c r="R297" t="str">
        <f>IF(OR($A297="",入力シート_上限3千円!$H$3=""),"",入力シート_上限3千円!$H$3)</f>
        <v/>
      </c>
      <c r="S297" s="30" t="str">
        <f t="shared" si="73"/>
        <v/>
      </c>
    </row>
    <row r="298" spans="1:19" x14ac:dyDescent="0.25">
      <c r="A298" t="str">
        <f>IF(入力シート_上限3千円!$B309="","",ROW()-1)</f>
        <v/>
      </c>
      <c r="B298" t="str">
        <f t="shared" si="67"/>
        <v/>
      </c>
      <c r="C298" t="str">
        <f t="shared" si="77"/>
        <v/>
      </c>
      <c r="D298" t="str">
        <f t="shared" si="77"/>
        <v/>
      </c>
      <c r="E298" s="30" t="str">
        <f t="shared" si="77"/>
        <v/>
      </c>
      <c r="F298" t="str">
        <f t="shared" si="77"/>
        <v/>
      </c>
      <c r="G298" t="str">
        <f t="shared" si="68"/>
        <v/>
      </c>
      <c r="H298" t="str">
        <f t="shared" si="69"/>
        <v/>
      </c>
      <c r="I298" t="str">
        <f t="shared" si="70"/>
        <v/>
      </c>
      <c r="J298" t="str">
        <f t="shared" si="71"/>
        <v/>
      </c>
      <c r="K298" t="str">
        <f t="shared" si="78"/>
        <v/>
      </c>
      <c r="L298" t="str">
        <f t="shared" si="78"/>
        <v/>
      </c>
      <c r="M298" t="str">
        <f t="shared" si="78"/>
        <v/>
      </c>
      <c r="N298" t="str">
        <f t="shared" si="72"/>
        <v/>
      </c>
      <c r="O298" t="str">
        <f t="shared" si="79"/>
        <v/>
      </c>
      <c r="P298" t="str">
        <f t="shared" si="79"/>
        <v/>
      </c>
      <c r="Q298" t="str">
        <f>IF(OR($A298="",入力シート_上限3千円!$H$2=""),"",入力シート_上限3千円!$H$2)</f>
        <v/>
      </c>
      <c r="R298" t="str">
        <f>IF(OR($A298="",入力シート_上限3千円!$H$3=""),"",入力シート_上限3千円!$H$3)</f>
        <v/>
      </c>
      <c r="S298" s="30" t="str">
        <f t="shared" si="73"/>
        <v/>
      </c>
    </row>
    <row r="299" spans="1:19" x14ac:dyDescent="0.25">
      <c r="A299" t="str">
        <f>IF(入力シート_上限3千円!$B310="","",ROW()-1)</f>
        <v/>
      </c>
      <c r="B299" t="str">
        <f t="shared" si="67"/>
        <v/>
      </c>
      <c r="C299" t="str">
        <f t="shared" si="77"/>
        <v/>
      </c>
      <c r="D299" t="str">
        <f t="shared" si="77"/>
        <v/>
      </c>
      <c r="E299" s="30" t="str">
        <f t="shared" si="77"/>
        <v/>
      </c>
      <c r="F299" t="str">
        <f t="shared" si="77"/>
        <v/>
      </c>
      <c r="G299" t="str">
        <f t="shared" si="68"/>
        <v/>
      </c>
      <c r="H299" t="str">
        <f t="shared" si="69"/>
        <v/>
      </c>
      <c r="I299" t="str">
        <f t="shared" si="70"/>
        <v/>
      </c>
      <c r="J299" t="str">
        <f t="shared" si="71"/>
        <v/>
      </c>
      <c r="K299" t="str">
        <f t="shared" si="78"/>
        <v/>
      </c>
      <c r="L299" t="str">
        <f t="shared" si="78"/>
        <v/>
      </c>
      <c r="M299" t="str">
        <f t="shared" si="78"/>
        <v/>
      </c>
      <c r="N299" t="str">
        <f t="shared" si="72"/>
        <v/>
      </c>
      <c r="O299" t="str">
        <f t="shared" si="79"/>
        <v/>
      </c>
      <c r="P299" t="str">
        <f t="shared" si="79"/>
        <v/>
      </c>
      <c r="Q299" t="str">
        <f>IF(OR($A299="",入力シート_上限3千円!$H$2=""),"",入力シート_上限3千円!$H$2)</f>
        <v/>
      </c>
      <c r="R299" t="str">
        <f>IF(OR($A299="",入力シート_上限3千円!$H$3=""),"",入力シート_上限3千円!$H$3)</f>
        <v/>
      </c>
      <c r="S299" s="30" t="str">
        <f t="shared" si="73"/>
        <v/>
      </c>
    </row>
    <row r="300" spans="1:19" x14ac:dyDescent="0.25">
      <c r="A300" t="str">
        <f>IF(入力シート_上限3千円!$B311="","",ROW()-1)</f>
        <v/>
      </c>
      <c r="B300" t="str">
        <f t="shared" si="67"/>
        <v/>
      </c>
      <c r="C300" t="str">
        <f t="shared" si="77"/>
        <v/>
      </c>
      <c r="D300" t="str">
        <f t="shared" si="77"/>
        <v/>
      </c>
      <c r="E300" s="30" t="str">
        <f t="shared" si="77"/>
        <v/>
      </c>
      <c r="F300" t="str">
        <f t="shared" si="77"/>
        <v/>
      </c>
      <c r="G300" t="str">
        <f t="shared" si="68"/>
        <v/>
      </c>
      <c r="H300" t="str">
        <f t="shared" si="69"/>
        <v/>
      </c>
      <c r="I300" t="str">
        <f t="shared" si="70"/>
        <v/>
      </c>
      <c r="J300" t="str">
        <f t="shared" si="71"/>
        <v/>
      </c>
      <c r="K300" t="str">
        <f t="shared" si="78"/>
        <v/>
      </c>
      <c r="L300" t="str">
        <f t="shared" si="78"/>
        <v/>
      </c>
      <c r="M300" t="str">
        <f t="shared" si="78"/>
        <v/>
      </c>
      <c r="N300" t="str">
        <f t="shared" si="72"/>
        <v/>
      </c>
      <c r="O300" t="str">
        <f t="shared" si="79"/>
        <v/>
      </c>
      <c r="P300" t="str">
        <f t="shared" si="79"/>
        <v/>
      </c>
      <c r="Q300" t="str">
        <f>IF(OR($A300="",入力シート_上限3千円!$H$2=""),"",入力シート_上限3千円!$H$2)</f>
        <v/>
      </c>
      <c r="R300" t="str">
        <f>IF(OR($A300="",入力シート_上限3千円!$H$3=""),"",入力シート_上限3千円!$H$3)</f>
        <v/>
      </c>
      <c r="S300" s="30" t="str">
        <f t="shared" si="73"/>
        <v/>
      </c>
    </row>
    <row r="301" spans="1:19" x14ac:dyDescent="0.25">
      <c r="A301" t="str">
        <f>IF(入力シート_上限3千円!$B312="","",ROW()-1)</f>
        <v/>
      </c>
      <c r="B301" t="str">
        <f t="shared" si="67"/>
        <v/>
      </c>
      <c r="C301" t="str">
        <f t="shared" si="77"/>
        <v/>
      </c>
      <c r="D301" t="str">
        <f t="shared" si="77"/>
        <v/>
      </c>
      <c r="E301" s="30" t="str">
        <f t="shared" si="77"/>
        <v/>
      </c>
      <c r="F301" t="str">
        <f t="shared" si="77"/>
        <v/>
      </c>
      <c r="G301" t="str">
        <f t="shared" si="68"/>
        <v/>
      </c>
      <c r="H301" t="str">
        <f t="shared" si="69"/>
        <v/>
      </c>
      <c r="I301" t="str">
        <f t="shared" si="70"/>
        <v/>
      </c>
      <c r="J301" t="str">
        <f t="shared" si="71"/>
        <v/>
      </c>
      <c r="K301" t="str">
        <f t="shared" si="78"/>
        <v/>
      </c>
      <c r="L301" t="str">
        <f t="shared" si="78"/>
        <v/>
      </c>
      <c r="M301" t="str">
        <f t="shared" si="78"/>
        <v/>
      </c>
      <c r="N301" t="str">
        <f t="shared" si="72"/>
        <v/>
      </c>
      <c r="O301" t="str">
        <f t="shared" si="79"/>
        <v/>
      </c>
      <c r="P301" t="str">
        <f t="shared" si="79"/>
        <v/>
      </c>
      <c r="Q301" t="str">
        <f>IF(OR($A301="",入力シート_上限3千円!$H$2=""),"",入力シート_上限3千円!$H$2)</f>
        <v/>
      </c>
      <c r="R301" t="str">
        <f>IF(OR($A301="",入力シート_上限3千円!$H$3=""),"",入力シート_上限3千円!$H$3)</f>
        <v/>
      </c>
      <c r="S301" s="30" t="str">
        <f t="shared" si="73"/>
        <v/>
      </c>
    </row>
    <row r="302" spans="1:19" x14ac:dyDescent="0.25">
      <c r="A302" t="str">
        <f>IF(入力シート_上限3千円!$B313="","",ROW()-1)</f>
        <v/>
      </c>
      <c r="B302" t="str">
        <f t="shared" si="67"/>
        <v/>
      </c>
      <c r="C302" t="str">
        <f t="shared" ref="C302:F321" si="80">IFERROR(IF(VLOOKUP($A302,実績一覧,COLUMN()+1,FALSE)=0,"",VLOOKUP($A302,実績一覧,COLUMN()+1,FALSE)),"")</f>
        <v/>
      </c>
      <c r="D302" t="str">
        <f t="shared" si="80"/>
        <v/>
      </c>
      <c r="E302" s="30" t="str">
        <f t="shared" si="80"/>
        <v/>
      </c>
      <c r="F302" t="str">
        <f t="shared" si="80"/>
        <v/>
      </c>
      <c r="G302" t="str">
        <f t="shared" si="68"/>
        <v/>
      </c>
      <c r="H302" t="str">
        <f t="shared" si="69"/>
        <v/>
      </c>
      <c r="I302" t="str">
        <f t="shared" si="70"/>
        <v/>
      </c>
      <c r="J302" t="str">
        <f t="shared" si="71"/>
        <v/>
      </c>
      <c r="K302" t="str">
        <f t="shared" ref="K302:M321" si="81">IFERROR(IF(VLOOKUP($A302,実績一覧,COLUMN()+11,FALSE)=0,"",VLOOKUP($A302,実績一覧,COLUMN()+11,FALSE)),"")</f>
        <v/>
      </c>
      <c r="L302" t="str">
        <f t="shared" si="81"/>
        <v/>
      </c>
      <c r="M302" t="str">
        <f t="shared" si="81"/>
        <v/>
      </c>
      <c r="N302" t="str">
        <f t="shared" si="72"/>
        <v/>
      </c>
      <c r="O302" t="str">
        <f t="shared" ref="O302:P321" si="82">IFERROR(IF(VLOOKUP($A302,実績一覧,COLUMN()+13,FALSE)=0,"",VLOOKUP($A302,実績一覧,COLUMN()+13,FALSE)),"")</f>
        <v/>
      </c>
      <c r="P302" t="str">
        <f t="shared" si="82"/>
        <v/>
      </c>
      <c r="Q302" t="str">
        <f>IF(OR($A302="",入力シート_上限3千円!$H$2=""),"",入力シート_上限3千円!$H$2)</f>
        <v/>
      </c>
      <c r="R302" t="str">
        <f>IF(OR($A302="",入力シート_上限3千円!$H$3=""),"",入力シート_上限3千円!$H$3)</f>
        <v/>
      </c>
      <c r="S302" s="30" t="str">
        <f t="shared" si="73"/>
        <v/>
      </c>
    </row>
    <row r="303" spans="1:19" x14ac:dyDescent="0.25">
      <c r="A303" t="str">
        <f>IF(入力シート_上限3千円!$B314="","",ROW()-1)</f>
        <v/>
      </c>
      <c r="B303" t="str">
        <f t="shared" si="67"/>
        <v/>
      </c>
      <c r="C303" t="str">
        <f t="shared" si="80"/>
        <v/>
      </c>
      <c r="D303" t="str">
        <f t="shared" si="80"/>
        <v/>
      </c>
      <c r="E303" s="30" t="str">
        <f t="shared" si="80"/>
        <v/>
      </c>
      <c r="F303" t="str">
        <f t="shared" si="80"/>
        <v/>
      </c>
      <c r="G303" t="str">
        <f t="shared" si="68"/>
        <v/>
      </c>
      <c r="H303" t="str">
        <f t="shared" si="69"/>
        <v/>
      </c>
      <c r="I303" t="str">
        <f t="shared" si="70"/>
        <v/>
      </c>
      <c r="J303" t="str">
        <f t="shared" si="71"/>
        <v/>
      </c>
      <c r="K303" t="str">
        <f t="shared" si="81"/>
        <v/>
      </c>
      <c r="L303" t="str">
        <f t="shared" si="81"/>
        <v/>
      </c>
      <c r="M303" t="str">
        <f t="shared" si="81"/>
        <v/>
      </c>
      <c r="N303" t="str">
        <f t="shared" si="72"/>
        <v/>
      </c>
      <c r="O303" t="str">
        <f t="shared" si="82"/>
        <v/>
      </c>
      <c r="P303" t="str">
        <f t="shared" si="82"/>
        <v/>
      </c>
      <c r="Q303" t="str">
        <f>IF(OR($A303="",入力シート_上限3千円!$H$2=""),"",入力シート_上限3千円!$H$2)</f>
        <v/>
      </c>
      <c r="R303" t="str">
        <f>IF(OR($A303="",入力シート_上限3千円!$H$3=""),"",入力シート_上限3千円!$H$3)</f>
        <v/>
      </c>
      <c r="S303" s="30" t="str">
        <f t="shared" si="73"/>
        <v/>
      </c>
    </row>
    <row r="304" spans="1:19" x14ac:dyDescent="0.25">
      <c r="A304" t="str">
        <f>IF(入力シート_上限3千円!$B315="","",ROW()-1)</f>
        <v/>
      </c>
      <c r="B304" t="str">
        <f t="shared" si="67"/>
        <v/>
      </c>
      <c r="C304" t="str">
        <f t="shared" si="80"/>
        <v/>
      </c>
      <c r="D304" t="str">
        <f t="shared" si="80"/>
        <v/>
      </c>
      <c r="E304" s="30" t="str">
        <f t="shared" si="80"/>
        <v/>
      </c>
      <c r="F304" t="str">
        <f t="shared" si="80"/>
        <v/>
      </c>
      <c r="G304" t="str">
        <f t="shared" si="68"/>
        <v/>
      </c>
      <c r="H304" t="str">
        <f t="shared" si="69"/>
        <v/>
      </c>
      <c r="I304" t="str">
        <f t="shared" si="70"/>
        <v/>
      </c>
      <c r="J304" t="str">
        <f t="shared" si="71"/>
        <v/>
      </c>
      <c r="K304" t="str">
        <f t="shared" si="81"/>
        <v/>
      </c>
      <c r="L304" t="str">
        <f t="shared" si="81"/>
        <v/>
      </c>
      <c r="M304" t="str">
        <f t="shared" si="81"/>
        <v/>
      </c>
      <c r="N304" t="str">
        <f t="shared" si="72"/>
        <v/>
      </c>
      <c r="O304" t="str">
        <f t="shared" si="82"/>
        <v/>
      </c>
      <c r="P304" t="str">
        <f t="shared" si="82"/>
        <v/>
      </c>
      <c r="Q304" t="str">
        <f>IF(OR($A304="",入力シート_上限3千円!$H$2=""),"",入力シート_上限3千円!$H$2)</f>
        <v/>
      </c>
      <c r="R304" t="str">
        <f>IF(OR($A304="",入力シート_上限3千円!$H$3=""),"",入力シート_上限3千円!$H$3)</f>
        <v/>
      </c>
      <c r="S304" s="30" t="str">
        <f t="shared" si="73"/>
        <v/>
      </c>
    </row>
    <row r="305" spans="1:19" x14ac:dyDescent="0.25">
      <c r="A305" t="str">
        <f>IF(入力シート_上限3千円!$B316="","",ROW()-1)</f>
        <v/>
      </c>
      <c r="B305" t="str">
        <f t="shared" si="67"/>
        <v/>
      </c>
      <c r="C305" t="str">
        <f t="shared" si="80"/>
        <v/>
      </c>
      <c r="D305" t="str">
        <f t="shared" si="80"/>
        <v/>
      </c>
      <c r="E305" s="30" t="str">
        <f t="shared" si="80"/>
        <v/>
      </c>
      <c r="F305" t="str">
        <f t="shared" si="80"/>
        <v/>
      </c>
      <c r="G305" t="str">
        <f t="shared" si="68"/>
        <v/>
      </c>
      <c r="H305" t="str">
        <f t="shared" si="69"/>
        <v/>
      </c>
      <c r="I305" t="str">
        <f t="shared" si="70"/>
        <v/>
      </c>
      <c r="J305" t="str">
        <f t="shared" si="71"/>
        <v/>
      </c>
      <c r="K305" t="str">
        <f t="shared" si="81"/>
        <v/>
      </c>
      <c r="L305" t="str">
        <f t="shared" si="81"/>
        <v/>
      </c>
      <c r="M305" t="str">
        <f t="shared" si="81"/>
        <v/>
      </c>
      <c r="N305" t="str">
        <f t="shared" si="72"/>
        <v/>
      </c>
      <c r="O305" t="str">
        <f t="shared" si="82"/>
        <v/>
      </c>
      <c r="P305" t="str">
        <f t="shared" si="82"/>
        <v/>
      </c>
      <c r="Q305" t="str">
        <f>IF(OR($A305="",入力シート_上限3千円!$H$2=""),"",入力シート_上限3千円!$H$2)</f>
        <v/>
      </c>
      <c r="R305" t="str">
        <f>IF(OR($A305="",入力シート_上限3千円!$H$3=""),"",入力シート_上限3千円!$H$3)</f>
        <v/>
      </c>
      <c r="S305" s="30" t="str">
        <f t="shared" si="73"/>
        <v/>
      </c>
    </row>
    <row r="306" spans="1:19" x14ac:dyDescent="0.25">
      <c r="A306" t="str">
        <f>IF(入力シート_上限3千円!$B317="","",ROW()-1)</f>
        <v/>
      </c>
      <c r="B306" t="str">
        <f t="shared" si="67"/>
        <v/>
      </c>
      <c r="C306" t="str">
        <f t="shared" si="80"/>
        <v/>
      </c>
      <c r="D306" t="str">
        <f t="shared" si="80"/>
        <v/>
      </c>
      <c r="E306" s="30" t="str">
        <f t="shared" si="80"/>
        <v/>
      </c>
      <c r="F306" t="str">
        <f t="shared" si="80"/>
        <v/>
      </c>
      <c r="G306" t="str">
        <f t="shared" si="68"/>
        <v/>
      </c>
      <c r="H306" t="str">
        <f t="shared" si="69"/>
        <v/>
      </c>
      <c r="I306" t="str">
        <f t="shared" si="70"/>
        <v/>
      </c>
      <c r="J306" t="str">
        <f t="shared" si="71"/>
        <v/>
      </c>
      <c r="K306" t="str">
        <f t="shared" si="81"/>
        <v/>
      </c>
      <c r="L306" t="str">
        <f t="shared" si="81"/>
        <v/>
      </c>
      <c r="M306" t="str">
        <f t="shared" si="81"/>
        <v/>
      </c>
      <c r="N306" t="str">
        <f t="shared" si="72"/>
        <v/>
      </c>
      <c r="O306" t="str">
        <f t="shared" si="82"/>
        <v/>
      </c>
      <c r="P306" t="str">
        <f t="shared" si="82"/>
        <v/>
      </c>
      <c r="Q306" t="str">
        <f>IF(OR($A306="",入力シート_上限3千円!$H$2=""),"",入力シート_上限3千円!$H$2)</f>
        <v/>
      </c>
      <c r="R306" t="str">
        <f>IF(OR($A306="",入力シート_上限3千円!$H$3=""),"",入力シート_上限3千円!$H$3)</f>
        <v/>
      </c>
      <c r="S306" s="30" t="str">
        <f t="shared" si="73"/>
        <v/>
      </c>
    </row>
    <row r="307" spans="1:19" x14ac:dyDescent="0.25">
      <c r="A307" t="str">
        <f>IF(入力シート_上限3千円!$B318="","",ROW()-1)</f>
        <v/>
      </c>
      <c r="B307" t="str">
        <f t="shared" si="67"/>
        <v/>
      </c>
      <c r="C307" t="str">
        <f t="shared" si="80"/>
        <v/>
      </c>
      <c r="D307" t="str">
        <f t="shared" si="80"/>
        <v/>
      </c>
      <c r="E307" s="30" t="str">
        <f t="shared" si="80"/>
        <v/>
      </c>
      <c r="F307" t="str">
        <f t="shared" si="80"/>
        <v/>
      </c>
      <c r="G307" t="str">
        <f t="shared" si="68"/>
        <v/>
      </c>
      <c r="H307" t="str">
        <f t="shared" si="69"/>
        <v/>
      </c>
      <c r="I307" t="str">
        <f t="shared" si="70"/>
        <v/>
      </c>
      <c r="J307" t="str">
        <f t="shared" si="71"/>
        <v/>
      </c>
      <c r="K307" t="str">
        <f t="shared" si="81"/>
        <v/>
      </c>
      <c r="L307" t="str">
        <f t="shared" si="81"/>
        <v/>
      </c>
      <c r="M307" t="str">
        <f t="shared" si="81"/>
        <v/>
      </c>
      <c r="N307" t="str">
        <f t="shared" si="72"/>
        <v/>
      </c>
      <c r="O307" t="str">
        <f t="shared" si="82"/>
        <v/>
      </c>
      <c r="P307" t="str">
        <f t="shared" si="82"/>
        <v/>
      </c>
      <c r="Q307" t="str">
        <f>IF(OR($A307="",入力シート_上限3千円!$H$2=""),"",入力シート_上限3千円!$H$2)</f>
        <v/>
      </c>
      <c r="R307" t="str">
        <f>IF(OR($A307="",入力シート_上限3千円!$H$3=""),"",入力シート_上限3千円!$H$3)</f>
        <v/>
      </c>
      <c r="S307" s="30" t="str">
        <f t="shared" si="73"/>
        <v/>
      </c>
    </row>
    <row r="308" spans="1:19" x14ac:dyDescent="0.25">
      <c r="A308" t="str">
        <f>IF(入力シート_上限3千円!$B319="","",ROW()-1)</f>
        <v/>
      </c>
      <c r="B308" t="str">
        <f t="shared" si="67"/>
        <v/>
      </c>
      <c r="C308" t="str">
        <f t="shared" si="80"/>
        <v/>
      </c>
      <c r="D308" t="str">
        <f t="shared" si="80"/>
        <v/>
      </c>
      <c r="E308" s="30" t="str">
        <f t="shared" si="80"/>
        <v/>
      </c>
      <c r="F308" t="str">
        <f t="shared" si="80"/>
        <v/>
      </c>
      <c r="G308" t="str">
        <f t="shared" si="68"/>
        <v/>
      </c>
      <c r="H308" t="str">
        <f t="shared" si="69"/>
        <v/>
      </c>
      <c r="I308" t="str">
        <f t="shared" si="70"/>
        <v/>
      </c>
      <c r="J308" t="str">
        <f t="shared" si="71"/>
        <v/>
      </c>
      <c r="K308" t="str">
        <f t="shared" si="81"/>
        <v/>
      </c>
      <c r="L308" t="str">
        <f t="shared" si="81"/>
        <v/>
      </c>
      <c r="M308" t="str">
        <f t="shared" si="81"/>
        <v/>
      </c>
      <c r="N308" t="str">
        <f t="shared" si="72"/>
        <v/>
      </c>
      <c r="O308" t="str">
        <f t="shared" si="82"/>
        <v/>
      </c>
      <c r="P308" t="str">
        <f t="shared" si="82"/>
        <v/>
      </c>
      <c r="Q308" t="str">
        <f>IF(OR($A308="",入力シート_上限3千円!$H$2=""),"",入力シート_上限3千円!$H$2)</f>
        <v/>
      </c>
      <c r="R308" t="str">
        <f>IF(OR($A308="",入力シート_上限3千円!$H$3=""),"",入力シート_上限3千円!$H$3)</f>
        <v/>
      </c>
      <c r="S308" s="30" t="str">
        <f t="shared" si="73"/>
        <v/>
      </c>
    </row>
    <row r="309" spans="1:19" x14ac:dyDescent="0.25">
      <c r="A309" t="str">
        <f>IF(入力シート_上限3千円!$B320="","",ROW()-1)</f>
        <v/>
      </c>
      <c r="B309" t="str">
        <f t="shared" si="67"/>
        <v/>
      </c>
      <c r="C309" t="str">
        <f t="shared" si="80"/>
        <v/>
      </c>
      <c r="D309" t="str">
        <f t="shared" si="80"/>
        <v/>
      </c>
      <c r="E309" s="30" t="str">
        <f t="shared" si="80"/>
        <v/>
      </c>
      <c r="F309" t="str">
        <f t="shared" si="80"/>
        <v/>
      </c>
      <c r="G309" t="str">
        <f t="shared" si="68"/>
        <v/>
      </c>
      <c r="H309" t="str">
        <f t="shared" si="69"/>
        <v/>
      </c>
      <c r="I309" t="str">
        <f t="shared" si="70"/>
        <v/>
      </c>
      <c r="J309" t="str">
        <f t="shared" si="71"/>
        <v/>
      </c>
      <c r="K309" t="str">
        <f t="shared" si="81"/>
        <v/>
      </c>
      <c r="L309" t="str">
        <f t="shared" si="81"/>
        <v/>
      </c>
      <c r="M309" t="str">
        <f t="shared" si="81"/>
        <v/>
      </c>
      <c r="N309" t="str">
        <f t="shared" si="72"/>
        <v/>
      </c>
      <c r="O309" t="str">
        <f t="shared" si="82"/>
        <v/>
      </c>
      <c r="P309" t="str">
        <f t="shared" si="82"/>
        <v/>
      </c>
      <c r="Q309" t="str">
        <f>IF(OR($A309="",入力シート_上限3千円!$H$2=""),"",入力シート_上限3千円!$H$2)</f>
        <v/>
      </c>
      <c r="R309" t="str">
        <f>IF(OR($A309="",入力シート_上限3千円!$H$3=""),"",入力シート_上限3千円!$H$3)</f>
        <v/>
      </c>
      <c r="S309" s="30" t="str">
        <f t="shared" si="73"/>
        <v/>
      </c>
    </row>
    <row r="310" spans="1:19" x14ac:dyDescent="0.25">
      <c r="A310" t="str">
        <f>IF(入力シート_上限3千円!$B321="","",ROW()-1)</f>
        <v/>
      </c>
      <c r="B310" t="str">
        <f t="shared" si="67"/>
        <v/>
      </c>
      <c r="C310" t="str">
        <f t="shared" si="80"/>
        <v/>
      </c>
      <c r="D310" t="str">
        <f t="shared" si="80"/>
        <v/>
      </c>
      <c r="E310" s="30" t="str">
        <f t="shared" si="80"/>
        <v/>
      </c>
      <c r="F310" t="str">
        <f t="shared" si="80"/>
        <v/>
      </c>
      <c r="G310" t="str">
        <f t="shared" si="68"/>
        <v/>
      </c>
      <c r="H310" t="str">
        <f t="shared" si="69"/>
        <v/>
      </c>
      <c r="I310" t="str">
        <f t="shared" si="70"/>
        <v/>
      </c>
      <c r="J310" t="str">
        <f t="shared" si="71"/>
        <v/>
      </c>
      <c r="K310" t="str">
        <f t="shared" si="81"/>
        <v/>
      </c>
      <c r="L310" t="str">
        <f t="shared" si="81"/>
        <v/>
      </c>
      <c r="M310" t="str">
        <f t="shared" si="81"/>
        <v/>
      </c>
      <c r="N310" t="str">
        <f t="shared" si="72"/>
        <v/>
      </c>
      <c r="O310" t="str">
        <f t="shared" si="82"/>
        <v/>
      </c>
      <c r="P310" t="str">
        <f t="shared" si="82"/>
        <v/>
      </c>
      <c r="Q310" t="str">
        <f>IF(OR($A310="",入力シート_上限3千円!$H$2=""),"",入力シート_上限3千円!$H$2)</f>
        <v/>
      </c>
      <c r="R310" t="str">
        <f>IF(OR($A310="",入力シート_上限3千円!$H$3=""),"",入力シート_上限3千円!$H$3)</f>
        <v/>
      </c>
      <c r="S310" s="30" t="str">
        <f t="shared" si="73"/>
        <v/>
      </c>
    </row>
    <row r="311" spans="1:19" x14ac:dyDescent="0.25">
      <c r="A311" t="str">
        <f>IF(入力シート_上限3千円!$B322="","",ROW()-1)</f>
        <v/>
      </c>
      <c r="B311" t="str">
        <f t="shared" si="67"/>
        <v/>
      </c>
      <c r="C311" t="str">
        <f t="shared" si="80"/>
        <v/>
      </c>
      <c r="D311" t="str">
        <f t="shared" si="80"/>
        <v/>
      </c>
      <c r="E311" s="30" t="str">
        <f t="shared" si="80"/>
        <v/>
      </c>
      <c r="F311" t="str">
        <f t="shared" si="80"/>
        <v/>
      </c>
      <c r="G311" t="str">
        <f t="shared" si="68"/>
        <v/>
      </c>
      <c r="H311" t="str">
        <f t="shared" si="69"/>
        <v/>
      </c>
      <c r="I311" t="str">
        <f t="shared" si="70"/>
        <v/>
      </c>
      <c r="J311" t="str">
        <f t="shared" si="71"/>
        <v/>
      </c>
      <c r="K311" t="str">
        <f t="shared" si="81"/>
        <v/>
      </c>
      <c r="L311" t="str">
        <f t="shared" si="81"/>
        <v/>
      </c>
      <c r="M311" t="str">
        <f t="shared" si="81"/>
        <v/>
      </c>
      <c r="N311" t="str">
        <f t="shared" si="72"/>
        <v/>
      </c>
      <c r="O311" t="str">
        <f t="shared" si="82"/>
        <v/>
      </c>
      <c r="P311" t="str">
        <f t="shared" si="82"/>
        <v/>
      </c>
      <c r="Q311" t="str">
        <f>IF(OR($A311="",入力シート_上限3千円!$H$2=""),"",入力シート_上限3千円!$H$2)</f>
        <v/>
      </c>
      <c r="R311" t="str">
        <f>IF(OR($A311="",入力シート_上限3千円!$H$3=""),"",入力シート_上限3千円!$H$3)</f>
        <v/>
      </c>
      <c r="S311" s="30" t="str">
        <f t="shared" si="73"/>
        <v/>
      </c>
    </row>
    <row r="312" spans="1:19" x14ac:dyDescent="0.25">
      <c r="A312" t="str">
        <f>IF(入力シート_上限3千円!$B323="","",ROW()-1)</f>
        <v/>
      </c>
      <c r="B312" t="str">
        <f t="shared" si="67"/>
        <v/>
      </c>
      <c r="C312" t="str">
        <f t="shared" si="80"/>
        <v/>
      </c>
      <c r="D312" t="str">
        <f t="shared" si="80"/>
        <v/>
      </c>
      <c r="E312" s="30" t="str">
        <f t="shared" si="80"/>
        <v/>
      </c>
      <c r="F312" t="str">
        <f t="shared" si="80"/>
        <v/>
      </c>
      <c r="G312" t="str">
        <f t="shared" si="68"/>
        <v/>
      </c>
      <c r="H312" t="str">
        <f t="shared" si="69"/>
        <v/>
      </c>
      <c r="I312" t="str">
        <f t="shared" si="70"/>
        <v/>
      </c>
      <c r="J312" t="str">
        <f t="shared" si="71"/>
        <v/>
      </c>
      <c r="K312" t="str">
        <f t="shared" si="81"/>
        <v/>
      </c>
      <c r="L312" t="str">
        <f t="shared" si="81"/>
        <v/>
      </c>
      <c r="M312" t="str">
        <f t="shared" si="81"/>
        <v/>
      </c>
      <c r="N312" t="str">
        <f t="shared" si="72"/>
        <v/>
      </c>
      <c r="O312" t="str">
        <f t="shared" si="82"/>
        <v/>
      </c>
      <c r="P312" t="str">
        <f t="shared" si="82"/>
        <v/>
      </c>
      <c r="Q312" t="str">
        <f>IF(OR($A312="",入力シート_上限3千円!$H$2=""),"",入力シート_上限3千円!$H$2)</f>
        <v/>
      </c>
      <c r="R312" t="str">
        <f>IF(OR($A312="",入力シート_上限3千円!$H$3=""),"",入力シート_上限3千円!$H$3)</f>
        <v/>
      </c>
      <c r="S312" s="30" t="str">
        <f t="shared" si="73"/>
        <v/>
      </c>
    </row>
    <row r="313" spans="1:19" x14ac:dyDescent="0.25">
      <c r="A313" t="str">
        <f>IF(入力シート_上限3千円!$B324="","",ROW()-1)</f>
        <v/>
      </c>
      <c r="B313" t="str">
        <f t="shared" si="67"/>
        <v/>
      </c>
      <c r="C313" t="str">
        <f t="shared" si="80"/>
        <v/>
      </c>
      <c r="D313" t="str">
        <f t="shared" si="80"/>
        <v/>
      </c>
      <c r="E313" s="30" t="str">
        <f t="shared" si="80"/>
        <v/>
      </c>
      <c r="F313" t="str">
        <f t="shared" si="80"/>
        <v/>
      </c>
      <c r="G313" t="str">
        <f t="shared" si="68"/>
        <v/>
      </c>
      <c r="H313" t="str">
        <f t="shared" si="69"/>
        <v/>
      </c>
      <c r="I313" t="str">
        <f t="shared" si="70"/>
        <v/>
      </c>
      <c r="J313" t="str">
        <f t="shared" si="71"/>
        <v/>
      </c>
      <c r="K313" t="str">
        <f t="shared" si="81"/>
        <v/>
      </c>
      <c r="L313" t="str">
        <f t="shared" si="81"/>
        <v/>
      </c>
      <c r="M313" t="str">
        <f t="shared" si="81"/>
        <v/>
      </c>
      <c r="N313" t="str">
        <f t="shared" si="72"/>
        <v/>
      </c>
      <c r="O313" t="str">
        <f t="shared" si="82"/>
        <v/>
      </c>
      <c r="P313" t="str">
        <f t="shared" si="82"/>
        <v/>
      </c>
      <c r="Q313" t="str">
        <f>IF(OR($A313="",入力シート_上限3千円!$H$2=""),"",入力シート_上限3千円!$H$2)</f>
        <v/>
      </c>
      <c r="R313" t="str">
        <f>IF(OR($A313="",入力シート_上限3千円!$H$3=""),"",入力シート_上限3千円!$H$3)</f>
        <v/>
      </c>
      <c r="S313" s="30" t="str">
        <f t="shared" si="73"/>
        <v/>
      </c>
    </row>
    <row r="314" spans="1:19" x14ac:dyDescent="0.25">
      <c r="A314" t="str">
        <f>IF(入力シート_上限3千円!$B325="","",ROW()-1)</f>
        <v/>
      </c>
      <c r="B314" t="str">
        <f t="shared" si="67"/>
        <v/>
      </c>
      <c r="C314" t="str">
        <f t="shared" si="80"/>
        <v/>
      </c>
      <c r="D314" t="str">
        <f t="shared" si="80"/>
        <v/>
      </c>
      <c r="E314" s="30" t="str">
        <f t="shared" si="80"/>
        <v/>
      </c>
      <c r="F314" t="str">
        <f t="shared" si="80"/>
        <v/>
      </c>
      <c r="G314" t="str">
        <f t="shared" si="68"/>
        <v/>
      </c>
      <c r="H314" t="str">
        <f t="shared" si="69"/>
        <v/>
      </c>
      <c r="I314" t="str">
        <f t="shared" si="70"/>
        <v/>
      </c>
      <c r="J314" t="str">
        <f t="shared" si="71"/>
        <v/>
      </c>
      <c r="K314" t="str">
        <f t="shared" si="81"/>
        <v/>
      </c>
      <c r="L314" t="str">
        <f t="shared" si="81"/>
        <v/>
      </c>
      <c r="M314" t="str">
        <f t="shared" si="81"/>
        <v/>
      </c>
      <c r="N314" t="str">
        <f t="shared" si="72"/>
        <v/>
      </c>
      <c r="O314" t="str">
        <f t="shared" si="82"/>
        <v/>
      </c>
      <c r="P314" t="str">
        <f t="shared" si="82"/>
        <v/>
      </c>
      <c r="Q314" t="str">
        <f>IF(OR($A314="",入力シート_上限3千円!$H$2=""),"",入力シート_上限3千円!$H$2)</f>
        <v/>
      </c>
      <c r="R314" t="str">
        <f>IF(OR($A314="",入力シート_上限3千円!$H$3=""),"",入力シート_上限3千円!$H$3)</f>
        <v/>
      </c>
      <c r="S314" s="30" t="str">
        <f t="shared" si="73"/>
        <v/>
      </c>
    </row>
    <row r="315" spans="1:19" x14ac:dyDescent="0.25">
      <c r="A315" t="str">
        <f>IF(入力シート_上限3千円!$B326="","",ROW()-1)</f>
        <v/>
      </c>
      <c r="B315" t="str">
        <f t="shared" si="67"/>
        <v/>
      </c>
      <c r="C315" t="str">
        <f t="shared" si="80"/>
        <v/>
      </c>
      <c r="D315" t="str">
        <f t="shared" si="80"/>
        <v/>
      </c>
      <c r="E315" s="30" t="str">
        <f t="shared" si="80"/>
        <v/>
      </c>
      <c r="F315" t="str">
        <f t="shared" si="80"/>
        <v/>
      </c>
      <c r="G315" t="str">
        <f t="shared" si="68"/>
        <v/>
      </c>
      <c r="H315" t="str">
        <f t="shared" si="69"/>
        <v/>
      </c>
      <c r="I315" t="str">
        <f t="shared" si="70"/>
        <v/>
      </c>
      <c r="J315" t="str">
        <f t="shared" si="71"/>
        <v/>
      </c>
      <c r="K315" t="str">
        <f t="shared" si="81"/>
        <v/>
      </c>
      <c r="L315" t="str">
        <f t="shared" si="81"/>
        <v/>
      </c>
      <c r="M315" t="str">
        <f t="shared" si="81"/>
        <v/>
      </c>
      <c r="N315" t="str">
        <f t="shared" si="72"/>
        <v/>
      </c>
      <c r="O315" t="str">
        <f t="shared" si="82"/>
        <v/>
      </c>
      <c r="P315" t="str">
        <f t="shared" si="82"/>
        <v/>
      </c>
      <c r="Q315" t="str">
        <f>IF(OR($A315="",入力シート_上限3千円!$H$2=""),"",入力シート_上限3千円!$H$2)</f>
        <v/>
      </c>
      <c r="R315" t="str">
        <f>IF(OR($A315="",入力シート_上限3千円!$H$3=""),"",入力シート_上限3千円!$H$3)</f>
        <v/>
      </c>
      <c r="S315" s="30" t="str">
        <f t="shared" si="73"/>
        <v/>
      </c>
    </row>
    <row r="316" spans="1:19" x14ac:dyDescent="0.25">
      <c r="A316" t="str">
        <f>IF(入力シート_上限3千円!$B327="","",ROW()-1)</f>
        <v/>
      </c>
      <c r="B316" t="str">
        <f t="shared" si="67"/>
        <v/>
      </c>
      <c r="C316" t="str">
        <f t="shared" si="80"/>
        <v/>
      </c>
      <c r="D316" t="str">
        <f t="shared" si="80"/>
        <v/>
      </c>
      <c r="E316" s="30" t="str">
        <f t="shared" si="80"/>
        <v/>
      </c>
      <c r="F316" t="str">
        <f t="shared" si="80"/>
        <v/>
      </c>
      <c r="G316" t="str">
        <f t="shared" si="68"/>
        <v/>
      </c>
      <c r="H316" t="str">
        <f t="shared" si="69"/>
        <v/>
      </c>
      <c r="I316" t="str">
        <f t="shared" si="70"/>
        <v/>
      </c>
      <c r="J316" t="str">
        <f t="shared" si="71"/>
        <v/>
      </c>
      <c r="K316" t="str">
        <f t="shared" si="81"/>
        <v/>
      </c>
      <c r="L316" t="str">
        <f t="shared" si="81"/>
        <v/>
      </c>
      <c r="M316" t="str">
        <f t="shared" si="81"/>
        <v/>
      </c>
      <c r="N316" t="str">
        <f t="shared" si="72"/>
        <v/>
      </c>
      <c r="O316" t="str">
        <f t="shared" si="82"/>
        <v/>
      </c>
      <c r="P316" t="str">
        <f t="shared" si="82"/>
        <v/>
      </c>
      <c r="Q316" t="str">
        <f>IF(OR($A316="",入力シート_上限3千円!$H$2=""),"",入力シート_上限3千円!$H$2)</f>
        <v/>
      </c>
      <c r="R316" t="str">
        <f>IF(OR($A316="",入力シート_上限3千円!$H$3=""),"",入力シート_上限3千円!$H$3)</f>
        <v/>
      </c>
      <c r="S316" s="30" t="str">
        <f t="shared" si="73"/>
        <v/>
      </c>
    </row>
    <row r="317" spans="1:19" x14ac:dyDescent="0.25">
      <c r="A317" t="str">
        <f>IF(入力シート_上限3千円!$B328="","",ROW()-1)</f>
        <v/>
      </c>
      <c r="B317" t="str">
        <f t="shared" si="67"/>
        <v/>
      </c>
      <c r="C317" t="str">
        <f t="shared" si="80"/>
        <v/>
      </c>
      <c r="D317" t="str">
        <f t="shared" si="80"/>
        <v/>
      </c>
      <c r="E317" s="30" t="str">
        <f t="shared" si="80"/>
        <v/>
      </c>
      <c r="F317" t="str">
        <f t="shared" si="80"/>
        <v/>
      </c>
      <c r="G317" t="str">
        <f t="shared" si="68"/>
        <v/>
      </c>
      <c r="H317" t="str">
        <f t="shared" si="69"/>
        <v/>
      </c>
      <c r="I317" t="str">
        <f t="shared" si="70"/>
        <v/>
      </c>
      <c r="J317" t="str">
        <f t="shared" si="71"/>
        <v/>
      </c>
      <c r="K317" t="str">
        <f t="shared" si="81"/>
        <v/>
      </c>
      <c r="L317" t="str">
        <f t="shared" si="81"/>
        <v/>
      </c>
      <c r="M317" t="str">
        <f t="shared" si="81"/>
        <v/>
      </c>
      <c r="N317" t="str">
        <f t="shared" si="72"/>
        <v/>
      </c>
      <c r="O317" t="str">
        <f t="shared" si="82"/>
        <v/>
      </c>
      <c r="P317" t="str">
        <f t="shared" si="82"/>
        <v/>
      </c>
      <c r="Q317" t="str">
        <f>IF(OR($A317="",入力シート_上限3千円!$H$2=""),"",入力シート_上限3千円!$H$2)</f>
        <v/>
      </c>
      <c r="R317" t="str">
        <f>IF(OR($A317="",入力シート_上限3千円!$H$3=""),"",入力シート_上限3千円!$H$3)</f>
        <v/>
      </c>
      <c r="S317" s="30" t="str">
        <f t="shared" si="73"/>
        <v/>
      </c>
    </row>
    <row r="318" spans="1:19" x14ac:dyDescent="0.25">
      <c r="A318" t="str">
        <f>IF(入力シート_上限3千円!$B329="","",ROW()-1)</f>
        <v/>
      </c>
      <c r="B318" t="str">
        <f t="shared" si="67"/>
        <v/>
      </c>
      <c r="C318" t="str">
        <f t="shared" si="80"/>
        <v/>
      </c>
      <c r="D318" t="str">
        <f t="shared" si="80"/>
        <v/>
      </c>
      <c r="E318" s="30" t="str">
        <f t="shared" si="80"/>
        <v/>
      </c>
      <c r="F318" t="str">
        <f t="shared" si="80"/>
        <v/>
      </c>
      <c r="G318" t="str">
        <f t="shared" si="68"/>
        <v/>
      </c>
      <c r="H318" t="str">
        <f t="shared" si="69"/>
        <v/>
      </c>
      <c r="I318" t="str">
        <f t="shared" si="70"/>
        <v/>
      </c>
      <c r="J318" t="str">
        <f t="shared" si="71"/>
        <v/>
      </c>
      <c r="K318" t="str">
        <f t="shared" si="81"/>
        <v/>
      </c>
      <c r="L318" t="str">
        <f t="shared" si="81"/>
        <v/>
      </c>
      <c r="M318" t="str">
        <f t="shared" si="81"/>
        <v/>
      </c>
      <c r="N318" t="str">
        <f t="shared" si="72"/>
        <v/>
      </c>
      <c r="O318" t="str">
        <f t="shared" si="82"/>
        <v/>
      </c>
      <c r="P318" t="str">
        <f t="shared" si="82"/>
        <v/>
      </c>
      <c r="Q318" t="str">
        <f>IF(OR($A318="",入力シート_上限3千円!$H$2=""),"",入力シート_上限3千円!$H$2)</f>
        <v/>
      </c>
      <c r="R318" t="str">
        <f>IF(OR($A318="",入力シート_上限3千円!$H$3=""),"",入力シート_上限3千円!$H$3)</f>
        <v/>
      </c>
      <c r="S318" s="30" t="str">
        <f t="shared" si="73"/>
        <v/>
      </c>
    </row>
    <row r="319" spans="1:19" x14ac:dyDescent="0.25">
      <c r="A319" t="str">
        <f>IF(入力シート_上限3千円!$B330="","",ROW()-1)</f>
        <v/>
      </c>
      <c r="B319" t="str">
        <f t="shared" si="67"/>
        <v/>
      </c>
      <c r="C319" t="str">
        <f t="shared" si="80"/>
        <v/>
      </c>
      <c r="D319" t="str">
        <f t="shared" si="80"/>
        <v/>
      </c>
      <c r="E319" s="30" t="str">
        <f t="shared" si="80"/>
        <v/>
      </c>
      <c r="F319" t="str">
        <f t="shared" si="80"/>
        <v/>
      </c>
      <c r="G319" t="str">
        <f t="shared" si="68"/>
        <v/>
      </c>
      <c r="H319" t="str">
        <f t="shared" si="69"/>
        <v/>
      </c>
      <c r="I319" t="str">
        <f t="shared" si="70"/>
        <v/>
      </c>
      <c r="J319" t="str">
        <f t="shared" si="71"/>
        <v/>
      </c>
      <c r="K319" t="str">
        <f t="shared" si="81"/>
        <v/>
      </c>
      <c r="L319" t="str">
        <f t="shared" si="81"/>
        <v/>
      </c>
      <c r="M319" t="str">
        <f t="shared" si="81"/>
        <v/>
      </c>
      <c r="N319" t="str">
        <f t="shared" si="72"/>
        <v/>
      </c>
      <c r="O319" t="str">
        <f t="shared" si="82"/>
        <v/>
      </c>
      <c r="P319" t="str">
        <f t="shared" si="82"/>
        <v/>
      </c>
      <c r="Q319" t="str">
        <f>IF(OR($A319="",入力シート_上限3千円!$H$2=""),"",入力シート_上限3千円!$H$2)</f>
        <v/>
      </c>
      <c r="R319" t="str">
        <f>IF(OR($A319="",入力シート_上限3千円!$H$3=""),"",入力シート_上限3千円!$H$3)</f>
        <v/>
      </c>
      <c r="S319" s="30" t="str">
        <f t="shared" si="73"/>
        <v/>
      </c>
    </row>
    <row r="320" spans="1:19" x14ac:dyDescent="0.25">
      <c r="A320" t="str">
        <f>IF(入力シート_上限3千円!$B331="","",ROW()-1)</f>
        <v/>
      </c>
      <c r="B320" t="str">
        <f t="shared" si="67"/>
        <v/>
      </c>
      <c r="C320" t="str">
        <f t="shared" si="80"/>
        <v/>
      </c>
      <c r="D320" t="str">
        <f t="shared" si="80"/>
        <v/>
      </c>
      <c r="E320" s="30" t="str">
        <f t="shared" si="80"/>
        <v/>
      </c>
      <c r="F320" t="str">
        <f t="shared" si="80"/>
        <v/>
      </c>
      <c r="G320" t="str">
        <f t="shared" si="68"/>
        <v/>
      </c>
      <c r="H320" t="str">
        <f t="shared" si="69"/>
        <v/>
      </c>
      <c r="I320" t="str">
        <f t="shared" si="70"/>
        <v/>
      </c>
      <c r="J320" t="str">
        <f t="shared" si="71"/>
        <v/>
      </c>
      <c r="K320" t="str">
        <f t="shared" si="81"/>
        <v/>
      </c>
      <c r="L320" t="str">
        <f t="shared" si="81"/>
        <v/>
      </c>
      <c r="M320" t="str">
        <f t="shared" si="81"/>
        <v/>
      </c>
      <c r="N320" t="str">
        <f t="shared" si="72"/>
        <v/>
      </c>
      <c r="O320" t="str">
        <f t="shared" si="82"/>
        <v/>
      </c>
      <c r="P320" t="str">
        <f t="shared" si="82"/>
        <v/>
      </c>
      <c r="Q320" t="str">
        <f>IF(OR($A320="",入力シート_上限3千円!$H$2=""),"",入力シート_上限3千円!$H$2)</f>
        <v/>
      </c>
      <c r="R320" t="str">
        <f>IF(OR($A320="",入力シート_上限3千円!$H$3=""),"",入力シート_上限3千円!$H$3)</f>
        <v/>
      </c>
      <c r="S320" s="30" t="str">
        <f t="shared" si="73"/>
        <v/>
      </c>
    </row>
    <row r="321" spans="1:19" x14ac:dyDescent="0.25">
      <c r="A321" t="str">
        <f>IF(入力シート_上限3千円!$B332="","",ROW()-1)</f>
        <v/>
      </c>
      <c r="B321" t="str">
        <f t="shared" si="67"/>
        <v/>
      </c>
      <c r="C321" t="str">
        <f t="shared" si="80"/>
        <v/>
      </c>
      <c r="D321" t="str">
        <f t="shared" si="80"/>
        <v/>
      </c>
      <c r="E321" s="30" t="str">
        <f t="shared" si="80"/>
        <v/>
      </c>
      <c r="F321" t="str">
        <f t="shared" si="80"/>
        <v/>
      </c>
      <c r="G321" t="str">
        <f t="shared" si="68"/>
        <v/>
      </c>
      <c r="H321" t="str">
        <f t="shared" si="69"/>
        <v/>
      </c>
      <c r="I321" t="str">
        <f t="shared" si="70"/>
        <v/>
      </c>
      <c r="J321" t="str">
        <f t="shared" si="71"/>
        <v/>
      </c>
      <c r="K321" t="str">
        <f t="shared" si="81"/>
        <v/>
      </c>
      <c r="L321" t="str">
        <f t="shared" si="81"/>
        <v/>
      </c>
      <c r="M321" t="str">
        <f t="shared" si="81"/>
        <v/>
      </c>
      <c r="N321" t="str">
        <f t="shared" si="72"/>
        <v/>
      </c>
      <c r="O321" t="str">
        <f t="shared" si="82"/>
        <v/>
      </c>
      <c r="P321" t="str">
        <f t="shared" si="82"/>
        <v/>
      </c>
      <c r="Q321" t="str">
        <f>IF(OR($A321="",入力シート_上限3千円!$H$2=""),"",入力シート_上限3千円!$H$2)</f>
        <v/>
      </c>
      <c r="R321" t="str">
        <f>IF(OR($A321="",入力シート_上限3千円!$H$3=""),"",入力シート_上限3千円!$H$3)</f>
        <v/>
      </c>
      <c r="S321" s="30" t="str">
        <f t="shared" si="73"/>
        <v/>
      </c>
    </row>
    <row r="322" spans="1:19" x14ac:dyDescent="0.25">
      <c r="A322" t="str">
        <f>IF(入力シート_上限3千円!$B333="","",ROW()-1)</f>
        <v/>
      </c>
      <c r="B322" t="str">
        <f t="shared" ref="B322:B385" si="83">IFERROR(IF(VLOOKUP($A322,実績一覧,COLUMN(),FALSE)=0,"",VLOOKUP($A322,実績一覧,COLUMN(),FALSE)),"")</f>
        <v/>
      </c>
      <c r="C322" t="str">
        <f t="shared" ref="C322:F341" si="84">IFERROR(IF(VLOOKUP($A322,実績一覧,COLUMN()+1,FALSE)=0,"",VLOOKUP($A322,実績一覧,COLUMN()+1,FALSE)),"")</f>
        <v/>
      </c>
      <c r="D322" t="str">
        <f t="shared" si="84"/>
        <v/>
      </c>
      <c r="E322" s="30" t="str">
        <f t="shared" si="84"/>
        <v/>
      </c>
      <c r="F322" t="str">
        <f t="shared" si="84"/>
        <v/>
      </c>
      <c r="G322" t="str">
        <f t="shared" ref="G322:G385" si="85">IFERROR(IF(VLOOKUP($A322,実績一覧,COLUMN()+2,FALSE)=0,"",VLOOKUP($A322,実績一覧,COLUMN()+2,FALSE)),"")</f>
        <v/>
      </c>
      <c r="H322" t="str">
        <f t="shared" ref="H322:H385" si="86">IFERROR(IF(VLOOKUP($A322,実績一覧,COLUMN()+4,FALSE)=0,"",VLOOKUP($A322,実績一覧,COLUMN()+4,FALSE)),"")</f>
        <v/>
      </c>
      <c r="I322" t="str">
        <f t="shared" ref="I322:I385" si="87">IFERROR(IF(VLOOKUP($A322,実績一覧,COLUMN()+5,FALSE)=0,"",VLOOKUP($A322,実績一覧,COLUMN()+5,FALSE)),"")</f>
        <v/>
      </c>
      <c r="J322" t="str">
        <f t="shared" ref="J322:J385" si="88">IFERROR(IF(VLOOKUP($A322,実績一覧,COLUMN()+8,FALSE)=0,"",VLOOKUP($A322,実績一覧,COLUMN()+8,FALSE)),"")</f>
        <v/>
      </c>
      <c r="K322" t="str">
        <f t="shared" ref="K322:M341" si="89">IFERROR(IF(VLOOKUP($A322,実績一覧,COLUMN()+11,FALSE)=0,"",VLOOKUP($A322,実績一覧,COLUMN()+11,FALSE)),"")</f>
        <v/>
      </c>
      <c r="L322" t="str">
        <f t="shared" si="89"/>
        <v/>
      </c>
      <c r="M322" t="str">
        <f t="shared" si="89"/>
        <v/>
      </c>
      <c r="N322" t="str">
        <f t="shared" ref="N322:N385" si="90">IFERROR(IF(VLOOKUP($A322,実績一覧,COLUMN()+12,FALSE)=0,"",VLOOKUP($A322,実績一覧,COLUMN()+12,FALSE)),"")</f>
        <v/>
      </c>
      <c r="O322" t="str">
        <f t="shared" ref="O322:P341" si="91">IFERROR(IF(VLOOKUP($A322,実績一覧,COLUMN()+13,FALSE)=0,"",VLOOKUP($A322,実績一覧,COLUMN()+13,FALSE)),"")</f>
        <v/>
      </c>
      <c r="P322" t="str">
        <f t="shared" si="91"/>
        <v/>
      </c>
      <c r="Q322" t="str">
        <f>IF(OR($A322="",入力シート_上限3千円!$H$2=""),"",入力シート_上限3千円!$H$2)</f>
        <v/>
      </c>
      <c r="R322" t="str">
        <f>IF(OR($A322="",入力シート_上限3千円!$H$3=""),"",入力シート_上限3千円!$H$3)</f>
        <v/>
      </c>
      <c r="S322" s="30" t="str">
        <f t="shared" ref="S322:S385" si="92">IFERROR(IF(VLOOKUP($A322,実績一覧,3,FALSE)=0,"",VLOOKUP($A322,実績一覧,3,FALSE)),"")</f>
        <v/>
      </c>
    </row>
    <row r="323" spans="1:19" x14ac:dyDescent="0.25">
      <c r="A323" t="str">
        <f>IF(入力シート_上限3千円!$B334="","",ROW()-1)</f>
        <v/>
      </c>
      <c r="B323" t="str">
        <f t="shared" si="83"/>
        <v/>
      </c>
      <c r="C323" t="str">
        <f t="shared" si="84"/>
        <v/>
      </c>
      <c r="D323" t="str">
        <f t="shared" si="84"/>
        <v/>
      </c>
      <c r="E323" s="30" t="str">
        <f t="shared" si="84"/>
        <v/>
      </c>
      <c r="F323" t="str">
        <f t="shared" si="84"/>
        <v/>
      </c>
      <c r="G323" t="str">
        <f t="shared" si="85"/>
        <v/>
      </c>
      <c r="H323" t="str">
        <f t="shared" si="86"/>
        <v/>
      </c>
      <c r="I323" t="str">
        <f t="shared" si="87"/>
        <v/>
      </c>
      <c r="J323" t="str">
        <f t="shared" si="88"/>
        <v/>
      </c>
      <c r="K323" t="str">
        <f t="shared" si="89"/>
        <v/>
      </c>
      <c r="L323" t="str">
        <f t="shared" si="89"/>
        <v/>
      </c>
      <c r="M323" t="str">
        <f t="shared" si="89"/>
        <v/>
      </c>
      <c r="N323" t="str">
        <f t="shared" si="90"/>
        <v/>
      </c>
      <c r="O323" t="str">
        <f t="shared" si="91"/>
        <v/>
      </c>
      <c r="P323" t="str">
        <f t="shared" si="91"/>
        <v/>
      </c>
      <c r="Q323" t="str">
        <f>IF(OR($A323="",入力シート_上限3千円!$H$2=""),"",入力シート_上限3千円!$H$2)</f>
        <v/>
      </c>
      <c r="R323" t="str">
        <f>IF(OR($A323="",入力シート_上限3千円!$H$3=""),"",入力シート_上限3千円!$H$3)</f>
        <v/>
      </c>
      <c r="S323" s="30" t="str">
        <f t="shared" si="92"/>
        <v/>
      </c>
    </row>
    <row r="324" spans="1:19" x14ac:dyDescent="0.25">
      <c r="A324" t="str">
        <f>IF(入力シート_上限3千円!$B335="","",ROW()-1)</f>
        <v/>
      </c>
      <c r="B324" t="str">
        <f t="shared" si="83"/>
        <v/>
      </c>
      <c r="C324" t="str">
        <f t="shared" si="84"/>
        <v/>
      </c>
      <c r="D324" t="str">
        <f t="shared" si="84"/>
        <v/>
      </c>
      <c r="E324" s="30" t="str">
        <f t="shared" si="84"/>
        <v/>
      </c>
      <c r="F324" t="str">
        <f t="shared" si="84"/>
        <v/>
      </c>
      <c r="G324" t="str">
        <f t="shared" si="85"/>
        <v/>
      </c>
      <c r="H324" t="str">
        <f t="shared" si="86"/>
        <v/>
      </c>
      <c r="I324" t="str">
        <f t="shared" si="87"/>
        <v/>
      </c>
      <c r="J324" t="str">
        <f t="shared" si="88"/>
        <v/>
      </c>
      <c r="K324" t="str">
        <f t="shared" si="89"/>
        <v/>
      </c>
      <c r="L324" t="str">
        <f t="shared" si="89"/>
        <v/>
      </c>
      <c r="M324" t="str">
        <f t="shared" si="89"/>
        <v/>
      </c>
      <c r="N324" t="str">
        <f t="shared" si="90"/>
        <v/>
      </c>
      <c r="O324" t="str">
        <f t="shared" si="91"/>
        <v/>
      </c>
      <c r="P324" t="str">
        <f t="shared" si="91"/>
        <v/>
      </c>
      <c r="Q324" t="str">
        <f>IF(OR($A324="",入力シート_上限3千円!$H$2=""),"",入力シート_上限3千円!$H$2)</f>
        <v/>
      </c>
      <c r="R324" t="str">
        <f>IF(OR($A324="",入力シート_上限3千円!$H$3=""),"",入力シート_上限3千円!$H$3)</f>
        <v/>
      </c>
      <c r="S324" s="30" t="str">
        <f t="shared" si="92"/>
        <v/>
      </c>
    </row>
    <row r="325" spans="1:19" x14ac:dyDescent="0.25">
      <c r="A325" t="str">
        <f>IF(入力シート_上限3千円!$B336="","",ROW()-1)</f>
        <v/>
      </c>
      <c r="B325" t="str">
        <f t="shared" si="83"/>
        <v/>
      </c>
      <c r="C325" t="str">
        <f t="shared" si="84"/>
        <v/>
      </c>
      <c r="D325" t="str">
        <f t="shared" si="84"/>
        <v/>
      </c>
      <c r="E325" s="30" t="str">
        <f t="shared" si="84"/>
        <v/>
      </c>
      <c r="F325" t="str">
        <f t="shared" si="84"/>
        <v/>
      </c>
      <c r="G325" t="str">
        <f t="shared" si="85"/>
        <v/>
      </c>
      <c r="H325" t="str">
        <f t="shared" si="86"/>
        <v/>
      </c>
      <c r="I325" t="str">
        <f t="shared" si="87"/>
        <v/>
      </c>
      <c r="J325" t="str">
        <f t="shared" si="88"/>
        <v/>
      </c>
      <c r="K325" t="str">
        <f t="shared" si="89"/>
        <v/>
      </c>
      <c r="L325" t="str">
        <f t="shared" si="89"/>
        <v/>
      </c>
      <c r="M325" t="str">
        <f t="shared" si="89"/>
        <v/>
      </c>
      <c r="N325" t="str">
        <f t="shared" si="90"/>
        <v/>
      </c>
      <c r="O325" t="str">
        <f t="shared" si="91"/>
        <v/>
      </c>
      <c r="P325" t="str">
        <f t="shared" si="91"/>
        <v/>
      </c>
      <c r="Q325" t="str">
        <f>IF(OR($A325="",入力シート_上限3千円!$H$2=""),"",入力シート_上限3千円!$H$2)</f>
        <v/>
      </c>
      <c r="R325" t="str">
        <f>IF(OR($A325="",入力シート_上限3千円!$H$3=""),"",入力シート_上限3千円!$H$3)</f>
        <v/>
      </c>
      <c r="S325" s="30" t="str">
        <f t="shared" si="92"/>
        <v/>
      </c>
    </row>
    <row r="326" spans="1:19" x14ac:dyDescent="0.25">
      <c r="A326" t="str">
        <f>IF(入力シート_上限3千円!$B337="","",ROW()-1)</f>
        <v/>
      </c>
      <c r="B326" t="str">
        <f t="shared" si="83"/>
        <v/>
      </c>
      <c r="C326" t="str">
        <f t="shared" si="84"/>
        <v/>
      </c>
      <c r="D326" t="str">
        <f t="shared" si="84"/>
        <v/>
      </c>
      <c r="E326" s="30" t="str">
        <f t="shared" si="84"/>
        <v/>
      </c>
      <c r="F326" t="str">
        <f t="shared" si="84"/>
        <v/>
      </c>
      <c r="G326" t="str">
        <f t="shared" si="85"/>
        <v/>
      </c>
      <c r="H326" t="str">
        <f t="shared" si="86"/>
        <v/>
      </c>
      <c r="I326" t="str">
        <f t="shared" si="87"/>
        <v/>
      </c>
      <c r="J326" t="str">
        <f t="shared" si="88"/>
        <v/>
      </c>
      <c r="K326" t="str">
        <f t="shared" si="89"/>
        <v/>
      </c>
      <c r="L326" t="str">
        <f t="shared" si="89"/>
        <v/>
      </c>
      <c r="M326" t="str">
        <f t="shared" si="89"/>
        <v/>
      </c>
      <c r="N326" t="str">
        <f t="shared" si="90"/>
        <v/>
      </c>
      <c r="O326" t="str">
        <f t="shared" si="91"/>
        <v/>
      </c>
      <c r="P326" t="str">
        <f t="shared" si="91"/>
        <v/>
      </c>
      <c r="Q326" t="str">
        <f>IF(OR($A326="",入力シート_上限3千円!$H$2=""),"",入力シート_上限3千円!$H$2)</f>
        <v/>
      </c>
      <c r="R326" t="str">
        <f>IF(OR($A326="",入力シート_上限3千円!$H$3=""),"",入力シート_上限3千円!$H$3)</f>
        <v/>
      </c>
      <c r="S326" s="30" t="str">
        <f t="shared" si="92"/>
        <v/>
      </c>
    </row>
    <row r="327" spans="1:19" x14ac:dyDescent="0.25">
      <c r="A327" t="str">
        <f>IF(入力シート_上限3千円!$B338="","",ROW()-1)</f>
        <v/>
      </c>
      <c r="B327" t="str">
        <f t="shared" si="83"/>
        <v/>
      </c>
      <c r="C327" t="str">
        <f t="shared" si="84"/>
        <v/>
      </c>
      <c r="D327" t="str">
        <f t="shared" si="84"/>
        <v/>
      </c>
      <c r="E327" s="30" t="str">
        <f t="shared" si="84"/>
        <v/>
      </c>
      <c r="F327" t="str">
        <f t="shared" si="84"/>
        <v/>
      </c>
      <c r="G327" t="str">
        <f t="shared" si="85"/>
        <v/>
      </c>
      <c r="H327" t="str">
        <f t="shared" si="86"/>
        <v/>
      </c>
      <c r="I327" t="str">
        <f t="shared" si="87"/>
        <v/>
      </c>
      <c r="J327" t="str">
        <f t="shared" si="88"/>
        <v/>
      </c>
      <c r="K327" t="str">
        <f t="shared" si="89"/>
        <v/>
      </c>
      <c r="L327" t="str">
        <f t="shared" si="89"/>
        <v/>
      </c>
      <c r="M327" t="str">
        <f t="shared" si="89"/>
        <v/>
      </c>
      <c r="N327" t="str">
        <f t="shared" si="90"/>
        <v/>
      </c>
      <c r="O327" t="str">
        <f t="shared" si="91"/>
        <v/>
      </c>
      <c r="P327" t="str">
        <f t="shared" si="91"/>
        <v/>
      </c>
      <c r="Q327" t="str">
        <f>IF(OR($A327="",入力シート_上限3千円!$H$2=""),"",入力シート_上限3千円!$H$2)</f>
        <v/>
      </c>
      <c r="R327" t="str">
        <f>IF(OR($A327="",入力シート_上限3千円!$H$3=""),"",入力シート_上限3千円!$H$3)</f>
        <v/>
      </c>
      <c r="S327" s="30" t="str">
        <f t="shared" si="92"/>
        <v/>
      </c>
    </row>
    <row r="328" spans="1:19" x14ac:dyDescent="0.25">
      <c r="A328" t="str">
        <f>IF(入力シート_上限3千円!$B339="","",ROW()-1)</f>
        <v/>
      </c>
      <c r="B328" t="str">
        <f t="shared" si="83"/>
        <v/>
      </c>
      <c r="C328" t="str">
        <f t="shared" si="84"/>
        <v/>
      </c>
      <c r="D328" t="str">
        <f t="shared" si="84"/>
        <v/>
      </c>
      <c r="E328" s="30" t="str">
        <f t="shared" si="84"/>
        <v/>
      </c>
      <c r="F328" t="str">
        <f t="shared" si="84"/>
        <v/>
      </c>
      <c r="G328" t="str">
        <f t="shared" si="85"/>
        <v/>
      </c>
      <c r="H328" t="str">
        <f t="shared" si="86"/>
        <v/>
      </c>
      <c r="I328" t="str">
        <f t="shared" si="87"/>
        <v/>
      </c>
      <c r="J328" t="str">
        <f t="shared" si="88"/>
        <v/>
      </c>
      <c r="K328" t="str">
        <f t="shared" si="89"/>
        <v/>
      </c>
      <c r="L328" t="str">
        <f t="shared" si="89"/>
        <v/>
      </c>
      <c r="M328" t="str">
        <f t="shared" si="89"/>
        <v/>
      </c>
      <c r="N328" t="str">
        <f t="shared" si="90"/>
        <v/>
      </c>
      <c r="O328" t="str">
        <f t="shared" si="91"/>
        <v/>
      </c>
      <c r="P328" t="str">
        <f t="shared" si="91"/>
        <v/>
      </c>
      <c r="Q328" t="str">
        <f>IF(OR($A328="",入力シート_上限3千円!$H$2=""),"",入力シート_上限3千円!$H$2)</f>
        <v/>
      </c>
      <c r="R328" t="str">
        <f>IF(OR($A328="",入力シート_上限3千円!$H$3=""),"",入力シート_上限3千円!$H$3)</f>
        <v/>
      </c>
      <c r="S328" s="30" t="str">
        <f t="shared" si="92"/>
        <v/>
      </c>
    </row>
    <row r="329" spans="1:19" x14ac:dyDescent="0.25">
      <c r="A329" t="str">
        <f>IF(入力シート_上限3千円!$B340="","",ROW()-1)</f>
        <v/>
      </c>
      <c r="B329" t="str">
        <f t="shared" si="83"/>
        <v/>
      </c>
      <c r="C329" t="str">
        <f t="shared" si="84"/>
        <v/>
      </c>
      <c r="D329" t="str">
        <f t="shared" si="84"/>
        <v/>
      </c>
      <c r="E329" s="30" t="str">
        <f t="shared" si="84"/>
        <v/>
      </c>
      <c r="F329" t="str">
        <f t="shared" si="84"/>
        <v/>
      </c>
      <c r="G329" t="str">
        <f t="shared" si="85"/>
        <v/>
      </c>
      <c r="H329" t="str">
        <f t="shared" si="86"/>
        <v/>
      </c>
      <c r="I329" t="str">
        <f t="shared" si="87"/>
        <v/>
      </c>
      <c r="J329" t="str">
        <f t="shared" si="88"/>
        <v/>
      </c>
      <c r="K329" t="str">
        <f t="shared" si="89"/>
        <v/>
      </c>
      <c r="L329" t="str">
        <f t="shared" si="89"/>
        <v/>
      </c>
      <c r="M329" t="str">
        <f t="shared" si="89"/>
        <v/>
      </c>
      <c r="N329" t="str">
        <f t="shared" si="90"/>
        <v/>
      </c>
      <c r="O329" t="str">
        <f t="shared" si="91"/>
        <v/>
      </c>
      <c r="P329" t="str">
        <f t="shared" si="91"/>
        <v/>
      </c>
      <c r="Q329" t="str">
        <f>IF(OR($A329="",入力シート_上限3千円!$H$2=""),"",入力シート_上限3千円!$H$2)</f>
        <v/>
      </c>
      <c r="R329" t="str">
        <f>IF(OR($A329="",入力シート_上限3千円!$H$3=""),"",入力シート_上限3千円!$H$3)</f>
        <v/>
      </c>
      <c r="S329" s="30" t="str">
        <f t="shared" si="92"/>
        <v/>
      </c>
    </row>
    <row r="330" spans="1:19" x14ac:dyDescent="0.25">
      <c r="A330" t="str">
        <f>IF(入力シート_上限3千円!$B341="","",ROW()-1)</f>
        <v/>
      </c>
      <c r="B330" t="str">
        <f t="shared" si="83"/>
        <v/>
      </c>
      <c r="C330" t="str">
        <f t="shared" si="84"/>
        <v/>
      </c>
      <c r="D330" t="str">
        <f t="shared" si="84"/>
        <v/>
      </c>
      <c r="E330" s="30" t="str">
        <f t="shared" si="84"/>
        <v/>
      </c>
      <c r="F330" t="str">
        <f t="shared" si="84"/>
        <v/>
      </c>
      <c r="G330" t="str">
        <f t="shared" si="85"/>
        <v/>
      </c>
      <c r="H330" t="str">
        <f t="shared" si="86"/>
        <v/>
      </c>
      <c r="I330" t="str">
        <f t="shared" si="87"/>
        <v/>
      </c>
      <c r="J330" t="str">
        <f t="shared" si="88"/>
        <v/>
      </c>
      <c r="K330" t="str">
        <f t="shared" si="89"/>
        <v/>
      </c>
      <c r="L330" t="str">
        <f t="shared" si="89"/>
        <v/>
      </c>
      <c r="M330" t="str">
        <f t="shared" si="89"/>
        <v/>
      </c>
      <c r="N330" t="str">
        <f t="shared" si="90"/>
        <v/>
      </c>
      <c r="O330" t="str">
        <f t="shared" si="91"/>
        <v/>
      </c>
      <c r="P330" t="str">
        <f t="shared" si="91"/>
        <v/>
      </c>
      <c r="Q330" t="str">
        <f>IF(OR($A330="",入力シート_上限3千円!$H$2=""),"",入力シート_上限3千円!$H$2)</f>
        <v/>
      </c>
      <c r="R330" t="str">
        <f>IF(OR($A330="",入力シート_上限3千円!$H$3=""),"",入力シート_上限3千円!$H$3)</f>
        <v/>
      </c>
      <c r="S330" s="30" t="str">
        <f t="shared" si="92"/>
        <v/>
      </c>
    </row>
    <row r="331" spans="1:19" x14ac:dyDescent="0.25">
      <c r="A331" t="str">
        <f>IF(入力シート_上限3千円!$B342="","",ROW()-1)</f>
        <v/>
      </c>
      <c r="B331" t="str">
        <f t="shared" si="83"/>
        <v/>
      </c>
      <c r="C331" t="str">
        <f t="shared" si="84"/>
        <v/>
      </c>
      <c r="D331" t="str">
        <f t="shared" si="84"/>
        <v/>
      </c>
      <c r="E331" s="30" t="str">
        <f t="shared" si="84"/>
        <v/>
      </c>
      <c r="F331" t="str">
        <f t="shared" si="84"/>
        <v/>
      </c>
      <c r="G331" t="str">
        <f t="shared" si="85"/>
        <v/>
      </c>
      <c r="H331" t="str">
        <f t="shared" si="86"/>
        <v/>
      </c>
      <c r="I331" t="str">
        <f t="shared" si="87"/>
        <v/>
      </c>
      <c r="J331" t="str">
        <f t="shared" si="88"/>
        <v/>
      </c>
      <c r="K331" t="str">
        <f t="shared" si="89"/>
        <v/>
      </c>
      <c r="L331" t="str">
        <f t="shared" si="89"/>
        <v/>
      </c>
      <c r="M331" t="str">
        <f t="shared" si="89"/>
        <v/>
      </c>
      <c r="N331" t="str">
        <f t="shared" si="90"/>
        <v/>
      </c>
      <c r="O331" t="str">
        <f t="shared" si="91"/>
        <v/>
      </c>
      <c r="P331" t="str">
        <f t="shared" si="91"/>
        <v/>
      </c>
      <c r="Q331" t="str">
        <f>IF(OR($A331="",入力シート_上限3千円!$H$2=""),"",入力シート_上限3千円!$H$2)</f>
        <v/>
      </c>
      <c r="R331" t="str">
        <f>IF(OR($A331="",入力シート_上限3千円!$H$3=""),"",入力シート_上限3千円!$H$3)</f>
        <v/>
      </c>
      <c r="S331" s="30" t="str">
        <f t="shared" si="92"/>
        <v/>
      </c>
    </row>
    <row r="332" spans="1:19" x14ac:dyDescent="0.25">
      <c r="A332" t="str">
        <f>IF(入力シート_上限3千円!$B343="","",ROW()-1)</f>
        <v/>
      </c>
      <c r="B332" t="str">
        <f t="shared" si="83"/>
        <v/>
      </c>
      <c r="C332" t="str">
        <f t="shared" si="84"/>
        <v/>
      </c>
      <c r="D332" t="str">
        <f t="shared" si="84"/>
        <v/>
      </c>
      <c r="E332" s="30" t="str">
        <f t="shared" si="84"/>
        <v/>
      </c>
      <c r="F332" t="str">
        <f t="shared" si="84"/>
        <v/>
      </c>
      <c r="G332" t="str">
        <f t="shared" si="85"/>
        <v/>
      </c>
      <c r="H332" t="str">
        <f t="shared" si="86"/>
        <v/>
      </c>
      <c r="I332" t="str">
        <f t="shared" si="87"/>
        <v/>
      </c>
      <c r="J332" t="str">
        <f t="shared" si="88"/>
        <v/>
      </c>
      <c r="K332" t="str">
        <f t="shared" si="89"/>
        <v/>
      </c>
      <c r="L332" t="str">
        <f t="shared" si="89"/>
        <v/>
      </c>
      <c r="M332" t="str">
        <f t="shared" si="89"/>
        <v/>
      </c>
      <c r="N332" t="str">
        <f t="shared" si="90"/>
        <v/>
      </c>
      <c r="O332" t="str">
        <f t="shared" si="91"/>
        <v/>
      </c>
      <c r="P332" t="str">
        <f t="shared" si="91"/>
        <v/>
      </c>
      <c r="Q332" t="str">
        <f>IF(OR($A332="",入力シート_上限3千円!$H$2=""),"",入力シート_上限3千円!$H$2)</f>
        <v/>
      </c>
      <c r="R332" t="str">
        <f>IF(OR($A332="",入力シート_上限3千円!$H$3=""),"",入力シート_上限3千円!$H$3)</f>
        <v/>
      </c>
      <c r="S332" s="30" t="str">
        <f t="shared" si="92"/>
        <v/>
      </c>
    </row>
    <row r="333" spans="1:19" x14ac:dyDescent="0.25">
      <c r="A333" t="str">
        <f>IF(入力シート_上限3千円!$B344="","",ROW()-1)</f>
        <v/>
      </c>
      <c r="B333" t="str">
        <f t="shared" si="83"/>
        <v/>
      </c>
      <c r="C333" t="str">
        <f t="shared" si="84"/>
        <v/>
      </c>
      <c r="D333" t="str">
        <f t="shared" si="84"/>
        <v/>
      </c>
      <c r="E333" s="30" t="str">
        <f t="shared" si="84"/>
        <v/>
      </c>
      <c r="F333" t="str">
        <f t="shared" si="84"/>
        <v/>
      </c>
      <c r="G333" t="str">
        <f t="shared" si="85"/>
        <v/>
      </c>
      <c r="H333" t="str">
        <f t="shared" si="86"/>
        <v/>
      </c>
      <c r="I333" t="str">
        <f t="shared" si="87"/>
        <v/>
      </c>
      <c r="J333" t="str">
        <f t="shared" si="88"/>
        <v/>
      </c>
      <c r="K333" t="str">
        <f t="shared" si="89"/>
        <v/>
      </c>
      <c r="L333" t="str">
        <f t="shared" si="89"/>
        <v/>
      </c>
      <c r="M333" t="str">
        <f t="shared" si="89"/>
        <v/>
      </c>
      <c r="N333" t="str">
        <f t="shared" si="90"/>
        <v/>
      </c>
      <c r="O333" t="str">
        <f t="shared" si="91"/>
        <v/>
      </c>
      <c r="P333" t="str">
        <f t="shared" si="91"/>
        <v/>
      </c>
      <c r="Q333" t="str">
        <f>IF(OR($A333="",入力シート_上限3千円!$H$2=""),"",入力シート_上限3千円!$H$2)</f>
        <v/>
      </c>
      <c r="R333" t="str">
        <f>IF(OR($A333="",入力シート_上限3千円!$H$3=""),"",入力シート_上限3千円!$H$3)</f>
        <v/>
      </c>
      <c r="S333" s="30" t="str">
        <f t="shared" si="92"/>
        <v/>
      </c>
    </row>
    <row r="334" spans="1:19" x14ac:dyDescent="0.25">
      <c r="A334" t="str">
        <f>IF(入力シート_上限3千円!$B345="","",ROW()-1)</f>
        <v/>
      </c>
      <c r="B334" t="str">
        <f t="shared" si="83"/>
        <v/>
      </c>
      <c r="C334" t="str">
        <f t="shared" si="84"/>
        <v/>
      </c>
      <c r="D334" t="str">
        <f t="shared" si="84"/>
        <v/>
      </c>
      <c r="E334" s="30" t="str">
        <f t="shared" si="84"/>
        <v/>
      </c>
      <c r="F334" t="str">
        <f t="shared" si="84"/>
        <v/>
      </c>
      <c r="G334" t="str">
        <f t="shared" si="85"/>
        <v/>
      </c>
      <c r="H334" t="str">
        <f t="shared" si="86"/>
        <v/>
      </c>
      <c r="I334" t="str">
        <f t="shared" si="87"/>
        <v/>
      </c>
      <c r="J334" t="str">
        <f t="shared" si="88"/>
        <v/>
      </c>
      <c r="K334" t="str">
        <f t="shared" si="89"/>
        <v/>
      </c>
      <c r="L334" t="str">
        <f t="shared" si="89"/>
        <v/>
      </c>
      <c r="M334" t="str">
        <f t="shared" si="89"/>
        <v/>
      </c>
      <c r="N334" t="str">
        <f t="shared" si="90"/>
        <v/>
      </c>
      <c r="O334" t="str">
        <f t="shared" si="91"/>
        <v/>
      </c>
      <c r="P334" t="str">
        <f t="shared" si="91"/>
        <v/>
      </c>
      <c r="Q334" t="str">
        <f>IF(OR($A334="",入力シート_上限3千円!$H$2=""),"",入力シート_上限3千円!$H$2)</f>
        <v/>
      </c>
      <c r="R334" t="str">
        <f>IF(OR($A334="",入力シート_上限3千円!$H$3=""),"",入力シート_上限3千円!$H$3)</f>
        <v/>
      </c>
      <c r="S334" s="30" t="str">
        <f t="shared" si="92"/>
        <v/>
      </c>
    </row>
    <row r="335" spans="1:19" x14ac:dyDescent="0.25">
      <c r="A335" t="str">
        <f>IF(入力シート_上限3千円!$B346="","",ROW()-1)</f>
        <v/>
      </c>
      <c r="B335" t="str">
        <f t="shared" si="83"/>
        <v/>
      </c>
      <c r="C335" t="str">
        <f t="shared" si="84"/>
        <v/>
      </c>
      <c r="D335" t="str">
        <f t="shared" si="84"/>
        <v/>
      </c>
      <c r="E335" s="30" t="str">
        <f t="shared" si="84"/>
        <v/>
      </c>
      <c r="F335" t="str">
        <f t="shared" si="84"/>
        <v/>
      </c>
      <c r="G335" t="str">
        <f t="shared" si="85"/>
        <v/>
      </c>
      <c r="H335" t="str">
        <f t="shared" si="86"/>
        <v/>
      </c>
      <c r="I335" t="str">
        <f t="shared" si="87"/>
        <v/>
      </c>
      <c r="J335" t="str">
        <f t="shared" si="88"/>
        <v/>
      </c>
      <c r="K335" t="str">
        <f t="shared" si="89"/>
        <v/>
      </c>
      <c r="L335" t="str">
        <f t="shared" si="89"/>
        <v/>
      </c>
      <c r="M335" t="str">
        <f t="shared" si="89"/>
        <v/>
      </c>
      <c r="N335" t="str">
        <f t="shared" si="90"/>
        <v/>
      </c>
      <c r="O335" t="str">
        <f t="shared" si="91"/>
        <v/>
      </c>
      <c r="P335" t="str">
        <f t="shared" si="91"/>
        <v/>
      </c>
      <c r="Q335" t="str">
        <f>IF(OR($A335="",入力シート_上限3千円!$H$2=""),"",入力シート_上限3千円!$H$2)</f>
        <v/>
      </c>
      <c r="R335" t="str">
        <f>IF(OR($A335="",入力シート_上限3千円!$H$3=""),"",入力シート_上限3千円!$H$3)</f>
        <v/>
      </c>
      <c r="S335" s="30" t="str">
        <f t="shared" si="92"/>
        <v/>
      </c>
    </row>
    <row r="336" spans="1:19" x14ac:dyDescent="0.25">
      <c r="A336" t="str">
        <f>IF(入力シート_上限3千円!$B347="","",ROW()-1)</f>
        <v/>
      </c>
      <c r="B336" t="str">
        <f t="shared" si="83"/>
        <v/>
      </c>
      <c r="C336" t="str">
        <f t="shared" si="84"/>
        <v/>
      </c>
      <c r="D336" t="str">
        <f t="shared" si="84"/>
        <v/>
      </c>
      <c r="E336" s="30" t="str">
        <f t="shared" si="84"/>
        <v/>
      </c>
      <c r="F336" t="str">
        <f t="shared" si="84"/>
        <v/>
      </c>
      <c r="G336" t="str">
        <f t="shared" si="85"/>
        <v/>
      </c>
      <c r="H336" t="str">
        <f t="shared" si="86"/>
        <v/>
      </c>
      <c r="I336" t="str">
        <f t="shared" si="87"/>
        <v/>
      </c>
      <c r="J336" t="str">
        <f t="shared" si="88"/>
        <v/>
      </c>
      <c r="K336" t="str">
        <f t="shared" si="89"/>
        <v/>
      </c>
      <c r="L336" t="str">
        <f t="shared" si="89"/>
        <v/>
      </c>
      <c r="M336" t="str">
        <f t="shared" si="89"/>
        <v/>
      </c>
      <c r="N336" t="str">
        <f t="shared" si="90"/>
        <v/>
      </c>
      <c r="O336" t="str">
        <f t="shared" si="91"/>
        <v/>
      </c>
      <c r="P336" t="str">
        <f t="shared" si="91"/>
        <v/>
      </c>
      <c r="Q336" t="str">
        <f>IF(OR($A336="",入力シート_上限3千円!$H$2=""),"",入力シート_上限3千円!$H$2)</f>
        <v/>
      </c>
      <c r="R336" t="str">
        <f>IF(OR($A336="",入力シート_上限3千円!$H$3=""),"",入力シート_上限3千円!$H$3)</f>
        <v/>
      </c>
      <c r="S336" s="30" t="str">
        <f t="shared" si="92"/>
        <v/>
      </c>
    </row>
    <row r="337" spans="1:19" x14ac:dyDescent="0.25">
      <c r="A337" t="str">
        <f>IF(入力シート_上限3千円!$B348="","",ROW()-1)</f>
        <v/>
      </c>
      <c r="B337" t="str">
        <f t="shared" si="83"/>
        <v/>
      </c>
      <c r="C337" t="str">
        <f t="shared" si="84"/>
        <v/>
      </c>
      <c r="D337" t="str">
        <f t="shared" si="84"/>
        <v/>
      </c>
      <c r="E337" s="30" t="str">
        <f t="shared" si="84"/>
        <v/>
      </c>
      <c r="F337" t="str">
        <f t="shared" si="84"/>
        <v/>
      </c>
      <c r="G337" t="str">
        <f t="shared" si="85"/>
        <v/>
      </c>
      <c r="H337" t="str">
        <f t="shared" si="86"/>
        <v/>
      </c>
      <c r="I337" t="str">
        <f t="shared" si="87"/>
        <v/>
      </c>
      <c r="J337" t="str">
        <f t="shared" si="88"/>
        <v/>
      </c>
      <c r="K337" t="str">
        <f t="shared" si="89"/>
        <v/>
      </c>
      <c r="L337" t="str">
        <f t="shared" si="89"/>
        <v/>
      </c>
      <c r="M337" t="str">
        <f t="shared" si="89"/>
        <v/>
      </c>
      <c r="N337" t="str">
        <f t="shared" si="90"/>
        <v/>
      </c>
      <c r="O337" t="str">
        <f t="shared" si="91"/>
        <v/>
      </c>
      <c r="P337" t="str">
        <f t="shared" si="91"/>
        <v/>
      </c>
      <c r="Q337" t="str">
        <f>IF(OR($A337="",入力シート_上限3千円!$H$2=""),"",入力シート_上限3千円!$H$2)</f>
        <v/>
      </c>
      <c r="R337" t="str">
        <f>IF(OR($A337="",入力シート_上限3千円!$H$3=""),"",入力シート_上限3千円!$H$3)</f>
        <v/>
      </c>
      <c r="S337" s="30" t="str">
        <f t="shared" si="92"/>
        <v/>
      </c>
    </row>
    <row r="338" spans="1:19" x14ac:dyDescent="0.25">
      <c r="A338" t="str">
        <f>IF(入力シート_上限3千円!$B349="","",ROW()-1)</f>
        <v/>
      </c>
      <c r="B338" t="str">
        <f t="shared" si="83"/>
        <v/>
      </c>
      <c r="C338" t="str">
        <f t="shared" si="84"/>
        <v/>
      </c>
      <c r="D338" t="str">
        <f t="shared" si="84"/>
        <v/>
      </c>
      <c r="E338" s="30" t="str">
        <f t="shared" si="84"/>
        <v/>
      </c>
      <c r="F338" t="str">
        <f t="shared" si="84"/>
        <v/>
      </c>
      <c r="G338" t="str">
        <f t="shared" si="85"/>
        <v/>
      </c>
      <c r="H338" t="str">
        <f t="shared" si="86"/>
        <v/>
      </c>
      <c r="I338" t="str">
        <f t="shared" si="87"/>
        <v/>
      </c>
      <c r="J338" t="str">
        <f t="shared" si="88"/>
        <v/>
      </c>
      <c r="K338" t="str">
        <f t="shared" si="89"/>
        <v/>
      </c>
      <c r="L338" t="str">
        <f t="shared" si="89"/>
        <v/>
      </c>
      <c r="M338" t="str">
        <f t="shared" si="89"/>
        <v/>
      </c>
      <c r="N338" t="str">
        <f t="shared" si="90"/>
        <v/>
      </c>
      <c r="O338" t="str">
        <f t="shared" si="91"/>
        <v/>
      </c>
      <c r="P338" t="str">
        <f t="shared" si="91"/>
        <v/>
      </c>
      <c r="Q338" t="str">
        <f>IF(OR($A338="",入力シート_上限3千円!$H$2=""),"",入力シート_上限3千円!$H$2)</f>
        <v/>
      </c>
      <c r="R338" t="str">
        <f>IF(OR($A338="",入力シート_上限3千円!$H$3=""),"",入力シート_上限3千円!$H$3)</f>
        <v/>
      </c>
      <c r="S338" s="30" t="str">
        <f t="shared" si="92"/>
        <v/>
      </c>
    </row>
    <row r="339" spans="1:19" x14ac:dyDescent="0.25">
      <c r="A339" t="str">
        <f>IF(入力シート_上限3千円!$B350="","",ROW()-1)</f>
        <v/>
      </c>
      <c r="B339" t="str">
        <f t="shared" si="83"/>
        <v/>
      </c>
      <c r="C339" t="str">
        <f t="shared" si="84"/>
        <v/>
      </c>
      <c r="D339" t="str">
        <f t="shared" si="84"/>
        <v/>
      </c>
      <c r="E339" s="30" t="str">
        <f t="shared" si="84"/>
        <v/>
      </c>
      <c r="F339" t="str">
        <f t="shared" si="84"/>
        <v/>
      </c>
      <c r="G339" t="str">
        <f t="shared" si="85"/>
        <v/>
      </c>
      <c r="H339" t="str">
        <f t="shared" si="86"/>
        <v/>
      </c>
      <c r="I339" t="str">
        <f t="shared" si="87"/>
        <v/>
      </c>
      <c r="J339" t="str">
        <f t="shared" si="88"/>
        <v/>
      </c>
      <c r="K339" t="str">
        <f t="shared" si="89"/>
        <v/>
      </c>
      <c r="L339" t="str">
        <f t="shared" si="89"/>
        <v/>
      </c>
      <c r="M339" t="str">
        <f t="shared" si="89"/>
        <v/>
      </c>
      <c r="N339" t="str">
        <f t="shared" si="90"/>
        <v/>
      </c>
      <c r="O339" t="str">
        <f t="shared" si="91"/>
        <v/>
      </c>
      <c r="P339" t="str">
        <f t="shared" si="91"/>
        <v/>
      </c>
      <c r="Q339" t="str">
        <f>IF(OR($A339="",入力シート_上限3千円!$H$2=""),"",入力シート_上限3千円!$H$2)</f>
        <v/>
      </c>
      <c r="R339" t="str">
        <f>IF(OR($A339="",入力シート_上限3千円!$H$3=""),"",入力シート_上限3千円!$H$3)</f>
        <v/>
      </c>
      <c r="S339" s="30" t="str">
        <f t="shared" si="92"/>
        <v/>
      </c>
    </row>
    <row r="340" spans="1:19" x14ac:dyDescent="0.25">
      <c r="A340" t="str">
        <f>IF(入力シート_上限3千円!$B351="","",ROW()-1)</f>
        <v/>
      </c>
      <c r="B340" t="str">
        <f t="shared" si="83"/>
        <v/>
      </c>
      <c r="C340" t="str">
        <f t="shared" si="84"/>
        <v/>
      </c>
      <c r="D340" t="str">
        <f t="shared" si="84"/>
        <v/>
      </c>
      <c r="E340" s="30" t="str">
        <f t="shared" si="84"/>
        <v/>
      </c>
      <c r="F340" t="str">
        <f t="shared" si="84"/>
        <v/>
      </c>
      <c r="G340" t="str">
        <f t="shared" si="85"/>
        <v/>
      </c>
      <c r="H340" t="str">
        <f t="shared" si="86"/>
        <v/>
      </c>
      <c r="I340" t="str">
        <f t="shared" si="87"/>
        <v/>
      </c>
      <c r="J340" t="str">
        <f t="shared" si="88"/>
        <v/>
      </c>
      <c r="K340" t="str">
        <f t="shared" si="89"/>
        <v/>
      </c>
      <c r="L340" t="str">
        <f t="shared" si="89"/>
        <v/>
      </c>
      <c r="M340" t="str">
        <f t="shared" si="89"/>
        <v/>
      </c>
      <c r="N340" t="str">
        <f t="shared" si="90"/>
        <v/>
      </c>
      <c r="O340" t="str">
        <f t="shared" si="91"/>
        <v/>
      </c>
      <c r="P340" t="str">
        <f t="shared" si="91"/>
        <v/>
      </c>
      <c r="Q340" t="str">
        <f>IF(OR($A340="",入力シート_上限3千円!$H$2=""),"",入力シート_上限3千円!$H$2)</f>
        <v/>
      </c>
      <c r="R340" t="str">
        <f>IF(OR($A340="",入力シート_上限3千円!$H$3=""),"",入力シート_上限3千円!$H$3)</f>
        <v/>
      </c>
      <c r="S340" s="30" t="str">
        <f t="shared" si="92"/>
        <v/>
      </c>
    </row>
    <row r="341" spans="1:19" x14ac:dyDescent="0.25">
      <c r="A341" t="str">
        <f>IF(入力シート_上限3千円!$B352="","",ROW()-1)</f>
        <v/>
      </c>
      <c r="B341" t="str">
        <f t="shared" si="83"/>
        <v/>
      </c>
      <c r="C341" t="str">
        <f t="shared" si="84"/>
        <v/>
      </c>
      <c r="D341" t="str">
        <f t="shared" si="84"/>
        <v/>
      </c>
      <c r="E341" s="30" t="str">
        <f t="shared" si="84"/>
        <v/>
      </c>
      <c r="F341" t="str">
        <f t="shared" si="84"/>
        <v/>
      </c>
      <c r="G341" t="str">
        <f t="shared" si="85"/>
        <v/>
      </c>
      <c r="H341" t="str">
        <f t="shared" si="86"/>
        <v/>
      </c>
      <c r="I341" t="str">
        <f t="shared" si="87"/>
        <v/>
      </c>
      <c r="J341" t="str">
        <f t="shared" si="88"/>
        <v/>
      </c>
      <c r="K341" t="str">
        <f t="shared" si="89"/>
        <v/>
      </c>
      <c r="L341" t="str">
        <f t="shared" si="89"/>
        <v/>
      </c>
      <c r="M341" t="str">
        <f t="shared" si="89"/>
        <v/>
      </c>
      <c r="N341" t="str">
        <f t="shared" si="90"/>
        <v/>
      </c>
      <c r="O341" t="str">
        <f t="shared" si="91"/>
        <v/>
      </c>
      <c r="P341" t="str">
        <f t="shared" si="91"/>
        <v/>
      </c>
      <c r="Q341" t="str">
        <f>IF(OR($A341="",入力シート_上限3千円!$H$2=""),"",入力シート_上限3千円!$H$2)</f>
        <v/>
      </c>
      <c r="R341" t="str">
        <f>IF(OR($A341="",入力シート_上限3千円!$H$3=""),"",入力シート_上限3千円!$H$3)</f>
        <v/>
      </c>
      <c r="S341" s="30" t="str">
        <f t="shared" si="92"/>
        <v/>
      </c>
    </row>
    <row r="342" spans="1:19" x14ac:dyDescent="0.25">
      <c r="A342" t="str">
        <f>IF(入力シート_上限3千円!$B353="","",ROW()-1)</f>
        <v/>
      </c>
      <c r="B342" t="str">
        <f t="shared" si="83"/>
        <v/>
      </c>
      <c r="C342" t="str">
        <f t="shared" ref="C342:F361" si="93">IFERROR(IF(VLOOKUP($A342,実績一覧,COLUMN()+1,FALSE)=0,"",VLOOKUP($A342,実績一覧,COLUMN()+1,FALSE)),"")</f>
        <v/>
      </c>
      <c r="D342" t="str">
        <f t="shared" si="93"/>
        <v/>
      </c>
      <c r="E342" s="30" t="str">
        <f t="shared" si="93"/>
        <v/>
      </c>
      <c r="F342" t="str">
        <f t="shared" si="93"/>
        <v/>
      </c>
      <c r="G342" t="str">
        <f t="shared" si="85"/>
        <v/>
      </c>
      <c r="H342" t="str">
        <f t="shared" si="86"/>
        <v/>
      </c>
      <c r="I342" t="str">
        <f t="shared" si="87"/>
        <v/>
      </c>
      <c r="J342" t="str">
        <f t="shared" si="88"/>
        <v/>
      </c>
      <c r="K342" t="str">
        <f t="shared" ref="K342:M361" si="94">IFERROR(IF(VLOOKUP($A342,実績一覧,COLUMN()+11,FALSE)=0,"",VLOOKUP($A342,実績一覧,COLUMN()+11,FALSE)),"")</f>
        <v/>
      </c>
      <c r="L342" t="str">
        <f t="shared" si="94"/>
        <v/>
      </c>
      <c r="M342" t="str">
        <f t="shared" si="94"/>
        <v/>
      </c>
      <c r="N342" t="str">
        <f t="shared" si="90"/>
        <v/>
      </c>
      <c r="O342" t="str">
        <f t="shared" ref="O342:P361" si="95">IFERROR(IF(VLOOKUP($A342,実績一覧,COLUMN()+13,FALSE)=0,"",VLOOKUP($A342,実績一覧,COLUMN()+13,FALSE)),"")</f>
        <v/>
      </c>
      <c r="P342" t="str">
        <f t="shared" si="95"/>
        <v/>
      </c>
      <c r="Q342" t="str">
        <f>IF(OR($A342="",入力シート_上限3千円!$H$2=""),"",入力シート_上限3千円!$H$2)</f>
        <v/>
      </c>
      <c r="R342" t="str">
        <f>IF(OR($A342="",入力シート_上限3千円!$H$3=""),"",入力シート_上限3千円!$H$3)</f>
        <v/>
      </c>
      <c r="S342" s="30" t="str">
        <f t="shared" si="92"/>
        <v/>
      </c>
    </row>
    <row r="343" spans="1:19" x14ac:dyDescent="0.25">
      <c r="A343" t="str">
        <f>IF(入力シート_上限3千円!$B354="","",ROW()-1)</f>
        <v/>
      </c>
      <c r="B343" t="str">
        <f t="shared" si="83"/>
        <v/>
      </c>
      <c r="C343" t="str">
        <f t="shared" si="93"/>
        <v/>
      </c>
      <c r="D343" t="str">
        <f t="shared" si="93"/>
        <v/>
      </c>
      <c r="E343" s="30" t="str">
        <f t="shared" si="93"/>
        <v/>
      </c>
      <c r="F343" t="str">
        <f t="shared" si="93"/>
        <v/>
      </c>
      <c r="G343" t="str">
        <f t="shared" si="85"/>
        <v/>
      </c>
      <c r="H343" t="str">
        <f t="shared" si="86"/>
        <v/>
      </c>
      <c r="I343" t="str">
        <f t="shared" si="87"/>
        <v/>
      </c>
      <c r="J343" t="str">
        <f t="shared" si="88"/>
        <v/>
      </c>
      <c r="K343" t="str">
        <f t="shared" si="94"/>
        <v/>
      </c>
      <c r="L343" t="str">
        <f t="shared" si="94"/>
        <v/>
      </c>
      <c r="M343" t="str">
        <f t="shared" si="94"/>
        <v/>
      </c>
      <c r="N343" t="str">
        <f t="shared" si="90"/>
        <v/>
      </c>
      <c r="O343" t="str">
        <f t="shared" si="95"/>
        <v/>
      </c>
      <c r="P343" t="str">
        <f t="shared" si="95"/>
        <v/>
      </c>
      <c r="Q343" t="str">
        <f>IF(OR($A343="",入力シート_上限3千円!$H$2=""),"",入力シート_上限3千円!$H$2)</f>
        <v/>
      </c>
      <c r="R343" t="str">
        <f>IF(OR($A343="",入力シート_上限3千円!$H$3=""),"",入力シート_上限3千円!$H$3)</f>
        <v/>
      </c>
      <c r="S343" s="30" t="str">
        <f t="shared" si="92"/>
        <v/>
      </c>
    </row>
    <row r="344" spans="1:19" x14ac:dyDescent="0.25">
      <c r="A344" t="str">
        <f>IF(入力シート_上限3千円!$B355="","",ROW()-1)</f>
        <v/>
      </c>
      <c r="B344" t="str">
        <f t="shared" si="83"/>
        <v/>
      </c>
      <c r="C344" t="str">
        <f t="shared" si="93"/>
        <v/>
      </c>
      <c r="D344" t="str">
        <f t="shared" si="93"/>
        <v/>
      </c>
      <c r="E344" s="30" t="str">
        <f t="shared" si="93"/>
        <v/>
      </c>
      <c r="F344" t="str">
        <f t="shared" si="93"/>
        <v/>
      </c>
      <c r="G344" t="str">
        <f t="shared" si="85"/>
        <v/>
      </c>
      <c r="H344" t="str">
        <f t="shared" si="86"/>
        <v/>
      </c>
      <c r="I344" t="str">
        <f t="shared" si="87"/>
        <v/>
      </c>
      <c r="J344" t="str">
        <f t="shared" si="88"/>
        <v/>
      </c>
      <c r="K344" t="str">
        <f t="shared" si="94"/>
        <v/>
      </c>
      <c r="L344" t="str">
        <f t="shared" si="94"/>
        <v/>
      </c>
      <c r="M344" t="str">
        <f t="shared" si="94"/>
        <v/>
      </c>
      <c r="N344" t="str">
        <f t="shared" si="90"/>
        <v/>
      </c>
      <c r="O344" t="str">
        <f t="shared" si="95"/>
        <v/>
      </c>
      <c r="P344" t="str">
        <f t="shared" si="95"/>
        <v/>
      </c>
      <c r="Q344" t="str">
        <f>IF(OR($A344="",入力シート_上限3千円!$H$2=""),"",入力シート_上限3千円!$H$2)</f>
        <v/>
      </c>
      <c r="R344" t="str">
        <f>IF(OR($A344="",入力シート_上限3千円!$H$3=""),"",入力シート_上限3千円!$H$3)</f>
        <v/>
      </c>
      <c r="S344" s="30" t="str">
        <f t="shared" si="92"/>
        <v/>
      </c>
    </row>
    <row r="345" spans="1:19" x14ac:dyDescent="0.25">
      <c r="A345" t="str">
        <f>IF(入力シート_上限3千円!$B356="","",ROW()-1)</f>
        <v/>
      </c>
      <c r="B345" t="str">
        <f t="shared" si="83"/>
        <v/>
      </c>
      <c r="C345" t="str">
        <f t="shared" si="93"/>
        <v/>
      </c>
      <c r="D345" t="str">
        <f t="shared" si="93"/>
        <v/>
      </c>
      <c r="E345" s="30" t="str">
        <f t="shared" si="93"/>
        <v/>
      </c>
      <c r="F345" t="str">
        <f t="shared" si="93"/>
        <v/>
      </c>
      <c r="G345" t="str">
        <f t="shared" si="85"/>
        <v/>
      </c>
      <c r="H345" t="str">
        <f t="shared" si="86"/>
        <v/>
      </c>
      <c r="I345" t="str">
        <f t="shared" si="87"/>
        <v/>
      </c>
      <c r="J345" t="str">
        <f t="shared" si="88"/>
        <v/>
      </c>
      <c r="K345" t="str">
        <f t="shared" si="94"/>
        <v/>
      </c>
      <c r="L345" t="str">
        <f t="shared" si="94"/>
        <v/>
      </c>
      <c r="M345" t="str">
        <f t="shared" si="94"/>
        <v/>
      </c>
      <c r="N345" t="str">
        <f t="shared" si="90"/>
        <v/>
      </c>
      <c r="O345" t="str">
        <f t="shared" si="95"/>
        <v/>
      </c>
      <c r="P345" t="str">
        <f t="shared" si="95"/>
        <v/>
      </c>
      <c r="Q345" t="str">
        <f>IF(OR($A345="",入力シート_上限3千円!$H$2=""),"",入力シート_上限3千円!$H$2)</f>
        <v/>
      </c>
      <c r="R345" t="str">
        <f>IF(OR($A345="",入力シート_上限3千円!$H$3=""),"",入力シート_上限3千円!$H$3)</f>
        <v/>
      </c>
      <c r="S345" s="30" t="str">
        <f t="shared" si="92"/>
        <v/>
      </c>
    </row>
    <row r="346" spans="1:19" x14ac:dyDescent="0.25">
      <c r="A346" t="str">
        <f>IF(入力シート_上限3千円!$B357="","",ROW()-1)</f>
        <v/>
      </c>
      <c r="B346" t="str">
        <f t="shared" si="83"/>
        <v/>
      </c>
      <c r="C346" t="str">
        <f t="shared" si="93"/>
        <v/>
      </c>
      <c r="D346" t="str">
        <f t="shared" si="93"/>
        <v/>
      </c>
      <c r="E346" s="30" t="str">
        <f t="shared" si="93"/>
        <v/>
      </c>
      <c r="F346" t="str">
        <f t="shared" si="93"/>
        <v/>
      </c>
      <c r="G346" t="str">
        <f t="shared" si="85"/>
        <v/>
      </c>
      <c r="H346" t="str">
        <f t="shared" si="86"/>
        <v/>
      </c>
      <c r="I346" t="str">
        <f t="shared" si="87"/>
        <v/>
      </c>
      <c r="J346" t="str">
        <f t="shared" si="88"/>
        <v/>
      </c>
      <c r="K346" t="str">
        <f t="shared" si="94"/>
        <v/>
      </c>
      <c r="L346" t="str">
        <f t="shared" si="94"/>
        <v/>
      </c>
      <c r="M346" t="str">
        <f t="shared" si="94"/>
        <v/>
      </c>
      <c r="N346" t="str">
        <f t="shared" si="90"/>
        <v/>
      </c>
      <c r="O346" t="str">
        <f t="shared" si="95"/>
        <v/>
      </c>
      <c r="P346" t="str">
        <f t="shared" si="95"/>
        <v/>
      </c>
      <c r="Q346" t="str">
        <f>IF(OR($A346="",入力シート_上限3千円!$H$2=""),"",入力シート_上限3千円!$H$2)</f>
        <v/>
      </c>
      <c r="R346" t="str">
        <f>IF(OR($A346="",入力シート_上限3千円!$H$3=""),"",入力シート_上限3千円!$H$3)</f>
        <v/>
      </c>
      <c r="S346" s="30" t="str">
        <f t="shared" si="92"/>
        <v/>
      </c>
    </row>
    <row r="347" spans="1:19" x14ac:dyDescent="0.25">
      <c r="A347" t="str">
        <f>IF(入力シート_上限3千円!$B358="","",ROW()-1)</f>
        <v/>
      </c>
      <c r="B347" t="str">
        <f t="shared" si="83"/>
        <v/>
      </c>
      <c r="C347" t="str">
        <f t="shared" si="93"/>
        <v/>
      </c>
      <c r="D347" t="str">
        <f t="shared" si="93"/>
        <v/>
      </c>
      <c r="E347" s="30" t="str">
        <f t="shared" si="93"/>
        <v/>
      </c>
      <c r="F347" t="str">
        <f t="shared" si="93"/>
        <v/>
      </c>
      <c r="G347" t="str">
        <f t="shared" si="85"/>
        <v/>
      </c>
      <c r="H347" t="str">
        <f t="shared" si="86"/>
        <v/>
      </c>
      <c r="I347" t="str">
        <f t="shared" si="87"/>
        <v/>
      </c>
      <c r="J347" t="str">
        <f t="shared" si="88"/>
        <v/>
      </c>
      <c r="K347" t="str">
        <f t="shared" si="94"/>
        <v/>
      </c>
      <c r="L347" t="str">
        <f t="shared" si="94"/>
        <v/>
      </c>
      <c r="M347" t="str">
        <f t="shared" si="94"/>
        <v/>
      </c>
      <c r="N347" t="str">
        <f t="shared" si="90"/>
        <v/>
      </c>
      <c r="O347" t="str">
        <f t="shared" si="95"/>
        <v/>
      </c>
      <c r="P347" t="str">
        <f t="shared" si="95"/>
        <v/>
      </c>
      <c r="Q347" t="str">
        <f>IF(OR($A347="",入力シート_上限3千円!$H$2=""),"",入力シート_上限3千円!$H$2)</f>
        <v/>
      </c>
      <c r="R347" t="str">
        <f>IF(OR($A347="",入力シート_上限3千円!$H$3=""),"",入力シート_上限3千円!$H$3)</f>
        <v/>
      </c>
      <c r="S347" s="30" t="str">
        <f t="shared" si="92"/>
        <v/>
      </c>
    </row>
    <row r="348" spans="1:19" x14ac:dyDescent="0.25">
      <c r="A348" t="str">
        <f>IF(入力シート_上限3千円!$B359="","",ROW()-1)</f>
        <v/>
      </c>
      <c r="B348" t="str">
        <f t="shared" si="83"/>
        <v/>
      </c>
      <c r="C348" t="str">
        <f t="shared" si="93"/>
        <v/>
      </c>
      <c r="D348" t="str">
        <f t="shared" si="93"/>
        <v/>
      </c>
      <c r="E348" s="30" t="str">
        <f t="shared" si="93"/>
        <v/>
      </c>
      <c r="F348" t="str">
        <f t="shared" si="93"/>
        <v/>
      </c>
      <c r="G348" t="str">
        <f t="shared" si="85"/>
        <v/>
      </c>
      <c r="H348" t="str">
        <f t="shared" si="86"/>
        <v/>
      </c>
      <c r="I348" t="str">
        <f t="shared" si="87"/>
        <v/>
      </c>
      <c r="J348" t="str">
        <f t="shared" si="88"/>
        <v/>
      </c>
      <c r="K348" t="str">
        <f t="shared" si="94"/>
        <v/>
      </c>
      <c r="L348" t="str">
        <f t="shared" si="94"/>
        <v/>
      </c>
      <c r="M348" t="str">
        <f t="shared" si="94"/>
        <v/>
      </c>
      <c r="N348" t="str">
        <f t="shared" si="90"/>
        <v/>
      </c>
      <c r="O348" t="str">
        <f t="shared" si="95"/>
        <v/>
      </c>
      <c r="P348" t="str">
        <f t="shared" si="95"/>
        <v/>
      </c>
      <c r="Q348" t="str">
        <f>IF(OR($A348="",入力シート_上限3千円!$H$2=""),"",入力シート_上限3千円!$H$2)</f>
        <v/>
      </c>
      <c r="R348" t="str">
        <f>IF(OR($A348="",入力シート_上限3千円!$H$3=""),"",入力シート_上限3千円!$H$3)</f>
        <v/>
      </c>
      <c r="S348" s="30" t="str">
        <f t="shared" si="92"/>
        <v/>
      </c>
    </row>
    <row r="349" spans="1:19" x14ac:dyDescent="0.25">
      <c r="A349" t="str">
        <f>IF(入力シート_上限3千円!$B360="","",ROW()-1)</f>
        <v/>
      </c>
      <c r="B349" t="str">
        <f t="shared" si="83"/>
        <v/>
      </c>
      <c r="C349" t="str">
        <f t="shared" si="93"/>
        <v/>
      </c>
      <c r="D349" t="str">
        <f t="shared" si="93"/>
        <v/>
      </c>
      <c r="E349" s="30" t="str">
        <f t="shared" si="93"/>
        <v/>
      </c>
      <c r="F349" t="str">
        <f t="shared" si="93"/>
        <v/>
      </c>
      <c r="G349" t="str">
        <f t="shared" si="85"/>
        <v/>
      </c>
      <c r="H349" t="str">
        <f t="shared" si="86"/>
        <v/>
      </c>
      <c r="I349" t="str">
        <f t="shared" si="87"/>
        <v/>
      </c>
      <c r="J349" t="str">
        <f t="shared" si="88"/>
        <v/>
      </c>
      <c r="K349" t="str">
        <f t="shared" si="94"/>
        <v/>
      </c>
      <c r="L349" t="str">
        <f t="shared" si="94"/>
        <v/>
      </c>
      <c r="M349" t="str">
        <f t="shared" si="94"/>
        <v/>
      </c>
      <c r="N349" t="str">
        <f t="shared" si="90"/>
        <v/>
      </c>
      <c r="O349" t="str">
        <f t="shared" si="95"/>
        <v/>
      </c>
      <c r="P349" t="str">
        <f t="shared" si="95"/>
        <v/>
      </c>
      <c r="Q349" t="str">
        <f>IF(OR($A349="",入力シート_上限3千円!$H$2=""),"",入力シート_上限3千円!$H$2)</f>
        <v/>
      </c>
      <c r="R349" t="str">
        <f>IF(OR($A349="",入力シート_上限3千円!$H$3=""),"",入力シート_上限3千円!$H$3)</f>
        <v/>
      </c>
      <c r="S349" s="30" t="str">
        <f t="shared" si="92"/>
        <v/>
      </c>
    </row>
    <row r="350" spans="1:19" x14ac:dyDescent="0.25">
      <c r="A350" t="str">
        <f>IF(入力シート_上限3千円!$B361="","",ROW()-1)</f>
        <v/>
      </c>
      <c r="B350" t="str">
        <f t="shared" si="83"/>
        <v/>
      </c>
      <c r="C350" t="str">
        <f t="shared" si="93"/>
        <v/>
      </c>
      <c r="D350" t="str">
        <f t="shared" si="93"/>
        <v/>
      </c>
      <c r="E350" s="30" t="str">
        <f t="shared" si="93"/>
        <v/>
      </c>
      <c r="F350" t="str">
        <f t="shared" si="93"/>
        <v/>
      </c>
      <c r="G350" t="str">
        <f t="shared" si="85"/>
        <v/>
      </c>
      <c r="H350" t="str">
        <f t="shared" si="86"/>
        <v/>
      </c>
      <c r="I350" t="str">
        <f t="shared" si="87"/>
        <v/>
      </c>
      <c r="J350" t="str">
        <f t="shared" si="88"/>
        <v/>
      </c>
      <c r="K350" t="str">
        <f t="shared" si="94"/>
        <v/>
      </c>
      <c r="L350" t="str">
        <f t="shared" si="94"/>
        <v/>
      </c>
      <c r="M350" t="str">
        <f t="shared" si="94"/>
        <v/>
      </c>
      <c r="N350" t="str">
        <f t="shared" si="90"/>
        <v/>
      </c>
      <c r="O350" t="str">
        <f t="shared" si="95"/>
        <v/>
      </c>
      <c r="P350" t="str">
        <f t="shared" si="95"/>
        <v/>
      </c>
      <c r="Q350" t="str">
        <f>IF(OR($A350="",入力シート_上限3千円!$H$2=""),"",入力シート_上限3千円!$H$2)</f>
        <v/>
      </c>
      <c r="R350" t="str">
        <f>IF(OR($A350="",入力シート_上限3千円!$H$3=""),"",入力シート_上限3千円!$H$3)</f>
        <v/>
      </c>
      <c r="S350" s="30" t="str">
        <f t="shared" si="92"/>
        <v/>
      </c>
    </row>
    <row r="351" spans="1:19" x14ac:dyDescent="0.25">
      <c r="A351" t="str">
        <f>IF(入力シート_上限3千円!$B362="","",ROW()-1)</f>
        <v/>
      </c>
      <c r="B351" t="str">
        <f t="shared" si="83"/>
        <v/>
      </c>
      <c r="C351" t="str">
        <f t="shared" si="93"/>
        <v/>
      </c>
      <c r="D351" t="str">
        <f t="shared" si="93"/>
        <v/>
      </c>
      <c r="E351" s="30" t="str">
        <f t="shared" si="93"/>
        <v/>
      </c>
      <c r="F351" t="str">
        <f t="shared" si="93"/>
        <v/>
      </c>
      <c r="G351" t="str">
        <f t="shared" si="85"/>
        <v/>
      </c>
      <c r="H351" t="str">
        <f t="shared" si="86"/>
        <v/>
      </c>
      <c r="I351" t="str">
        <f t="shared" si="87"/>
        <v/>
      </c>
      <c r="J351" t="str">
        <f t="shared" si="88"/>
        <v/>
      </c>
      <c r="K351" t="str">
        <f t="shared" si="94"/>
        <v/>
      </c>
      <c r="L351" t="str">
        <f t="shared" si="94"/>
        <v/>
      </c>
      <c r="M351" t="str">
        <f t="shared" si="94"/>
        <v/>
      </c>
      <c r="N351" t="str">
        <f t="shared" si="90"/>
        <v/>
      </c>
      <c r="O351" t="str">
        <f t="shared" si="95"/>
        <v/>
      </c>
      <c r="P351" t="str">
        <f t="shared" si="95"/>
        <v/>
      </c>
      <c r="Q351" t="str">
        <f>IF(OR($A351="",入力シート_上限3千円!$H$2=""),"",入力シート_上限3千円!$H$2)</f>
        <v/>
      </c>
      <c r="R351" t="str">
        <f>IF(OR($A351="",入力シート_上限3千円!$H$3=""),"",入力シート_上限3千円!$H$3)</f>
        <v/>
      </c>
      <c r="S351" s="30" t="str">
        <f t="shared" si="92"/>
        <v/>
      </c>
    </row>
    <row r="352" spans="1:19" x14ac:dyDescent="0.25">
      <c r="A352" t="str">
        <f>IF(入力シート_上限3千円!$B363="","",ROW()-1)</f>
        <v/>
      </c>
      <c r="B352" t="str">
        <f t="shared" si="83"/>
        <v/>
      </c>
      <c r="C352" t="str">
        <f t="shared" si="93"/>
        <v/>
      </c>
      <c r="D352" t="str">
        <f t="shared" si="93"/>
        <v/>
      </c>
      <c r="E352" s="30" t="str">
        <f t="shared" si="93"/>
        <v/>
      </c>
      <c r="F352" t="str">
        <f t="shared" si="93"/>
        <v/>
      </c>
      <c r="G352" t="str">
        <f t="shared" si="85"/>
        <v/>
      </c>
      <c r="H352" t="str">
        <f t="shared" si="86"/>
        <v/>
      </c>
      <c r="I352" t="str">
        <f t="shared" si="87"/>
        <v/>
      </c>
      <c r="J352" t="str">
        <f t="shared" si="88"/>
        <v/>
      </c>
      <c r="K352" t="str">
        <f t="shared" si="94"/>
        <v/>
      </c>
      <c r="L352" t="str">
        <f t="shared" si="94"/>
        <v/>
      </c>
      <c r="M352" t="str">
        <f t="shared" si="94"/>
        <v/>
      </c>
      <c r="N352" t="str">
        <f t="shared" si="90"/>
        <v/>
      </c>
      <c r="O352" t="str">
        <f t="shared" si="95"/>
        <v/>
      </c>
      <c r="P352" t="str">
        <f t="shared" si="95"/>
        <v/>
      </c>
      <c r="Q352" t="str">
        <f>IF(OR($A352="",入力シート_上限3千円!$H$2=""),"",入力シート_上限3千円!$H$2)</f>
        <v/>
      </c>
      <c r="R352" t="str">
        <f>IF(OR($A352="",入力シート_上限3千円!$H$3=""),"",入力シート_上限3千円!$H$3)</f>
        <v/>
      </c>
      <c r="S352" s="30" t="str">
        <f t="shared" si="92"/>
        <v/>
      </c>
    </row>
    <row r="353" spans="1:19" x14ac:dyDescent="0.25">
      <c r="A353" t="str">
        <f>IF(入力シート_上限3千円!$B364="","",ROW()-1)</f>
        <v/>
      </c>
      <c r="B353" t="str">
        <f t="shared" si="83"/>
        <v/>
      </c>
      <c r="C353" t="str">
        <f t="shared" si="93"/>
        <v/>
      </c>
      <c r="D353" t="str">
        <f t="shared" si="93"/>
        <v/>
      </c>
      <c r="E353" s="30" t="str">
        <f t="shared" si="93"/>
        <v/>
      </c>
      <c r="F353" t="str">
        <f t="shared" si="93"/>
        <v/>
      </c>
      <c r="G353" t="str">
        <f t="shared" si="85"/>
        <v/>
      </c>
      <c r="H353" t="str">
        <f t="shared" si="86"/>
        <v/>
      </c>
      <c r="I353" t="str">
        <f t="shared" si="87"/>
        <v/>
      </c>
      <c r="J353" t="str">
        <f t="shared" si="88"/>
        <v/>
      </c>
      <c r="K353" t="str">
        <f t="shared" si="94"/>
        <v/>
      </c>
      <c r="L353" t="str">
        <f t="shared" si="94"/>
        <v/>
      </c>
      <c r="M353" t="str">
        <f t="shared" si="94"/>
        <v/>
      </c>
      <c r="N353" t="str">
        <f t="shared" si="90"/>
        <v/>
      </c>
      <c r="O353" t="str">
        <f t="shared" si="95"/>
        <v/>
      </c>
      <c r="P353" t="str">
        <f t="shared" si="95"/>
        <v/>
      </c>
      <c r="Q353" t="str">
        <f>IF(OR($A353="",入力シート_上限3千円!$H$2=""),"",入力シート_上限3千円!$H$2)</f>
        <v/>
      </c>
      <c r="R353" t="str">
        <f>IF(OR($A353="",入力シート_上限3千円!$H$3=""),"",入力シート_上限3千円!$H$3)</f>
        <v/>
      </c>
      <c r="S353" s="30" t="str">
        <f t="shared" si="92"/>
        <v/>
      </c>
    </row>
    <row r="354" spans="1:19" x14ac:dyDescent="0.25">
      <c r="A354" t="str">
        <f>IF(入力シート_上限3千円!$B365="","",ROW()-1)</f>
        <v/>
      </c>
      <c r="B354" t="str">
        <f t="shared" si="83"/>
        <v/>
      </c>
      <c r="C354" t="str">
        <f t="shared" si="93"/>
        <v/>
      </c>
      <c r="D354" t="str">
        <f t="shared" si="93"/>
        <v/>
      </c>
      <c r="E354" s="30" t="str">
        <f t="shared" si="93"/>
        <v/>
      </c>
      <c r="F354" t="str">
        <f t="shared" si="93"/>
        <v/>
      </c>
      <c r="G354" t="str">
        <f t="shared" si="85"/>
        <v/>
      </c>
      <c r="H354" t="str">
        <f t="shared" si="86"/>
        <v/>
      </c>
      <c r="I354" t="str">
        <f t="shared" si="87"/>
        <v/>
      </c>
      <c r="J354" t="str">
        <f t="shared" si="88"/>
        <v/>
      </c>
      <c r="K354" t="str">
        <f t="shared" si="94"/>
        <v/>
      </c>
      <c r="L354" t="str">
        <f t="shared" si="94"/>
        <v/>
      </c>
      <c r="M354" t="str">
        <f t="shared" si="94"/>
        <v/>
      </c>
      <c r="N354" t="str">
        <f t="shared" si="90"/>
        <v/>
      </c>
      <c r="O354" t="str">
        <f t="shared" si="95"/>
        <v/>
      </c>
      <c r="P354" t="str">
        <f t="shared" si="95"/>
        <v/>
      </c>
      <c r="Q354" t="str">
        <f>IF(OR($A354="",入力シート_上限3千円!$H$2=""),"",入力シート_上限3千円!$H$2)</f>
        <v/>
      </c>
      <c r="R354" t="str">
        <f>IF(OR($A354="",入力シート_上限3千円!$H$3=""),"",入力シート_上限3千円!$H$3)</f>
        <v/>
      </c>
      <c r="S354" s="30" t="str">
        <f t="shared" si="92"/>
        <v/>
      </c>
    </row>
    <row r="355" spans="1:19" x14ac:dyDescent="0.25">
      <c r="A355" t="str">
        <f>IF(入力シート_上限3千円!$B366="","",ROW()-1)</f>
        <v/>
      </c>
      <c r="B355" t="str">
        <f t="shared" si="83"/>
        <v/>
      </c>
      <c r="C355" t="str">
        <f t="shared" si="93"/>
        <v/>
      </c>
      <c r="D355" t="str">
        <f t="shared" si="93"/>
        <v/>
      </c>
      <c r="E355" s="30" t="str">
        <f t="shared" si="93"/>
        <v/>
      </c>
      <c r="F355" t="str">
        <f t="shared" si="93"/>
        <v/>
      </c>
      <c r="G355" t="str">
        <f t="shared" si="85"/>
        <v/>
      </c>
      <c r="H355" t="str">
        <f t="shared" si="86"/>
        <v/>
      </c>
      <c r="I355" t="str">
        <f t="shared" si="87"/>
        <v/>
      </c>
      <c r="J355" t="str">
        <f t="shared" si="88"/>
        <v/>
      </c>
      <c r="K355" t="str">
        <f t="shared" si="94"/>
        <v/>
      </c>
      <c r="L355" t="str">
        <f t="shared" si="94"/>
        <v/>
      </c>
      <c r="M355" t="str">
        <f t="shared" si="94"/>
        <v/>
      </c>
      <c r="N355" t="str">
        <f t="shared" si="90"/>
        <v/>
      </c>
      <c r="O355" t="str">
        <f t="shared" si="95"/>
        <v/>
      </c>
      <c r="P355" t="str">
        <f t="shared" si="95"/>
        <v/>
      </c>
      <c r="Q355" t="str">
        <f>IF(OR($A355="",入力シート_上限3千円!$H$2=""),"",入力シート_上限3千円!$H$2)</f>
        <v/>
      </c>
      <c r="R355" t="str">
        <f>IF(OR($A355="",入力シート_上限3千円!$H$3=""),"",入力シート_上限3千円!$H$3)</f>
        <v/>
      </c>
      <c r="S355" s="30" t="str">
        <f t="shared" si="92"/>
        <v/>
      </c>
    </row>
    <row r="356" spans="1:19" x14ac:dyDescent="0.25">
      <c r="A356" t="str">
        <f>IF(入力シート_上限3千円!$B367="","",ROW()-1)</f>
        <v/>
      </c>
      <c r="B356" t="str">
        <f t="shared" si="83"/>
        <v/>
      </c>
      <c r="C356" t="str">
        <f t="shared" si="93"/>
        <v/>
      </c>
      <c r="D356" t="str">
        <f t="shared" si="93"/>
        <v/>
      </c>
      <c r="E356" s="30" t="str">
        <f t="shared" si="93"/>
        <v/>
      </c>
      <c r="F356" t="str">
        <f t="shared" si="93"/>
        <v/>
      </c>
      <c r="G356" t="str">
        <f t="shared" si="85"/>
        <v/>
      </c>
      <c r="H356" t="str">
        <f t="shared" si="86"/>
        <v/>
      </c>
      <c r="I356" t="str">
        <f t="shared" si="87"/>
        <v/>
      </c>
      <c r="J356" t="str">
        <f t="shared" si="88"/>
        <v/>
      </c>
      <c r="K356" t="str">
        <f t="shared" si="94"/>
        <v/>
      </c>
      <c r="L356" t="str">
        <f t="shared" si="94"/>
        <v/>
      </c>
      <c r="M356" t="str">
        <f t="shared" si="94"/>
        <v/>
      </c>
      <c r="N356" t="str">
        <f t="shared" si="90"/>
        <v/>
      </c>
      <c r="O356" t="str">
        <f t="shared" si="95"/>
        <v/>
      </c>
      <c r="P356" t="str">
        <f t="shared" si="95"/>
        <v/>
      </c>
      <c r="Q356" t="str">
        <f>IF(OR($A356="",入力シート_上限3千円!$H$2=""),"",入力シート_上限3千円!$H$2)</f>
        <v/>
      </c>
      <c r="R356" t="str">
        <f>IF(OR($A356="",入力シート_上限3千円!$H$3=""),"",入力シート_上限3千円!$H$3)</f>
        <v/>
      </c>
      <c r="S356" s="30" t="str">
        <f t="shared" si="92"/>
        <v/>
      </c>
    </row>
    <row r="357" spans="1:19" x14ac:dyDescent="0.25">
      <c r="A357" t="str">
        <f>IF(入力シート_上限3千円!$B368="","",ROW()-1)</f>
        <v/>
      </c>
      <c r="B357" t="str">
        <f t="shared" si="83"/>
        <v/>
      </c>
      <c r="C357" t="str">
        <f t="shared" si="93"/>
        <v/>
      </c>
      <c r="D357" t="str">
        <f t="shared" si="93"/>
        <v/>
      </c>
      <c r="E357" s="30" t="str">
        <f t="shared" si="93"/>
        <v/>
      </c>
      <c r="F357" t="str">
        <f t="shared" si="93"/>
        <v/>
      </c>
      <c r="G357" t="str">
        <f t="shared" si="85"/>
        <v/>
      </c>
      <c r="H357" t="str">
        <f t="shared" si="86"/>
        <v/>
      </c>
      <c r="I357" t="str">
        <f t="shared" si="87"/>
        <v/>
      </c>
      <c r="J357" t="str">
        <f t="shared" si="88"/>
        <v/>
      </c>
      <c r="K357" t="str">
        <f t="shared" si="94"/>
        <v/>
      </c>
      <c r="L357" t="str">
        <f t="shared" si="94"/>
        <v/>
      </c>
      <c r="M357" t="str">
        <f t="shared" si="94"/>
        <v/>
      </c>
      <c r="N357" t="str">
        <f t="shared" si="90"/>
        <v/>
      </c>
      <c r="O357" t="str">
        <f t="shared" si="95"/>
        <v/>
      </c>
      <c r="P357" t="str">
        <f t="shared" si="95"/>
        <v/>
      </c>
      <c r="Q357" t="str">
        <f>IF(OR($A357="",入力シート_上限3千円!$H$2=""),"",入力シート_上限3千円!$H$2)</f>
        <v/>
      </c>
      <c r="R357" t="str">
        <f>IF(OR($A357="",入力シート_上限3千円!$H$3=""),"",入力シート_上限3千円!$H$3)</f>
        <v/>
      </c>
      <c r="S357" s="30" t="str">
        <f t="shared" si="92"/>
        <v/>
      </c>
    </row>
    <row r="358" spans="1:19" x14ac:dyDescent="0.25">
      <c r="A358" t="str">
        <f>IF(入力シート_上限3千円!$B369="","",ROW()-1)</f>
        <v/>
      </c>
      <c r="B358" t="str">
        <f t="shared" si="83"/>
        <v/>
      </c>
      <c r="C358" t="str">
        <f t="shared" si="93"/>
        <v/>
      </c>
      <c r="D358" t="str">
        <f t="shared" si="93"/>
        <v/>
      </c>
      <c r="E358" s="30" t="str">
        <f t="shared" si="93"/>
        <v/>
      </c>
      <c r="F358" t="str">
        <f t="shared" si="93"/>
        <v/>
      </c>
      <c r="G358" t="str">
        <f t="shared" si="85"/>
        <v/>
      </c>
      <c r="H358" t="str">
        <f t="shared" si="86"/>
        <v/>
      </c>
      <c r="I358" t="str">
        <f t="shared" si="87"/>
        <v/>
      </c>
      <c r="J358" t="str">
        <f t="shared" si="88"/>
        <v/>
      </c>
      <c r="K358" t="str">
        <f t="shared" si="94"/>
        <v/>
      </c>
      <c r="L358" t="str">
        <f t="shared" si="94"/>
        <v/>
      </c>
      <c r="M358" t="str">
        <f t="shared" si="94"/>
        <v/>
      </c>
      <c r="N358" t="str">
        <f t="shared" si="90"/>
        <v/>
      </c>
      <c r="O358" t="str">
        <f t="shared" si="95"/>
        <v/>
      </c>
      <c r="P358" t="str">
        <f t="shared" si="95"/>
        <v/>
      </c>
      <c r="Q358" t="str">
        <f>IF(OR($A358="",入力シート_上限3千円!$H$2=""),"",入力シート_上限3千円!$H$2)</f>
        <v/>
      </c>
      <c r="R358" t="str">
        <f>IF(OR($A358="",入力シート_上限3千円!$H$3=""),"",入力シート_上限3千円!$H$3)</f>
        <v/>
      </c>
      <c r="S358" s="30" t="str">
        <f t="shared" si="92"/>
        <v/>
      </c>
    </row>
    <row r="359" spans="1:19" x14ac:dyDescent="0.25">
      <c r="A359" t="str">
        <f>IF(入力シート_上限3千円!$B370="","",ROW()-1)</f>
        <v/>
      </c>
      <c r="B359" t="str">
        <f t="shared" si="83"/>
        <v/>
      </c>
      <c r="C359" t="str">
        <f t="shared" si="93"/>
        <v/>
      </c>
      <c r="D359" t="str">
        <f t="shared" si="93"/>
        <v/>
      </c>
      <c r="E359" s="30" t="str">
        <f t="shared" si="93"/>
        <v/>
      </c>
      <c r="F359" t="str">
        <f t="shared" si="93"/>
        <v/>
      </c>
      <c r="G359" t="str">
        <f t="shared" si="85"/>
        <v/>
      </c>
      <c r="H359" t="str">
        <f t="shared" si="86"/>
        <v/>
      </c>
      <c r="I359" t="str">
        <f t="shared" si="87"/>
        <v/>
      </c>
      <c r="J359" t="str">
        <f t="shared" si="88"/>
        <v/>
      </c>
      <c r="K359" t="str">
        <f t="shared" si="94"/>
        <v/>
      </c>
      <c r="L359" t="str">
        <f t="shared" si="94"/>
        <v/>
      </c>
      <c r="M359" t="str">
        <f t="shared" si="94"/>
        <v/>
      </c>
      <c r="N359" t="str">
        <f t="shared" si="90"/>
        <v/>
      </c>
      <c r="O359" t="str">
        <f t="shared" si="95"/>
        <v/>
      </c>
      <c r="P359" t="str">
        <f t="shared" si="95"/>
        <v/>
      </c>
      <c r="Q359" t="str">
        <f>IF(OR($A359="",入力シート_上限3千円!$H$2=""),"",入力シート_上限3千円!$H$2)</f>
        <v/>
      </c>
      <c r="R359" t="str">
        <f>IF(OR($A359="",入力シート_上限3千円!$H$3=""),"",入力シート_上限3千円!$H$3)</f>
        <v/>
      </c>
      <c r="S359" s="30" t="str">
        <f t="shared" si="92"/>
        <v/>
      </c>
    </row>
    <row r="360" spans="1:19" x14ac:dyDescent="0.25">
      <c r="A360" t="str">
        <f>IF(入力シート_上限3千円!$B371="","",ROW()-1)</f>
        <v/>
      </c>
      <c r="B360" t="str">
        <f t="shared" si="83"/>
        <v/>
      </c>
      <c r="C360" t="str">
        <f t="shared" si="93"/>
        <v/>
      </c>
      <c r="D360" t="str">
        <f t="shared" si="93"/>
        <v/>
      </c>
      <c r="E360" s="30" t="str">
        <f t="shared" si="93"/>
        <v/>
      </c>
      <c r="F360" t="str">
        <f t="shared" si="93"/>
        <v/>
      </c>
      <c r="G360" t="str">
        <f t="shared" si="85"/>
        <v/>
      </c>
      <c r="H360" t="str">
        <f t="shared" si="86"/>
        <v/>
      </c>
      <c r="I360" t="str">
        <f t="shared" si="87"/>
        <v/>
      </c>
      <c r="J360" t="str">
        <f t="shared" si="88"/>
        <v/>
      </c>
      <c r="K360" t="str">
        <f t="shared" si="94"/>
        <v/>
      </c>
      <c r="L360" t="str">
        <f t="shared" si="94"/>
        <v/>
      </c>
      <c r="M360" t="str">
        <f t="shared" si="94"/>
        <v/>
      </c>
      <c r="N360" t="str">
        <f t="shared" si="90"/>
        <v/>
      </c>
      <c r="O360" t="str">
        <f t="shared" si="95"/>
        <v/>
      </c>
      <c r="P360" t="str">
        <f t="shared" si="95"/>
        <v/>
      </c>
      <c r="Q360" t="str">
        <f>IF(OR($A360="",入力シート_上限3千円!$H$2=""),"",入力シート_上限3千円!$H$2)</f>
        <v/>
      </c>
      <c r="R360" t="str">
        <f>IF(OR($A360="",入力シート_上限3千円!$H$3=""),"",入力シート_上限3千円!$H$3)</f>
        <v/>
      </c>
      <c r="S360" s="30" t="str">
        <f t="shared" si="92"/>
        <v/>
      </c>
    </row>
    <row r="361" spans="1:19" x14ac:dyDescent="0.25">
      <c r="A361" t="str">
        <f>IF(入力シート_上限3千円!$B372="","",ROW()-1)</f>
        <v/>
      </c>
      <c r="B361" t="str">
        <f t="shared" si="83"/>
        <v/>
      </c>
      <c r="C361" t="str">
        <f t="shared" si="93"/>
        <v/>
      </c>
      <c r="D361" t="str">
        <f t="shared" si="93"/>
        <v/>
      </c>
      <c r="E361" s="30" t="str">
        <f t="shared" si="93"/>
        <v/>
      </c>
      <c r="F361" t="str">
        <f t="shared" si="93"/>
        <v/>
      </c>
      <c r="G361" t="str">
        <f t="shared" si="85"/>
        <v/>
      </c>
      <c r="H361" t="str">
        <f t="shared" si="86"/>
        <v/>
      </c>
      <c r="I361" t="str">
        <f t="shared" si="87"/>
        <v/>
      </c>
      <c r="J361" t="str">
        <f t="shared" si="88"/>
        <v/>
      </c>
      <c r="K361" t="str">
        <f t="shared" si="94"/>
        <v/>
      </c>
      <c r="L361" t="str">
        <f t="shared" si="94"/>
        <v/>
      </c>
      <c r="M361" t="str">
        <f t="shared" si="94"/>
        <v/>
      </c>
      <c r="N361" t="str">
        <f t="shared" si="90"/>
        <v/>
      </c>
      <c r="O361" t="str">
        <f t="shared" si="95"/>
        <v/>
      </c>
      <c r="P361" t="str">
        <f t="shared" si="95"/>
        <v/>
      </c>
      <c r="Q361" t="str">
        <f>IF(OR($A361="",入力シート_上限3千円!$H$2=""),"",入力シート_上限3千円!$H$2)</f>
        <v/>
      </c>
      <c r="R361" t="str">
        <f>IF(OR($A361="",入力シート_上限3千円!$H$3=""),"",入力シート_上限3千円!$H$3)</f>
        <v/>
      </c>
      <c r="S361" s="30" t="str">
        <f t="shared" si="92"/>
        <v/>
      </c>
    </row>
    <row r="362" spans="1:19" x14ac:dyDescent="0.25">
      <c r="A362" t="str">
        <f>IF(入力シート_上限3千円!$B373="","",ROW()-1)</f>
        <v/>
      </c>
      <c r="B362" t="str">
        <f t="shared" si="83"/>
        <v/>
      </c>
      <c r="C362" t="str">
        <f t="shared" ref="C362:F381" si="96">IFERROR(IF(VLOOKUP($A362,実績一覧,COLUMN()+1,FALSE)=0,"",VLOOKUP($A362,実績一覧,COLUMN()+1,FALSE)),"")</f>
        <v/>
      </c>
      <c r="D362" t="str">
        <f t="shared" si="96"/>
        <v/>
      </c>
      <c r="E362" s="30" t="str">
        <f t="shared" si="96"/>
        <v/>
      </c>
      <c r="F362" t="str">
        <f t="shared" si="96"/>
        <v/>
      </c>
      <c r="G362" t="str">
        <f t="shared" si="85"/>
        <v/>
      </c>
      <c r="H362" t="str">
        <f t="shared" si="86"/>
        <v/>
      </c>
      <c r="I362" t="str">
        <f t="shared" si="87"/>
        <v/>
      </c>
      <c r="J362" t="str">
        <f t="shared" si="88"/>
        <v/>
      </c>
      <c r="K362" t="str">
        <f t="shared" ref="K362:M381" si="97">IFERROR(IF(VLOOKUP($A362,実績一覧,COLUMN()+11,FALSE)=0,"",VLOOKUP($A362,実績一覧,COLUMN()+11,FALSE)),"")</f>
        <v/>
      </c>
      <c r="L362" t="str">
        <f t="shared" si="97"/>
        <v/>
      </c>
      <c r="M362" t="str">
        <f t="shared" si="97"/>
        <v/>
      </c>
      <c r="N362" t="str">
        <f t="shared" si="90"/>
        <v/>
      </c>
      <c r="O362" t="str">
        <f t="shared" ref="O362:P381" si="98">IFERROR(IF(VLOOKUP($A362,実績一覧,COLUMN()+13,FALSE)=0,"",VLOOKUP($A362,実績一覧,COLUMN()+13,FALSE)),"")</f>
        <v/>
      </c>
      <c r="P362" t="str">
        <f t="shared" si="98"/>
        <v/>
      </c>
      <c r="Q362" t="str">
        <f>IF(OR($A362="",入力シート_上限3千円!$H$2=""),"",入力シート_上限3千円!$H$2)</f>
        <v/>
      </c>
      <c r="R362" t="str">
        <f>IF(OR($A362="",入力シート_上限3千円!$H$3=""),"",入力シート_上限3千円!$H$3)</f>
        <v/>
      </c>
      <c r="S362" s="30" t="str">
        <f t="shared" si="92"/>
        <v/>
      </c>
    </row>
    <row r="363" spans="1:19" x14ac:dyDescent="0.25">
      <c r="A363" t="str">
        <f>IF(入力シート_上限3千円!$B374="","",ROW()-1)</f>
        <v/>
      </c>
      <c r="B363" t="str">
        <f t="shared" si="83"/>
        <v/>
      </c>
      <c r="C363" t="str">
        <f t="shared" si="96"/>
        <v/>
      </c>
      <c r="D363" t="str">
        <f t="shared" si="96"/>
        <v/>
      </c>
      <c r="E363" s="30" t="str">
        <f t="shared" si="96"/>
        <v/>
      </c>
      <c r="F363" t="str">
        <f t="shared" si="96"/>
        <v/>
      </c>
      <c r="G363" t="str">
        <f t="shared" si="85"/>
        <v/>
      </c>
      <c r="H363" t="str">
        <f t="shared" si="86"/>
        <v/>
      </c>
      <c r="I363" t="str">
        <f t="shared" si="87"/>
        <v/>
      </c>
      <c r="J363" t="str">
        <f t="shared" si="88"/>
        <v/>
      </c>
      <c r="K363" t="str">
        <f t="shared" si="97"/>
        <v/>
      </c>
      <c r="L363" t="str">
        <f t="shared" si="97"/>
        <v/>
      </c>
      <c r="M363" t="str">
        <f t="shared" si="97"/>
        <v/>
      </c>
      <c r="N363" t="str">
        <f t="shared" si="90"/>
        <v/>
      </c>
      <c r="O363" t="str">
        <f t="shared" si="98"/>
        <v/>
      </c>
      <c r="P363" t="str">
        <f t="shared" si="98"/>
        <v/>
      </c>
      <c r="Q363" t="str">
        <f>IF(OR($A363="",入力シート_上限3千円!$H$2=""),"",入力シート_上限3千円!$H$2)</f>
        <v/>
      </c>
      <c r="R363" t="str">
        <f>IF(OR($A363="",入力シート_上限3千円!$H$3=""),"",入力シート_上限3千円!$H$3)</f>
        <v/>
      </c>
      <c r="S363" s="30" t="str">
        <f t="shared" si="92"/>
        <v/>
      </c>
    </row>
    <row r="364" spans="1:19" x14ac:dyDescent="0.25">
      <c r="A364" t="str">
        <f>IF(入力シート_上限3千円!$B375="","",ROW()-1)</f>
        <v/>
      </c>
      <c r="B364" t="str">
        <f t="shared" si="83"/>
        <v/>
      </c>
      <c r="C364" t="str">
        <f t="shared" si="96"/>
        <v/>
      </c>
      <c r="D364" t="str">
        <f t="shared" si="96"/>
        <v/>
      </c>
      <c r="E364" s="30" t="str">
        <f t="shared" si="96"/>
        <v/>
      </c>
      <c r="F364" t="str">
        <f t="shared" si="96"/>
        <v/>
      </c>
      <c r="G364" t="str">
        <f t="shared" si="85"/>
        <v/>
      </c>
      <c r="H364" t="str">
        <f t="shared" si="86"/>
        <v/>
      </c>
      <c r="I364" t="str">
        <f t="shared" si="87"/>
        <v/>
      </c>
      <c r="J364" t="str">
        <f t="shared" si="88"/>
        <v/>
      </c>
      <c r="K364" t="str">
        <f t="shared" si="97"/>
        <v/>
      </c>
      <c r="L364" t="str">
        <f t="shared" si="97"/>
        <v/>
      </c>
      <c r="M364" t="str">
        <f t="shared" si="97"/>
        <v/>
      </c>
      <c r="N364" t="str">
        <f t="shared" si="90"/>
        <v/>
      </c>
      <c r="O364" t="str">
        <f t="shared" si="98"/>
        <v/>
      </c>
      <c r="P364" t="str">
        <f t="shared" si="98"/>
        <v/>
      </c>
      <c r="Q364" t="str">
        <f>IF(OR($A364="",入力シート_上限3千円!$H$2=""),"",入力シート_上限3千円!$H$2)</f>
        <v/>
      </c>
      <c r="R364" t="str">
        <f>IF(OR($A364="",入力シート_上限3千円!$H$3=""),"",入力シート_上限3千円!$H$3)</f>
        <v/>
      </c>
      <c r="S364" s="30" t="str">
        <f t="shared" si="92"/>
        <v/>
      </c>
    </row>
    <row r="365" spans="1:19" x14ac:dyDescent="0.25">
      <c r="A365" t="str">
        <f>IF(入力シート_上限3千円!$B376="","",ROW()-1)</f>
        <v/>
      </c>
      <c r="B365" t="str">
        <f t="shared" si="83"/>
        <v/>
      </c>
      <c r="C365" t="str">
        <f t="shared" si="96"/>
        <v/>
      </c>
      <c r="D365" t="str">
        <f t="shared" si="96"/>
        <v/>
      </c>
      <c r="E365" s="30" t="str">
        <f t="shared" si="96"/>
        <v/>
      </c>
      <c r="F365" t="str">
        <f t="shared" si="96"/>
        <v/>
      </c>
      <c r="G365" t="str">
        <f t="shared" si="85"/>
        <v/>
      </c>
      <c r="H365" t="str">
        <f t="shared" si="86"/>
        <v/>
      </c>
      <c r="I365" t="str">
        <f t="shared" si="87"/>
        <v/>
      </c>
      <c r="J365" t="str">
        <f t="shared" si="88"/>
        <v/>
      </c>
      <c r="K365" t="str">
        <f t="shared" si="97"/>
        <v/>
      </c>
      <c r="L365" t="str">
        <f t="shared" si="97"/>
        <v/>
      </c>
      <c r="M365" t="str">
        <f t="shared" si="97"/>
        <v/>
      </c>
      <c r="N365" t="str">
        <f t="shared" si="90"/>
        <v/>
      </c>
      <c r="O365" t="str">
        <f t="shared" si="98"/>
        <v/>
      </c>
      <c r="P365" t="str">
        <f t="shared" si="98"/>
        <v/>
      </c>
      <c r="Q365" t="str">
        <f>IF(OR($A365="",入力シート_上限3千円!$H$2=""),"",入力シート_上限3千円!$H$2)</f>
        <v/>
      </c>
      <c r="R365" t="str">
        <f>IF(OR($A365="",入力シート_上限3千円!$H$3=""),"",入力シート_上限3千円!$H$3)</f>
        <v/>
      </c>
      <c r="S365" s="30" t="str">
        <f t="shared" si="92"/>
        <v/>
      </c>
    </row>
    <row r="366" spans="1:19" x14ac:dyDescent="0.25">
      <c r="A366" t="str">
        <f>IF(入力シート_上限3千円!$B377="","",ROW()-1)</f>
        <v/>
      </c>
      <c r="B366" t="str">
        <f t="shared" si="83"/>
        <v/>
      </c>
      <c r="C366" t="str">
        <f t="shared" si="96"/>
        <v/>
      </c>
      <c r="D366" t="str">
        <f t="shared" si="96"/>
        <v/>
      </c>
      <c r="E366" s="30" t="str">
        <f t="shared" si="96"/>
        <v/>
      </c>
      <c r="F366" t="str">
        <f t="shared" si="96"/>
        <v/>
      </c>
      <c r="G366" t="str">
        <f t="shared" si="85"/>
        <v/>
      </c>
      <c r="H366" t="str">
        <f t="shared" si="86"/>
        <v/>
      </c>
      <c r="I366" t="str">
        <f t="shared" si="87"/>
        <v/>
      </c>
      <c r="J366" t="str">
        <f t="shared" si="88"/>
        <v/>
      </c>
      <c r="K366" t="str">
        <f t="shared" si="97"/>
        <v/>
      </c>
      <c r="L366" t="str">
        <f t="shared" si="97"/>
        <v/>
      </c>
      <c r="M366" t="str">
        <f t="shared" si="97"/>
        <v/>
      </c>
      <c r="N366" t="str">
        <f t="shared" si="90"/>
        <v/>
      </c>
      <c r="O366" t="str">
        <f t="shared" si="98"/>
        <v/>
      </c>
      <c r="P366" t="str">
        <f t="shared" si="98"/>
        <v/>
      </c>
      <c r="Q366" t="str">
        <f>IF(OR($A366="",入力シート_上限3千円!$H$2=""),"",入力シート_上限3千円!$H$2)</f>
        <v/>
      </c>
      <c r="R366" t="str">
        <f>IF(OR($A366="",入力シート_上限3千円!$H$3=""),"",入力シート_上限3千円!$H$3)</f>
        <v/>
      </c>
      <c r="S366" s="30" t="str">
        <f t="shared" si="92"/>
        <v/>
      </c>
    </row>
    <row r="367" spans="1:19" x14ac:dyDescent="0.25">
      <c r="A367" t="str">
        <f>IF(入力シート_上限3千円!$B378="","",ROW()-1)</f>
        <v/>
      </c>
      <c r="B367" t="str">
        <f t="shared" si="83"/>
        <v/>
      </c>
      <c r="C367" t="str">
        <f t="shared" si="96"/>
        <v/>
      </c>
      <c r="D367" t="str">
        <f t="shared" si="96"/>
        <v/>
      </c>
      <c r="E367" s="30" t="str">
        <f t="shared" si="96"/>
        <v/>
      </c>
      <c r="F367" t="str">
        <f t="shared" si="96"/>
        <v/>
      </c>
      <c r="G367" t="str">
        <f t="shared" si="85"/>
        <v/>
      </c>
      <c r="H367" t="str">
        <f t="shared" si="86"/>
        <v/>
      </c>
      <c r="I367" t="str">
        <f t="shared" si="87"/>
        <v/>
      </c>
      <c r="J367" t="str">
        <f t="shared" si="88"/>
        <v/>
      </c>
      <c r="K367" t="str">
        <f t="shared" si="97"/>
        <v/>
      </c>
      <c r="L367" t="str">
        <f t="shared" si="97"/>
        <v/>
      </c>
      <c r="M367" t="str">
        <f t="shared" si="97"/>
        <v/>
      </c>
      <c r="N367" t="str">
        <f t="shared" si="90"/>
        <v/>
      </c>
      <c r="O367" t="str">
        <f t="shared" si="98"/>
        <v/>
      </c>
      <c r="P367" t="str">
        <f t="shared" si="98"/>
        <v/>
      </c>
      <c r="Q367" t="str">
        <f>IF(OR($A367="",入力シート_上限3千円!$H$2=""),"",入力シート_上限3千円!$H$2)</f>
        <v/>
      </c>
      <c r="R367" t="str">
        <f>IF(OR($A367="",入力シート_上限3千円!$H$3=""),"",入力シート_上限3千円!$H$3)</f>
        <v/>
      </c>
      <c r="S367" s="30" t="str">
        <f t="shared" si="92"/>
        <v/>
      </c>
    </row>
    <row r="368" spans="1:19" x14ac:dyDescent="0.25">
      <c r="A368" t="str">
        <f>IF(入力シート_上限3千円!$B379="","",ROW()-1)</f>
        <v/>
      </c>
      <c r="B368" t="str">
        <f t="shared" si="83"/>
        <v/>
      </c>
      <c r="C368" t="str">
        <f t="shared" si="96"/>
        <v/>
      </c>
      <c r="D368" t="str">
        <f t="shared" si="96"/>
        <v/>
      </c>
      <c r="E368" s="30" t="str">
        <f t="shared" si="96"/>
        <v/>
      </c>
      <c r="F368" t="str">
        <f t="shared" si="96"/>
        <v/>
      </c>
      <c r="G368" t="str">
        <f t="shared" si="85"/>
        <v/>
      </c>
      <c r="H368" t="str">
        <f t="shared" si="86"/>
        <v/>
      </c>
      <c r="I368" t="str">
        <f t="shared" si="87"/>
        <v/>
      </c>
      <c r="J368" t="str">
        <f t="shared" si="88"/>
        <v/>
      </c>
      <c r="K368" t="str">
        <f t="shared" si="97"/>
        <v/>
      </c>
      <c r="L368" t="str">
        <f t="shared" si="97"/>
        <v/>
      </c>
      <c r="M368" t="str">
        <f t="shared" si="97"/>
        <v/>
      </c>
      <c r="N368" t="str">
        <f t="shared" si="90"/>
        <v/>
      </c>
      <c r="O368" t="str">
        <f t="shared" si="98"/>
        <v/>
      </c>
      <c r="P368" t="str">
        <f t="shared" si="98"/>
        <v/>
      </c>
      <c r="Q368" t="str">
        <f>IF(OR($A368="",入力シート_上限3千円!$H$2=""),"",入力シート_上限3千円!$H$2)</f>
        <v/>
      </c>
      <c r="R368" t="str">
        <f>IF(OR($A368="",入力シート_上限3千円!$H$3=""),"",入力シート_上限3千円!$H$3)</f>
        <v/>
      </c>
      <c r="S368" s="30" t="str">
        <f t="shared" si="92"/>
        <v/>
      </c>
    </row>
    <row r="369" spans="1:19" x14ac:dyDescent="0.25">
      <c r="A369" t="str">
        <f>IF(入力シート_上限3千円!$B380="","",ROW()-1)</f>
        <v/>
      </c>
      <c r="B369" t="str">
        <f t="shared" si="83"/>
        <v/>
      </c>
      <c r="C369" t="str">
        <f t="shared" si="96"/>
        <v/>
      </c>
      <c r="D369" t="str">
        <f t="shared" si="96"/>
        <v/>
      </c>
      <c r="E369" s="30" t="str">
        <f t="shared" si="96"/>
        <v/>
      </c>
      <c r="F369" t="str">
        <f t="shared" si="96"/>
        <v/>
      </c>
      <c r="G369" t="str">
        <f t="shared" si="85"/>
        <v/>
      </c>
      <c r="H369" t="str">
        <f t="shared" si="86"/>
        <v/>
      </c>
      <c r="I369" t="str">
        <f t="shared" si="87"/>
        <v/>
      </c>
      <c r="J369" t="str">
        <f t="shared" si="88"/>
        <v/>
      </c>
      <c r="K369" t="str">
        <f t="shared" si="97"/>
        <v/>
      </c>
      <c r="L369" t="str">
        <f t="shared" si="97"/>
        <v/>
      </c>
      <c r="M369" t="str">
        <f t="shared" si="97"/>
        <v/>
      </c>
      <c r="N369" t="str">
        <f t="shared" si="90"/>
        <v/>
      </c>
      <c r="O369" t="str">
        <f t="shared" si="98"/>
        <v/>
      </c>
      <c r="P369" t="str">
        <f t="shared" si="98"/>
        <v/>
      </c>
      <c r="Q369" t="str">
        <f>IF(OR($A369="",入力シート_上限3千円!$H$2=""),"",入力シート_上限3千円!$H$2)</f>
        <v/>
      </c>
      <c r="R369" t="str">
        <f>IF(OR($A369="",入力シート_上限3千円!$H$3=""),"",入力シート_上限3千円!$H$3)</f>
        <v/>
      </c>
      <c r="S369" s="30" t="str">
        <f t="shared" si="92"/>
        <v/>
      </c>
    </row>
    <row r="370" spans="1:19" x14ac:dyDescent="0.25">
      <c r="A370" t="str">
        <f>IF(入力シート_上限3千円!$B381="","",ROW()-1)</f>
        <v/>
      </c>
      <c r="B370" t="str">
        <f t="shared" si="83"/>
        <v/>
      </c>
      <c r="C370" t="str">
        <f t="shared" si="96"/>
        <v/>
      </c>
      <c r="D370" t="str">
        <f t="shared" si="96"/>
        <v/>
      </c>
      <c r="E370" s="30" t="str">
        <f t="shared" si="96"/>
        <v/>
      </c>
      <c r="F370" t="str">
        <f t="shared" si="96"/>
        <v/>
      </c>
      <c r="G370" t="str">
        <f t="shared" si="85"/>
        <v/>
      </c>
      <c r="H370" t="str">
        <f t="shared" si="86"/>
        <v/>
      </c>
      <c r="I370" t="str">
        <f t="shared" si="87"/>
        <v/>
      </c>
      <c r="J370" t="str">
        <f t="shared" si="88"/>
        <v/>
      </c>
      <c r="K370" t="str">
        <f t="shared" si="97"/>
        <v/>
      </c>
      <c r="L370" t="str">
        <f t="shared" si="97"/>
        <v/>
      </c>
      <c r="M370" t="str">
        <f t="shared" si="97"/>
        <v/>
      </c>
      <c r="N370" t="str">
        <f t="shared" si="90"/>
        <v/>
      </c>
      <c r="O370" t="str">
        <f t="shared" si="98"/>
        <v/>
      </c>
      <c r="P370" t="str">
        <f t="shared" si="98"/>
        <v/>
      </c>
      <c r="Q370" t="str">
        <f>IF(OR($A370="",入力シート_上限3千円!$H$2=""),"",入力シート_上限3千円!$H$2)</f>
        <v/>
      </c>
      <c r="R370" t="str">
        <f>IF(OR($A370="",入力シート_上限3千円!$H$3=""),"",入力シート_上限3千円!$H$3)</f>
        <v/>
      </c>
      <c r="S370" s="30" t="str">
        <f t="shared" si="92"/>
        <v/>
      </c>
    </row>
    <row r="371" spans="1:19" x14ac:dyDescent="0.25">
      <c r="A371" t="str">
        <f>IF(入力シート_上限3千円!$B382="","",ROW()-1)</f>
        <v/>
      </c>
      <c r="B371" t="str">
        <f t="shared" si="83"/>
        <v/>
      </c>
      <c r="C371" t="str">
        <f t="shared" si="96"/>
        <v/>
      </c>
      <c r="D371" t="str">
        <f t="shared" si="96"/>
        <v/>
      </c>
      <c r="E371" s="30" t="str">
        <f t="shared" si="96"/>
        <v/>
      </c>
      <c r="F371" t="str">
        <f t="shared" si="96"/>
        <v/>
      </c>
      <c r="G371" t="str">
        <f t="shared" si="85"/>
        <v/>
      </c>
      <c r="H371" t="str">
        <f t="shared" si="86"/>
        <v/>
      </c>
      <c r="I371" t="str">
        <f t="shared" si="87"/>
        <v/>
      </c>
      <c r="J371" t="str">
        <f t="shared" si="88"/>
        <v/>
      </c>
      <c r="K371" t="str">
        <f t="shared" si="97"/>
        <v/>
      </c>
      <c r="L371" t="str">
        <f t="shared" si="97"/>
        <v/>
      </c>
      <c r="M371" t="str">
        <f t="shared" si="97"/>
        <v/>
      </c>
      <c r="N371" t="str">
        <f t="shared" si="90"/>
        <v/>
      </c>
      <c r="O371" t="str">
        <f t="shared" si="98"/>
        <v/>
      </c>
      <c r="P371" t="str">
        <f t="shared" si="98"/>
        <v/>
      </c>
      <c r="Q371" t="str">
        <f>IF(OR($A371="",入力シート_上限3千円!$H$2=""),"",入力シート_上限3千円!$H$2)</f>
        <v/>
      </c>
      <c r="R371" t="str">
        <f>IF(OR($A371="",入力シート_上限3千円!$H$3=""),"",入力シート_上限3千円!$H$3)</f>
        <v/>
      </c>
      <c r="S371" s="30" t="str">
        <f t="shared" si="92"/>
        <v/>
      </c>
    </row>
    <row r="372" spans="1:19" x14ac:dyDescent="0.25">
      <c r="A372" t="str">
        <f>IF(入力シート_上限3千円!$B383="","",ROW()-1)</f>
        <v/>
      </c>
      <c r="B372" t="str">
        <f t="shared" si="83"/>
        <v/>
      </c>
      <c r="C372" t="str">
        <f t="shared" si="96"/>
        <v/>
      </c>
      <c r="D372" t="str">
        <f t="shared" si="96"/>
        <v/>
      </c>
      <c r="E372" s="30" t="str">
        <f t="shared" si="96"/>
        <v/>
      </c>
      <c r="F372" t="str">
        <f t="shared" si="96"/>
        <v/>
      </c>
      <c r="G372" t="str">
        <f t="shared" si="85"/>
        <v/>
      </c>
      <c r="H372" t="str">
        <f t="shared" si="86"/>
        <v/>
      </c>
      <c r="I372" t="str">
        <f t="shared" si="87"/>
        <v/>
      </c>
      <c r="J372" t="str">
        <f t="shared" si="88"/>
        <v/>
      </c>
      <c r="K372" t="str">
        <f t="shared" si="97"/>
        <v/>
      </c>
      <c r="L372" t="str">
        <f t="shared" si="97"/>
        <v/>
      </c>
      <c r="M372" t="str">
        <f t="shared" si="97"/>
        <v/>
      </c>
      <c r="N372" t="str">
        <f t="shared" si="90"/>
        <v/>
      </c>
      <c r="O372" t="str">
        <f t="shared" si="98"/>
        <v/>
      </c>
      <c r="P372" t="str">
        <f t="shared" si="98"/>
        <v/>
      </c>
      <c r="Q372" t="str">
        <f>IF(OR($A372="",入力シート_上限3千円!$H$2=""),"",入力シート_上限3千円!$H$2)</f>
        <v/>
      </c>
      <c r="R372" t="str">
        <f>IF(OR($A372="",入力シート_上限3千円!$H$3=""),"",入力シート_上限3千円!$H$3)</f>
        <v/>
      </c>
      <c r="S372" s="30" t="str">
        <f t="shared" si="92"/>
        <v/>
      </c>
    </row>
    <row r="373" spans="1:19" x14ac:dyDescent="0.25">
      <c r="A373" t="str">
        <f>IF(入力シート_上限3千円!$B384="","",ROW()-1)</f>
        <v/>
      </c>
      <c r="B373" t="str">
        <f t="shared" si="83"/>
        <v/>
      </c>
      <c r="C373" t="str">
        <f t="shared" si="96"/>
        <v/>
      </c>
      <c r="D373" t="str">
        <f t="shared" si="96"/>
        <v/>
      </c>
      <c r="E373" s="30" t="str">
        <f t="shared" si="96"/>
        <v/>
      </c>
      <c r="F373" t="str">
        <f t="shared" si="96"/>
        <v/>
      </c>
      <c r="G373" t="str">
        <f t="shared" si="85"/>
        <v/>
      </c>
      <c r="H373" t="str">
        <f t="shared" si="86"/>
        <v/>
      </c>
      <c r="I373" t="str">
        <f t="shared" si="87"/>
        <v/>
      </c>
      <c r="J373" t="str">
        <f t="shared" si="88"/>
        <v/>
      </c>
      <c r="K373" t="str">
        <f t="shared" si="97"/>
        <v/>
      </c>
      <c r="L373" t="str">
        <f t="shared" si="97"/>
        <v/>
      </c>
      <c r="M373" t="str">
        <f t="shared" si="97"/>
        <v/>
      </c>
      <c r="N373" t="str">
        <f t="shared" si="90"/>
        <v/>
      </c>
      <c r="O373" t="str">
        <f t="shared" si="98"/>
        <v/>
      </c>
      <c r="P373" t="str">
        <f t="shared" si="98"/>
        <v/>
      </c>
      <c r="Q373" t="str">
        <f>IF(OR($A373="",入力シート_上限3千円!$H$2=""),"",入力シート_上限3千円!$H$2)</f>
        <v/>
      </c>
      <c r="R373" t="str">
        <f>IF(OR($A373="",入力シート_上限3千円!$H$3=""),"",入力シート_上限3千円!$H$3)</f>
        <v/>
      </c>
      <c r="S373" s="30" t="str">
        <f t="shared" si="92"/>
        <v/>
      </c>
    </row>
    <row r="374" spans="1:19" x14ac:dyDescent="0.25">
      <c r="A374" t="str">
        <f>IF(入力シート_上限3千円!$B385="","",ROW()-1)</f>
        <v/>
      </c>
      <c r="B374" t="str">
        <f t="shared" si="83"/>
        <v/>
      </c>
      <c r="C374" t="str">
        <f t="shared" si="96"/>
        <v/>
      </c>
      <c r="D374" t="str">
        <f t="shared" si="96"/>
        <v/>
      </c>
      <c r="E374" s="30" t="str">
        <f t="shared" si="96"/>
        <v/>
      </c>
      <c r="F374" t="str">
        <f t="shared" si="96"/>
        <v/>
      </c>
      <c r="G374" t="str">
        <f t="shared" si="85"/>
        <v/>
      </c>
      <c r="H374" t="str">
        <f t="shared" si="86"/>
        <v/>
      </c>
      <c r="I374" t="str">
        <f t="shared" si="87"/>
        <v/>
      </c>
      <c r="J374" t="str">
        <f t="shared" si="88"/>
        <v/>
      </c>
      <c r="K374" t="str">
        <f t="shared" si="97"/>
        <v/>
      </c>
      <c r="L374" t="str">
        <f t="shared" si="97"/>
        <v/>
      </c>
      <c r="M374" t="str">
        <f t="shared" si="97"/>
        <v/>
      </c>
      <c r="N374" t="str">
        <f t="shared" si="90"/>
        <v/>
      </c>
      <c r="O374" t="str">
        <f t="shared" si="98"/>
        <v/>
      </c>
      <c r="P374" t="str">
        <f t="shared" si="98"/>
        <v/>
      </c>
      <c r="Q374" t="str">
        <f>IF(OR($A374="",入力シート_上限3千円!$H$2=""),"",入力シート_上限3千円!$H$2)</f>
        <v/>
      </c>
      <c r="R374" t="str">
        <f>IF(OR($A374="",入力シート_上限3千円!$H$3=""),"",入力シート_上限3千円!$H$3)</f>
        <v/>
      </c>
      <c r="S374" s="30" t="str">
        <f t="shared" si="92"/>
        <v/>
      </c>
    </row>
    <row r="375" spans="1:19" x14ac:dyDescent="0.25">
      <c r="A375" t="str">
        <f>IF(入力シート_上限3千円!$B386="","",ROW()-1)</f>
        <v/>
      </c>
      <c r="B375" t="str">
        <f t="shared" si="83"/>
        <v/>
      </c>
      <c r="C375" t="str">
        <f t="shared" si="96"/>
        <v/>
      </c>
      <c r="D375" t="str">
        <f t="shared" si="96"/>
        <v/>
      </c>
      <c r="E375" s="30" t="str">
        <f t="shared" si="96"/>
        <v/>
      </c>
      <c r="F375" t="str">
        <f t="shared" si="96"/>
        <v/>
      </c>
      <c r="G375" t="str">
        <f t="shared" si="85"/>
        <v/>
      </c>
      <c r="H375" t="str">
        <f t="shared" si="86"/>
        <v/>
      </c>
      <c r="I375" t="str">
        <f t="shared" si="87"/>
        <v/>
      </c>
      <c r="J375" t="str">
        <f t="shared" si="88"/>
        <v/>
      </c>
      <c r="K375" t="str">
        <f t="shared" si="97"/>
        <v/>
      </c>
      <c r="L375" t="str">
        <f t="shared" si="97"/>
        <v/>
      </c>
      <c r="M375" t="str">
        <f t="shared" si="97"/>
        <v/>
      </c>
      <c r="N375" t="str">
        <f t="shared" si="90"/>
        <v/>
      </c>
      <c r="O375" t="str">
        <f t="shared" si="98"/>
        <v/>
      </c>
      <c r="P375" t="str">
        <f t="shared" si="98"/>
        <v/>
      </c>
      <c r="Q375" t="str">
        <f>IF(OR($A375="",入力シート_上限3千円!$H$2=""),"",入力シート_上限3千円!$H$2)</f>
        <v/>
      </c>
      <c r="R375" t="str">
        <f>IF(OR($A375="",入力シート_上限3千円!$H$3=""),"",入力シート_上限3千円!$H$3)</f>
        <v/>
      </c>
      <c r="S375" s="30" t="str">
        <f t="shared" si="92"/>
        <v/>
      </c>
    </row>
    <row r="376" spans="1:19" x14ac:dyDescent="0.25">
      <c r="A376" t="str">
        <f>IF(入力シート_上限3千円!$B387="","",ROW()-1)</f>
        <v/>
      </c>
      <c r="B376" t="str">
        <f t="shared" si="83"/>
        <v/>
      </c>
      <c r="C376" t="str">
        <f t="shared" si="96"/>
        <v/>
      </c>
      <c r="D376" t="str">
        <f t="shared" si="96"/>
        <v/>
      </c>
      <c r="E376" s="30" t="str">
        <f t="shared" si="96"/>
        <v/>
      </c>
      <c r="F376" t="str">
        <f t="shared" si="96"/>
        <v/>
      </c>
      <c r="G376" t="str">
        <f t="shared" si="85"/>
        <v/>
      </c>
      <c r="H376" t="str">
        <f t="shared" si="86"/>
        <v/>
      </c>
      <c r="I376" t="str">
        <f t="shared" si="87"/>
        <v/>
      </c>
      <c r="J376" t="str">
        <f t="shared" si="88"/>
        <v/>
      </c>
      <c r="K376" t="str">
        <f t="shared" si="97"/>
        <v/>
      </c>
      <c r="L376" t="str">
        <f t="shared" si="97"/>
        <v/>
      </c>
      <c r="M376" t="str">
        <f t="shared" si="97"/>
        <v/>
      </c>
      <c r="N376" t="str">
        <f t="shared" si="90"/>
        <v/>
      </c>
      <c r="O376" t="str">
        <f t="shared" si="98"/>
        <v/>
      </c>
      <c r="P376" t="str">
        <f t="shared" si="98"/>
        <v/>
      </c>
      <c r="Q376" t="str">
        <f>IF(OR($A376="",入力シート_上限3千円!$H$2=""),"",入力シート_上限3千円!$H$2)</f>
        <v/>
      </c>
      <c r="R376" t="str">
        <f>IF(OR($A376="",入力シート_上限3千円!$H$3=""),"",入力シート_上限3千円!$H$3)</f>
        <v/>
      </c>
      <c r="S376" s="30" t="str">
        <f t="shared" si="92"/>
        <v/>
      </c>
    </row>
    <row r="377" spans="1:19" x14ac:dyDescent="0.25">
      <c r="A377" t="str">
        <f>IF(入力シート_上限3千円!$B388="","",ROW()-1)</f>
        <v/>
      </c>
      <c r="B377" t="str">
        <f t="shared" si="83"/>
        <v/>
      </c>
      <c r="C377" t="str">
        <f t="shared" si="96"/>
        <v/>
      </c>
      <c r="D377" t="str">
        <f t="shared" si="96"/>
        <v/>
      </c>
      <c r="E377" s="30" t="str">
        <f t="shared" si="96"/>
        <v/>
      </c>
      <c r="F377" t="str">
        <f t="shared" si="96"/>
        <v/>
      </c>
      <c r="G377" t="str">
        <f t="shared" si="85"/>
        <v/>
      </c>
      <c r="H377" t="str">
        <f t="shared" si="86"/>
        <v/>
      </c>
      <c r="I377" t="str">
        <f t="shared" si="87"/>
        <v/>
      </c>
      <c r="J377" t="str">
        <f t="shared" si="88"/>
        <v/>
      </c>
      <c r="K377" t="str">
        <f t="shared" si="97"/>
        <v/>
      </c>
      <c r="L377" t="str">
        <f t="shared" si="97"/>
        <v/>
      </c>
      <c r="M377" t="str">
        <f t="shared" si="97"/>
        <v/>
      </c>
      <c r="N377" t="str">
        <f t="shared" si="90"/>
        <v/>
      </c>
      <c r="O377" t="str">
        <f t="shared" si="98"/>
        <v/>
      </c>
      <c r="P377" t="str">
        <f t="shared" si="98"/>
        <v/>
      </c>
      <c r="Q377" t="str">
        <f>IF(OR($A377="",入力シート_上限3千円!$H$2=""),"",入力シート_上限3千円!$H$2)</f>
        <v/>
      </c>
      <c r="R377" t="str">
        <f>IF(OR($A377="",入力シート_上限3千円!$H$3=""),"",入力シート_上限3千円!$H$3)</f>
        <v/>
      </c>
      <c r="S377" s="30" t="str">
        <f t="shared" si="92"/>
        <v/>
      </c>
    </row>
    <row r="378" spans="1:19" x14ac:dyDescent="0.25">
      <c r="A378" t="str">
        <f>IF(入力シート_上限3千円!$B389="","",ROW()-1)</f>
        <v/>
      </c>
      <c r="B378" t="str">
        <f t="shared" si="83"/>
        <v/>
      </c>
      <c r="C378" t="str">
        <f t="shared" si="96"/>
        <v/>
      </c>
      <c r="D378" t="str">
        <f t="shared" si="96"/>
        <v/>
      </c>
      <c r="E378" s="30" t="str">
        <f t="shared" si="96"/>
        <v/>
      </c>
      <c r="F378" t="str">
        <f t="shared" si="96"/>
        <v/>
      </c>
      <c r="G378" t="str">
        <f t="shared" si="85"/>
        <v/>
      </c>
      <c r="H378" t="str">
        <f t="shared" si="86"/>
        <v/>
      </c>
      <c r="I378" t="str">
        <f t="shared" si="87"/>
        <v/>
      </c>
      <c r="J378" t="str">
        <f t="shared" si="88"/>
        <v/>
      </c>
      <c r="K378" t="str">
        <f t="shared" si="97"/>
        <v/>
      </c>
      <c r="L378" t="str">
        <f t="shared" si="97"/>
        <v/>
      </c>
      <c r="M378" t="str">
        <f t="shared" si="97"/>
        <v/>
      </c>
      <c r="N378" t="str">
        <f t="shared" si="90"/>
        <v/>
      </c>
      <c r="O378" t="str">
        <f t="shared" si="98"/>
        <v/>
      </c>
      <c r="P378" t="str">
        <f t="shared" si="98"/>
        <v/>
      </c>
      <c r="Q378" t="str">
        <f>IF(OR($A378="",入力シート_上限3千円!$H$2=""),"",入力シート_上限3千円!$H$2)</f>
        <v/>
      </c>
      <c r="R378" t="str">
        <f>IF(OR($A378="",入力シート_上限3千円!$H$3=""),"",入力シート_上限3千円!$H$3)</f>
        <v/>
      </c>
      <c r="S378" s="30" t="str">
        <f t="shared" si="92"/>
        <v/>
      </c>
    </row>
    <row r="379" spans="1:19" x14ac:dyDescent="0.25">
      <c r="A379" t="str">
        <f>IF(入力シート_上限3千円!$B390="","",ROW()-1)</f>
        <v/>
      </c>
      <c r="B379" t="str">
        <f t="shared" si="83"/>
        <v/>
      </c>
      <c r="C379" t="str">
        <f t="shared" si="96"/>
        <v/>
      </c>
      <c r="D379" t="str">
        <f t="shared" si="96"/>
        <v/>
      </c>
      <c r="E379" s="30" t="str">
        <f t="shared" si="96"/>
        <v/>
      </c>
      <c r="F379" t="str">
        <f t="shared" si="96"/>
        <v/>
      </c>
      <c r="G379" t="str">
        <f t="shared" si="85"/>
        <v/>
      </c>
      <c r="H379" t="str">
        <f t="shared" si="86"/>
        <v/>
      </c>
      <c r="I379" t="str">
        <f t="shared" si="87"/>
        <v/>
      </c>
      <c r="J379" t="str">
        <f t="shared" si="88"/>
        <v/>
      </c>
      <c r="K379" t="str">
        <f t="shared" si="97"/>
        <v/>
      </c>
      <c r="L379" t="str">
        <f t="shared" si="97"/>
        <v/>
      </c>
      <c r="M379" t="str">
        <f t="shared" si="97"/>
        <v/>
      </c>
      <c r="N379" t="str">
        <f t="shared" si="90"/>
        <v/>
      </c>
      <c r="O379" t="str">
        <f t="shared" si="98"/>
        <v/>
      </c>
      <c r="P379" t="str">
        <f t="shared" si="98"/>
        <v/>
      </c>
      <c r="Q379" t="str">
        <f>IF(OR($A379="",入力シート_上限3千円!$H$2=""),"",入力シート_上限3千円!$H$2)</f>
        <v/>
      </c>
      <c r="R379" t="str">
        <f>IF(OR($A379="",入力シート_上限3千円!$H$3=""),"",入力シート_上限3千円!$H$3)</f>
        <v/>
      </c>
      <c r="S379" s="30" t="str">
        <f t="shared" si="92"/>
        <v/>
      </c>
    </row>
    <row r="380" spans="1:19" x14ac:dyDescent="0.25">
      <c r="A380" t="str">
        <f>IF(入力シート_上限3千円!$B391="","",ROW()-1)</f>
        <v/>
      </c>
      <c r="B380" t="str">
        <f t="shared" si="83"/>
        <v/>
      </c>
      <c r="C380" t="str">
        <f t="shared" si="96"/>
        <v/>
      </c>
      <c r="D380" t="str">
        <f t="shared" si="96"/>
        <v/>
      </c>
      <c r="E380" s="30" t="str">
        <f t="shared" si="96"/>
        <v/>
      </c>
      <c r="F380" t="str">
        <f t="shared" si="96"/>
        <v/>
      </c>
      <c r="G380" t="str">
        <f t="shared" si="85"/>
        <v/>
      </c>
      <c r="H380" t="str">
        <f t="shared" si="86"/>
        <v/>
      </c>
      <c r="I380" t="str">
        <f t="shared" si="87"/>
        <v/>
      </c>
      <c r="J380" t="str">
        <f t="shared" si="88"/>
        <v/>
      </c>
      <c r="K380" t="str">
        <f t="shared" si="97"/>
        <v/>
      </c>
      <c r="L380" t="str">
        <f t="shared" si="97"/>
        <v/>
      </c>
      <c r="M380" t="str">
        <f t="shared" si="97"/>
        <v/>
      </c>
      <c r="N380" t="str">
        <f t="shared" si="90"/>
        <v/>
      </c>
      <c r="O380" t="str">
        <f t="shared" si="98"/>
        <v/>
      </c>
      <c r="P380" t="str">
        <f t="shared" si="98"/>
        <v/>
      </c>
      <c r="Q380" t="str">
        <f>IF(OR($A380="",入力シート_上限3千円!$H$2=""),"",入力シート_上限3千円!$H$2)</f>
        <v/>
      </c>
      <c r="R380" t="str">
        <f>IF(OR($A380="",入力シート_上限3千円!$H$3=""),"",入力シート_上限3千円!$H$3)</f>
        <v/>
      </c>
      <c r="S380" s="30" t="str">
        <f t="shared" si="92"/>
        <v/>
      </c>
    </row>
    <row r="381" spans="1:19" x14ac:dyDescent="0.25">
      <c r="A381" t="str">
        <f>IF(入力シート_上限3千円!$B392="","",ROW()-1)</f>
        <v/>
      </c>
      <c r="B381" t="str">
        <f t="shared" si="83"/>
        <v/>
      </c>
      <c r="C381" t="str">
        <f t="shared" si="96"/>
        <v/>
      </c>
      <c r="D381" t="str">
        <f t="shared" si="96"/>
        <v/>
      </c>
      <c r="E381" s="30" t="str">
        <f t="shared" si="96"/>
        <v/>
      </c>
      <c r="F381" t="str">
        <f t="shared" si="96"/>
        <v/>
      </c>
      <c r="G381" t="str">
        <f t="shared" si="85"/>
        <v/>
      </c>
      <c r="H381" t="str">
        <f t="shared" si="86"/>
        <v/>
      </c>
      <c r="I381" t="str">
        <f t="shared" si="87"/>
        <v/>
      </c>
      <c r="J381" t="str">
        <f t="shared" si="88"/>
        <v/>
      </c>
      <c r="K381" t="str">
        <f t="shared" si="97"/>
        <v/>
      </c>
      <c r="L381" t="str">
        <f t="shared" si="97"/>
        <v/>
      </c>
      <c r="M381" t="str">
        <f t="shared" si="97"/>
        <v/>
      </c>
      <c r="N381" t="str">
        <f t="shared" si="90"/>
        <v/>
      </c>
      <c r="O381" t="str">
        <f t="shared" si="98"/>
        <v/>
      </c>
      <c r="P381" t="str">
        <f t="shared" si="98"/>
        <v/>
      </c>
      <c r="Q381" t="str">
        <f>IF(OR($A381="",入力シート_上限3千円!$H$2=""),"",入力シート_上限3千円!$H$2)</f>
        <v/>
      </c>
      <c r="R381" t="str">
        <f>IF(OR($A381="",入力シート_上限3千円!$H$3=""),"",入力シート_上限3千円!$H$3)</f>
        <v/>
      </c>
      <c r="S381" s="30" t="str">
        <f t="shared" si="92"/>
        <v/>
      </c>
    </row>
    <row r="382" spans="1:19" x14ac:dyDescent="0.25">
      <c r="A382" t="str">
        <f>IF(入力シート_上限3千円!$B393="","",ROW()-1)</f>
        <v/>
      </c>
      <c r="B382" t="str">
        <f t="shared" si="83"/>
        <v/>
      </c>
      <c r="C382" t="str">
        <f t="shared" ref="C382:F401" si="99">IFERROR(IF(VLOOKUP($A382,実績一覧,COLUMN()+1,FALSE)=0,"",VLOOKUP($A382,実績一覧,COLUMN()+1,FALSE)),"")</f>
        <v/>
      </c>
      <c r="D382" t="str">
        <f t="shared" si="99"/>
        <v/>
      </c>
      <c r="E382" s="30" t="str">
        <f t="shared" si="99"/>
        <v/>
      </c>
      <c r="F382" t="str">
        <f t="shared" si="99"/>
        <v/>
      </c>
      <c r="G382" t="str">
        <f t="shared" si="85"/>
        <v/>
      </c>
      <c r="H382" t="str">
        <f t="shared" si="86"/>
        <v/>
      </c>
      <c r="I382" t="str">
        <f t="shared" si="87"/>
        <v/>
      </c>
      <c r="J382" t="str">
        <f t="shared" si="88"/>
        <v/>
      </c>
      <c r="K382" t="str">
        <f t="shared" ref="K382:M401" si="100">IFERROR(IF(VLOOKUP($A382,実績一覧,COLUMN()+11,FALSE)=0,"",VLOOKUP($A382,実績一覧,COLUMN()+11,FALSE)),"")</f>
        <v/>
      </c>
      <c r="L382" t="str">
        <f t="shared" si="100"/>
        <v/>
      </c>
      <c r="M382" t="str">
        <f t="shared" si="100"/>
        <v/>
      </c>
      <c r="N382" t="str">
        <f t="shared" si="90"/>
        <v/>
      </c>
      <c r="O382" t="str">
        <f t="shared" ref="O382:P401" si="101">IFERROR(IF(VLOOKUP($A382,実績一覧,COLUMN()+13,FALSE)=0,"",VLOOKUP($A382,実績一覧,COLUMN()+13,FALSE)),"")</f>
        <v/>
      </c>
      <c r="P382" t="str">
        <f t="shared" si="101"/>
        <v/>
      </c>
      <c r="Q382" t="str">
        <f>IF(OR($A382="",入力シート_上限3千円!$H$2=""),"",入力シート_上限3千円!$H$2)</f>
        <v/>
      </c>
      <c r="R382" t="str">
        <f>IF(OR($A382="",入力シート_上限3千円!$H$3=""),"",入力シート_上限3千円!$H$3)</f>
        <v/>
      </c>
      <c r="S382" s="30" t="str">
        <f t="shared" si="92"/>
        <v/>
      </c>
    </row>
    <row r="383" spans="1:19" x14ac:dyDescent="0.25">
      <c r="A383" t="str">
        <f>IF(入力シート_上限3千円!$B394="","",ROW()-1)</f>
        <v/>
      </c>
      <c r="B383" t="str">
        <f t="shared" si="83"/>
        <v/>
      </c>
      <c r="C383" t="str">
        <f t="shared" si="99"/>
        <v/>
      </c>
      <c r="D383" t="str">
        <f t="shared" si="99"/>
        <v/>
      </c>
      <c r="E383" s="30" t="str">
        <f t="shared" si="99"/>
        <v/>
      </c>
      <c r="F383" t="str">
        <f t="shared" si="99"/>
        <v/>
      </c>
      <c r="G383" t="str">
        <f t="shared" si="85"/>
        <v/>
      </c>
      <c r="H383" t="str">
        <f t="shared" si="86"/>
        <v/>
      </c>
      <c r="I383" t="str">
        <f t="shared" si="87"/>
        <v/>
      </c>
      <c r="J383" t="str">
        <f t="shared" si="88"/>
        <v/>
      </c>
      <c r="K383" t="str">
        <f t="shared" si="100"/>
        <v/>
      </c>
      <c r="L383" t="str">
        <f t="shared" si="100"/>
        <v/>
      </c>
      <c r="M383" t="str">
        <f t="shared" si="100"/>
        <v/>
      </c>
      <c r="N383" t="str">
        <f t="shared" si="90"/>
        <v/>
      </c>
      <c r="O383" t="str">
        <f t="shared" si="101"/>
        <v/>
      </c>
      <c r="P383" t="str">
        <f t="shared" si="101"/>
        <v/>
      </c>
      <c r="Q383" t="str">
        <f>IF(OR($A383="",入力シート_上限3千円!$H$2=""),"",入力シート_上限3千円!$H$2)</f>
        <v/>
      </c>
      <c r="R383" t="str">
        <f>IF(OR($A383="",入力シート_上限3千円!$H$3=""),"",入力シート_上限3千円!$H$3)</f>
        <v/>
      </c>
      <c r="S383" s="30" t="str">
        <f t="shared" si="92"/>
        <v/>
      </c>
    </row>
    <row r="384" spans="1:19" x14ac:dyDescent="0.25">
      <c r="A384" t="str">
        <f>IF(入力シート_上限3千円!$B395="","",ROW()-1)</f>
        <v/>
      </c>
      <c r="B384" t="str">
        <f t="shared" si="83"/>
        <v/>
      </c>
      <c r="C384" t="str">
        <f t="shared" si="99"/>
        <v/>
      </c>
      <c r="D384" t="str">
        <f t="shared" si="99"/>
        <v/>
      </c>
      <c r="E384" s="30" t="str">
        <f t="shared" si="99"/>
        <v/>
      </c>
      <c r="F384" t="str">
        <f t="shared" si="99"/>
        <v/>
      </c>
      <c r="G384" t="str">
        <f t="shared" si="85"/>
        <v/>
      </c>
      <c r="H384" t="str">
        <f t="shared" si="86"/>
        <v/>
      </c>
      <c r="I384" t="str">
        <f t="shared" si="87"/>
        <v/>
      </c>
      <c r="J384" t="str">
        <f t="shared" si="88"/>
        <v/>
      </c>
      <c r="K384" t="str">
        <f t="shared" si="100"/>
        <v/>
      </c>
      <c r="L384" t="str">
        <f t="shared" si="100"/>
        <v/>
      </c>
      <c r="M384" t="str">
        <f t="shared" si="100"/>
        <v/>
      </c>
      <c r="N384" t="str">
        <f t="shared" si="90"/>
        <v/>
      </c>
      <c r="O384" t="str">
        <f t="shared" si="101"/>
        <v/>
      </c>
      <c r="P384" t="str">
        <f t="shared" si="101"/>
        <v/>
      </c>
      <c r="Q384" t="str">
        <f>IF(OR($A384="",入力シート_上限3千円!$H$2=""),"",入力シート_上限3千円!$H$2)</f>
        <v/>
      </c>
      <c r="R384" t="str">
        <f>IF(OR($A384="",入力シート_上限3千円!$H$3=""),"",入力シート_上限3千円!$H$3)</f>
        <v/>
      </c>
      <c r="S384" s="30" t="str">
        <f t="shared" si="92"/>
        <v/>
      </c>
    </row>
    <row r="385" spans="1:19" x14ac:dyDescent="0.25">
      <c r="A385" t="str">
        <f>IF(入力シート_上限3千円!$B396="","",ROW()-1)</f>
        <v/>
      </c>
      <c r="B385" t="str">
        <f t="shared" si="83"/>
        <v/>
      </c>
      <c r="C385" t="str">
        <f t="shared" si="99"/>
        <v/>
      </c>
      <c r="D385" t="str">
        <f t="shared" si="99"/>
        <v/>
      </c>
      <c r="E385" s="30" t="str">
        <f t="shared" si="99"/>
        <v/>
      </c>
      <c r="F385" t="str">
        <f t="shared" si="99"/>
        <v/>
      </c>
      <c r="G385" t="str">
        <f t="shared" si="85"/>
        <v/>
      </c>
      <c r="H385" t="str">
        <f t="shared" si="86"/>
        <v/>
      </c>
      <c r="I385" t="str">
        <f t="shared" si="87"/>
        <v/>
      </c>
      <c r="J385" t="str">
        <f t="shared" si="88"/>
        <v/>
      </c>
      <c r="K385" t="str">
        <f t="shared" si="100"/>
        <v/>
      </c>
      <c r="L385" t="str">
        <f t="shared" si="100"/>
        <v/>
      </c>
      <c r="M385" t="str">
        <f t="shared" si="100"/>
        <v/>
      </c>
      <c r="N385" t="str">
        <f t="shared" si="90"/>
        <v/>
      </c>
      <c r="O385" t="str">
        <f t="shared" si="101"/>
        <v/>
      </c>
      <c r="P385" t="str">
        <f t="shared" si="101"/>
        <v/>
      </c>
      <c r="Q385" t="str">
        <f>IF(OR($A385="",入力シート_上限3千円!$H$2=""),"",入力シート_上限3千円!$H$2)</f>
        <v/>
      </c>
      <c r="R385" t="str">
        <f>IF(OR($A385="",入力シート_上限3千円!$H$3=""),"",入力シート_上限3千円!$H$3)</f>
        <v/>
      </c>
      <c r="S385" s="30" t="str">
        <f t="shared" si="92"/>
        <v/>
      </c>
    </row>
    <row r="386" spans="1:19" x14ac:dyDescent="0.25">
      <c r="A386" t="str">
        <f>IF(入力シート_上限3千円!$B397="","",ROW()-1)</f>
        <v/>
      </c>
      <c r="B386" t="str">
        <f t="shared" ref="B386:B449" si="102">IFERROR(IF(VLOOKUP($A386,実績一覧,COLUMN(),FALSE)=0,"",VLOOKUP($A386,実績一覧,COLUMN(),FALSE)),"")</f>
        <v/>
      </c>
      <c r="C386" t="str">
        <f t="shared" si="99"/>
        <v/>
      </c>
      <c r="D386" t="str">
        <f t="shared" si="99"/>
        <v/>
      </c>
      <c r="E386" s="30" t="str">
        <f t="shared" si="99"/>
        <v/>
      </c>
      <c r="F386" t="str">
        <f t="shared" si="99"/>
        <v/>
      </c>
      <c r="G386" t="str">
        <f t="shared" ref="G386:G449" si="103">IFERROR(IF(VLOOKUP($A386,実績一覧,COLUMN()+2,FALSE)=0,"",VLOOKUP($A386,実績一覧,COLUMN()+2,FALSE)),"")</f>
        <v/>
      </c>
      <c r="H386" t="str">
        <f t="shared" ref="H386:H449" si="104">IFERROR(IF(VLOOKUP($A386,実績一覧,COLUMN()+4,FALSE)=0,"",VLOOKUP($A386,実績一覧,COLUMN()+4,FALSE)),"")</f>
        <v/>
      </c>
      <c r="I386" t="str">
        <f t="shared" ref="I386:I449" si="105">IFERROR(IF(VLOOKUP($A386,実績一覧,COLUMN()+5,FALSE)=0,"",VLOOKUP($A386,実績一覧,COLUMN()+5,FALSE)),"")</f>
        <v/>
      </c>
      <c r="J386" t="str">
        <f t="shared" ref="J386:J449" si="106">IFERROR(IF(VLOOKUP($A386,実績一覧,COLUMN()+8,FALSE)=0,"",VLOOKUP($A386,実績一覧,COLUMN()+8,FALSE)),"")</f>
        <v/>
      </c>
      <c r="K386" t="str">
        <f t="shared" si="100"/>
        <v/>
      </c>
      <c r="L386" t="str">
        <f t="shared" si="100"/>
        <v/>
      </c>
      <c r="M386" t="str">
        <f t="shared" si="100"/>
        <v/>
      </c>
      <c r="N386" t="str">
        <f t="shared" ref="N386:N449" si="107">IFERROR(IF(VLOOKUP($A386,実績一覧,COLUMN()+12,FALSE)=0,"",VLOOKUP($A386,実績一覧,COLUMN()+12,FALSE)),"")</f>
        <v/>
      </c>
      <c r="O386" t="str">
        <f t="shared" si="101"/>
        <v/>
      </c>
      <c r="P386" t="str">
        <f t="shared" si="101"/>
        <v/>
      </c>
      <c r="Q386" t="str">
        <f>IF(OR($A386="",入力シート_上限3千円!$H$2=""),"",入力シート_上限3千円!$H$2)</f>
        <v/>
      </c>
      <c r="R386" t="str">
        <f>IF(OR($A386="",入力シート_上限3千円!$H$3=""),"",入力シート_上限3千円!$H$3)</f>
        <v/>
      </c>
      <c r="S386" s="30" t="str">
        <f t="shared" ref="S386:S449" si="108">IFERROR(IF(VLOOKUP($A386,実績一覧,3,FALSE)=0,"",VLOOKUP($A386,実績一覧,3,FALSE)),"")</f>
        <v/>
      </c>
    </row>
    <row r="387" spans="1:19" x14ac:dyDescent="0.25">
      <c r="A387" t="str">
        <f>IF(入力シート_上限3千円!$B398="","",ROW()-1)</f>
        <v/>
      </c>
      <c r="B387" t="str">
        <f t="shared" si="102"/>
        <v/>
      </c>
      <c r="C387" t="str">
        <f t="shared" si="99"/>
        <v/>
      </c>
      <c r="D387" t="str">
        <f t="shared" si="99"/>
        <v/>
      </c>
      <c r="E387" s="30" t="str">
        <f t="shared" si="99"/>
        <v/>
      </c>
      <c r="F387" t="str">
        <f t="shared" si="99"/>
        <v/>
      </c>
      <c r="G387" t="str">
        <f t="shared" si="103"/>
        <v/>
      </c>
      <c r="H387" t="str">
        <f t="shared" si="104"/>
        <v/>
      </c>
      <c r="I387" t="str">
        <f t="shared" si="105"/>
        <v/>
      </c>
      <c r="J387" t="str">
        <f t="shared" si="106"/>
        <v/>
      </c>
      <c r="K387" t="str">
        <f t="shared" si="100"/>
        <v/>
      </c>
      <c r="L387" t="str">
        <f t="shared" si="100"/>
        <v/>
      </c>
      <c r="M387" t="str">
        <f t="shared" si="100"/>
        <v/>
      </c>
      <c r="N387" t="str">
        <f t="shared" si="107"/>
        <v/>
      </c>
      <c r="O387" t="str">
        <f t="shared" si="101"/>
        <v/>
      </c>
      <c r="P387" t="str">
        <f t="shared" si="101"/>
        <v/>
      </c>
      <c r="Q387" t="str">
        <f>IF(OR($A387="",入力シート_上限3千円!$H$2=""),"",入力シート_上限3千円!$H$2)</f>
        <v/>
      </c>
      <c r="R387" t="str">
        <f>IF(OR($A387="",入力シート_上限3千円!$H$3=""),"",入力シート_上限3千円!$H$3)</f>
        <v/>
      </c>
      <c r="S387" s="30" t="str">
        <f t="shared" si="108"/>
        <v/>
      </c>
    </row>
    <row r="388" spans="1:19" x14ac:dyDescent="0.25">
      <c r="A388" t="str">
        <f>IF(入力シート_上限3千円!$B399="","",ROW()-1)</f>
        <v/>
      </c>
      <c r="B388" t="str">
        <f t="shared" si="102"/>
        <v/>
      </c>
      <c r="C388" t="str">
        <f t="shared" si="99"/>
        <v/>
      </c>
      <c r="D388" t="str">
        <f t="shared" si="99"/>
        <v/>
      </c>
      <c r="E388" s="30" t="str">
        <f t="shared" si="99"/>
        <v/>
      </c>
      <c r="F388" t="str">
        <f t="shared" si="99"/>
        <v/>
      </c>
      <c r="G388" t="str">
        <f t="shared" si="103"/>
        <v/>
      </c>
      <c r="H388" t="str">
        <f t="shared" si="104"/>
        <v/>
      </c>
      <c r="I388" t="str">
        <f t="shared" si="105"/>
        <v/>
      </c>
      <c r="J388" t="str">
        <f t="shared" si="106"/>
        <v/>
      </c>
      <c r="K388" t="str">
        <f t="shared" si="100"/>
        <v/>
      </c>
      <c r="L388" t="str">
        <f t="shared" si="100"/>
        <v/>
      </c>
      <c r="M388" t="str">
        <f t="shared" si="100"/>
        <v/>
      </c>
      <c r="N388" t="str">
        <f t="shared" si="107"/>
        <v/>
      </c>
      <c r="O388" t="str">
        <f t="shared" si="101"/>
        <v/>
      </c>
      <c r="P388" t="str">
        <f t="shared" si="101"/>
        <v/>
      </c>
      <c r="Q388" t="str">
        <f>IF(OR($A388="",入力シート_上限3千円!$H$2=""),"",入力シート_上限3千円!$H$2)</f>
        <v/>
      </c>
      <c r="R388" t="str">
        <f>IF(OR($A388="",入力シート_上限3千円!$H$3=""),"",入力シート_上限3千円!$H$3)</f>
        <v/>
      </c>
      <c r="S388" s="30" t="str">
        <f t="shared" si="108"/>
        <v/>
      </c>
    </row>
    <row r="389" spans="1:19" x14ac:dyDescent="0.25">
      <c r="A389" t="str">
        <f>IF(入力シート_上限3千円!$B400="","",ROW()-1)</f>
        <v/>
      </c>
      <c r="B389" t="str">
        <f t="shared" si="102"/>
        <v/>
      </c>
      <c r="C389" t="str">
        <f t="shared" si="99"/>
        <v/>
      </c>
      <c r="D389" t="str">
        <f t="shared" si="99"/>
        <v/>
      </c>
      <c r="E389" s="30" t="str">
        <f t="shared" si="99"/>
        <v/>
      </c>
      <c r="F389" t="str">
        <f t="shared" si="99"/>
        <v/>
      </c>
      <c r="G389" t="str">
        <f t="shared" si="103"/>
        <v/>
      </c>
      <c r="H389" t="str">
        <f t="shared" si="104"/>
        <v/>
      </c>
      <c r="I389" t="str">
        <f t="shared" si="105"/>
        <v/>
      </c>
      <c r="J389" t="str">
        <f t="shared" si="106"/>
        <v/>
      </c>
      <c r="K389" t="str">
        <f t="shared" si="100"/>
        <v/>
      </c>
      <c r="L389" t="str">
        <f t="shared" si="100"/>
        <v/>
      </c>
      <c r="M389" t="str">
        <f t="shared" si="100"/>
        <v/>
      </c>
      <c r="N389" t="str">
        <f t="shared" si="107"/>
        <v/>
      </c>
      <c r="O389" t="str">
        <f t="shared" si="101"/>
        <v/>
      </c>
      <c r="P389" t="str">
        <f t="shared" si="101"/>
        <v/>
      </c>
      <c r="Q389" t="str">
        <f>IF(OR($A389="",入力シート_上限3千円!$H$2=""),"",入力シート_上限3千円!$H$2)</f>
        <v/>
      </c>
      <c r="R389" t="str">
        <f>IF(OR($A389="",入力シート_上限3千円!$H$3=""),"",入力シート_上限3千円!$H$3)</f>
        <v/>
      </c>
      <c r="S389" s="30" t="str">
        <f t="shared" si="108"/>
        <v/>
      </c>
    </row>
    <row r="390" spans="1:19" x14ac:dyDescent="0.25">
      <c r="A390" t="str">
        <f>IF(入力シート_上限3千円!$B401="","",ROW()-1)</f>
        <v/>
      </c>
      <c r="B390" t="str">
        <f t="shared" si="102"/>
        <v/>
      </c>
      <c r="C390" t="str">
        <f t="shared" si="99"/>
        <v/>
      </c>
      <c r="D390" t="str">
        <f t="shared" si="99"/>
        <v/>
      </c>
      <c r="E390" s="30" t="str">
        <f t="shared" si="99"/>
        <v/>
      </c>
      <c r="F390" t="str">
        <f t="shared" si="99"/>
        <v/>
      </c>
      <c r="G390" t="str">
        <f t="shared" si="103"/>
        <v/>
      </c>
      <c r="H390" t="str">
        <f t="shared" si="104"/>
        <v/>
      </c>
      <c r="I390" t="str">
        <f t="shared" si="105"/>
        <v/>
      </c>
      <c r="J390" t="str">
        <f t="shared" si="106"/>
        <v/>
      </c>
      <c r="K390" t="str">
        <f t="shared" si="100"/>
        <v/>
      </c>
      <c r="L390" t="str">
        <f t="shared" si="100"/>
        <v/>
      </c>
      <c r="M390" t="str">
        <f t="shared" si="100"/>
        <v/>
      </c>
      <c r="N390" t="str">
        <f t="shared" si="107"/>
        <v/>
      </c>
      <c r="O390" t="str">
        <f t="shared" si="101"/>
        <v/>
      </c>
      <c r="P390" t="str">
        <f t="shared" si="101"/>
        <v/>
      </c>
      <c r="Q390" t="str">
        <f>IF(OR($A390="",入力シート_上限3千円!$H$2=""),"",入力シート_上限3千円!$H$2)</f>
        <v/>
      </c>
      <c r="R390" t="str">
        <f>IF(OR($A390="",入力シート_上限3千円!$H$3=""),"",入力シート_上限3千円!$H$3)</f>
        <v/>
      </c>
      <c r="S390" s="30" t="str">
        <f t="shared" si="108"/>
        <v/>
      </c>
    </row>
    <row r="391" spans="1:19" x14ac:dyDescent="0.25">
      <c r="A391" t="str">
        <f>IF(入力シート_上限3千円!$B402="","",ROW()-1)</f>
        <v/>
      </c>
      <c r="B391" t="str">
        <f t="shared" si="102"/>
        <v/>
      </c>
      <c r="C391" t="str">
        <f t="shared" si="99"/>
        <v/>
      </c>
      <c r="D391" t="str">
        <f t="shared" si="99"/>
        <v/>
      </c>
      <c r="E391" s="30" t="str">
        <f t="shared" si="99"/>
        <v/>
      </c>
      <c r="F391" t="str">
        <f t="shared" si="99"/>
        <v/>
      </c>
      <c r="G391" t="str">
        <f t="shared" si="103"/>
        <v/>
      </c>
      <c r="H391" t="str">
        <f t="shared" si="104"/>
        <v/>
      </c>
      <c r="I391" t="str">
        <f t="shared" si="105"/>
        <v/>
      </c>
      <c r="J391" t="str">
        <f t="shared" si="106"/>
        <v/>
      </c>
      <c r="K391" t="str">
        <f t="shared" si="100"/>
        <v/>
      </c>
      <c r="L391" t="str">
        <f t="shared" si="100"/>
        <v/>
      </c>
      <c r="M391" t="str">
        <f t="shared" si="100"/>
        <v/>
      </c>
      <c r="N391" t="str">
        <f t="shared" si="107"/>
        <v/>
      </c>
      <c r="O391" t="str">
        <f t="shared" si="101"/>
        <v/>
      </c>
      <c r="P391" t="str">
        <f t="shared" si="101"/>
        <v/>
      </c>
      <c r="Q391" t="str">
        <f>IF(OR($A391="",入力シート_上限3千円!$H$2=""),"",入力シート_上限3千円!$H$2)</f>
        <v/>
      </c>
      <c r="R391" t="str">
        <f>IF(OR($A391="",入力シート_上限3千円!$H$3=""),"",入力シート_上限3千円!$H$3)</f>
        <v/>
      </c>
      <c r="S391" s="30" t="str">
        <f t="shared" si="108"/>
        <v/>
      </c>
    </row>
    <row r="392" spans="1:19" x14ac:dyDescent="0.25">
      <c r="A392" t="str">
        <f>IF(入力シート_上限3千円!$B403="","",ROW()-1)</f>
        <v/>
      </c>
      <c r="B392" t="str">
        <f t="shared" si="102"/>
        <v/>
      </c>
      <c r="C392" t="str">
        <f t="shared" si="99"/>
        <v/>
      </c>
      <c r="D392" t="str">
        <f t="shared" si="99"/>
        <v/>
      </c>
      <c r="E392" s="30" t="str">
        <f t="shared" si="99"/>
        <v/>
      </c>
      <c r="F392" t="str">
        <f t="shared" si="99"/>
        <v/>
      </c>
      <c r="G392" t="str">
        <f t="shared" si="103"/>
        <v/>
      </c>
      <c r="H392" t="str">
        <f t="shared" si="104"/>
        <v/>
      </c>
      <c r="I392" t="str">
        <f t="shared" si="105"/>
        <v/>
      </c>
      <c r="J392" t="str">
        <f t="shared" si="106"/>
        <v/>
      </c>
      <c r="K392" t="str">
        <f t="shared" si="100"/>
        <v/>
      </c>
      <c r="L392" t="str">
        <f t="shared" si="100"/>
        <v/>
      </c>
      <c r="M392" t="str">
        <f t="shared" si="100"/>
        <v/>
      </c>
      <c r="N392" t="str">
        <f t="shared" si="107"/>
        <v/>
      </c>
      <c r="O392" t="str">
        <f t="shared" si="101"/>
        <v/>
      </c>
      <c r="P392" t="str">
        <f t="shared" si="101"/>
        <v/>
      </c>
      <c r="Q392" t="str">
        <f>IF(OR($A392="",入力シート_上限3千円!$H$2=""),"",入力シート_上限3千円!$H$2)</f>
        <v/>
      </c>
      <c r="R392" t="str">
        <f>IF(OR($A392="",入力シート_上限3千円!$H$3=""),"",入力シート_上限3千円!$H$3)</f>
        <v/>
      </c>
      <c r="S392" s="30" t="str">
        <f t="shared" si="108"/>
        <v/>
      </c>
    </row>
    <row r="393" spans="1:19" x14ac:dyDescent="0.25">
      <c r="A393" t="str">
        <f>IF(入力シート_上限3千円!$B404="","",ROW()-1)</f>
        <v/>
      </c>
      <c r="B393" t="str">
        <f t="shared" si="102"/>
        <v/>
      </c>
      <c r="C393" t="str">
        <f t="shared" si="99"/>
        <v/>
      </c>
      <c r="D393" t="str">
        <f t="shared" si="99"/>
        <v/>
      </c>
      <c r="E393" s="30" t="str">
        <f t="shared" si="99"/>
        <v/>
      </c>
      <c r="F393" t="str">
        <f t="shared" si="99"/>
        <v/>
      </c>
      <c r="G393" t="str">
        <f t="shared" si="103"/>
        <v/>
      </c>
      <c r="H393" t="str">
        <f t="shared" si="104"/>
        <v/>
      </c>
      <c r="I393" t="str">
        <f t="shared" si="105"/>
        <v/>
      </c>
      <c r="J393" t="str">
        <f t="shared" si="106"/>
        <v/>
      </c>
      <c r="K393" t="str">
        <f t="shared" si="100"/>
        <v/>
      </c>
      <c r="L393" t="str">
        <f t="shared" si="100"/>
        <v/>
      </c>
      <c r="M393" t="str">
        <f t="shared" si="100"/>
        <v/>
      </c>
      <c r="N393" t="str">
        <f t="shared" si="107"/>
        <v/>
      </c>
      <c r="O393" t="str">
        <f t="shared" si="101"/>
        <v/>
      </c>
      <c r="P393" t="str">
        <f t="shared" si="101"/>
        <v/>
      </c>
      <c r="Q393" t="str">
        <f>IF(OR($A393="",入力シート_上限3千円!$H$2=""),"",入力シート_上限3千円!$H$2)</f>
        <v/>
      </c>
      <c r="R393" t="str">
        <f>IF(OR($A393="",入力シート_上限3千円!$H$3=""),"",入力シート_上限3千円!$H$3)</f>
        <v/>
      </c>
      <c r="S393" s="30" t="str">
        <f t="shared" si="108"/>
        <v/>
      </c>
    </row>
    <row r="394" spans="1:19" x14ac:dyDescent="0.25">
      <c r="A394" t="str">
        <f>IF(入力シート_上限3千円!$B405="","",ROW()-1)</f>
        <v/>
      </c>
      <c r="B394" t="str">
        <f t="shared" si="102"/>
        <v/>
      </c>
      <c r="C394" t="str">
        <f t="shared" si="99"/>
        <v/>
      </c>
      <c r="D394" t="str">
        <f t="shared" si="99"/>
        <v/>
      </c>
      <c r="E394" s="30" t="str">
        <f t="shared" si="99"/>
        <v/>
      </c>
      <c r="F394" t="str">
        <f t="shared" si="99"/>
        <v/>
      </c>
      <c r="G394" t="str">
        <f t="shared" si="103"/>
        <v/>
      </c>
      <c r="H394" t="str">
        <f t="shared" si="104"/>
        <v/>
      </c>
      <c r="I394" t="str">
        <f t="shared" si="105"/>
        <v/>
      </c>
      <c r="J394" t="str">
        <f t="shared" si="106"/>
        <v/>
      </c>
      <c r="K394" t="str">
        <f t="shared" si="100"/>
        <v/>
      </c>
      <c r="L394" t="str">
        <f t="shared" si="100"/>
        <v/>
      </c>
      <c r="M394" t="str">
        <f t="shared" si="100"/>
        <v/>
      </c>
      <c r="N394" t="str">
        <f t="shared" si="107"/>
        <v/>
      </c>
      <c r="O394" t="str">
        <f t="shared" si="101"/>
        <v/>
      </c>
      <c r="P394" t="str">
        <f t="shared" si="101"/>
        <v/>
      </c>
      <c r="Q394" t="str">
        <f>IF(OR($A394="",入力シート_上限3千円!$H$2=""),"",入力シート_上限3千円!$H$2)</f>
        <v/>
      </c>
      <c r="R394" t="str">
        <f>IF(OR($A394="",入力シート_上限3千円!$H$3=""),"",入力シート_上限3千円!$H$3)</f>
        <v/>
      </c>
      <c r="S394" s="30" t="str">
        <f t="shared" si="108"/>
        <v/>
      </c>
    </row>
    <row r="395" spans="1:19" x14ac:dyDescent="0.25">
      <c r="A395" t="str">
        <f>IF(入力シート_上限3千円!$B406="","",ROW()-1)</f>
        <v/>
      </c>
      <c r="B395" t="str">
        <f t="shared" si="102"/>
        <v/>
      </c>
      <c r="C395" t="str">
        <f t="shared" si="99"/>
        <v/>
      </c>
      <c r="D395" t="str">
        <f t="shared" si="99"/>
        <v/>
      </c>
      <c r="E395" s="30" t="str">
        <f t="shared" si="99"/>
        <v/>
      </c>
      <c r="F395" t="str">
        <f t="shared" si="99"/>
        <v/>
      </c>
      <c r="G395" t="str">
        <f t="shared" si="103"/>
        <v/>
      </c>
      <c r="H395" t="str">
        <f t="shared" si="104"/>
        <v/>
      </c>
      <c r="I395" t="str">
        <f t="shared" si="105"/>
        <v/>
      </c>
      <c r="J395" t="str">
        <f t="shared" si="106"/>
        <v/>
      </c>
      <c r="K395" t="str">
        <f t="shared" si="100"/>
        <v/>
      </c>
      <c r="L395" t="str">
        <f t="shared" si="100"/>
        <v/>
      </c>
      <c r="M395" t="str">
        <f t="shared" si="100"/>
        <v/>
      </c>
      <c r="N395" t="str">
        <f t="shared" si="107"/>
        <v/>
      </c>
      <c r="O395" t="str">
        <f t="shared" si="101"/>
        <v/>
      </c>
      <c r="P395" t="str">
        <f t="shared" si="101"/>
        <v/>
      </c>
      <c r="Q395" t="str">
        <f>IF(OR($A395="",入力シート_上限3千円!$H$2=""),"",入力シート_上限3千円!$H$2)</f>
        <v/>
      </c>
      <c r="R395" t="str">
        <f>IF(OR($A395="",入力シート_上限3千円!$H$3=""),"",入力シート_上限3千円!$H$3)</f>
        <v/>
      </c>
      <c r="S395" s="30" t="str">
        <f t="shared" si="108"/>
        <v/>
      </c>
    </row>
    <row r="396" spans="1:19" x14ac:dyDescent="0.25">
      <c r="A396" t="str">
        <f>IF(入力シート_上限3千円!$B407="","",ROW()-1)</f>
        <v/>
      </c>
      <c r="B396" t="str">
        <f t="shared" si="102"/>
        <v/>
      </c>
      <c r="C396" t="str">
        <f t="shared" si="99"/>
        <v/>
      </c>
      <c r="D396" t="str">
        <f t="shared" si="99"/>
        <v/>
      </c>
      <c r="E396" s="30" t="str">
        <f t="shared" si="99"/>
        <v/>
      </c>
      <c r="F396" t="str">
        <f t="shared" si="99"/>
        <v/>
      </c>
      <c r="G396" t="str">
        <f t="shared" si="103"/>
        <v/>
      </c>
      <c r="H396" t="str">
        <f t="shared" si="104"/>
        <v/>
      </c>
      <c r="I396" t="str">
        <f t="shared" si="105"/>
        <v/>
      </c>
      <c r="J396" t="str">
        <f t="shared" si="106"/>
        <v/>
      </c>
      <c r="K396" t="str">
        <f t="shared" si="100"/>
        <v/>
      </c>
      <c r="L396" t="str">
        <f t="shared" si="100"/>
        <v/>
      </c>
      <c r="M396" t="str">
        <f t="shared" si="100"/>
        <v/>
      </c>
      <c r="N396" t="str">
        <f t="shared" si="107"/>
        <v/>
      </c>
      <c r="O396" t="str">
        <f t="shared" si="101"/>
        <v/>
      </c>
      <c r="P396" t="str">
        <f t="shared" si="101"/>
        <v/>
      </c>
      <c r="Q396" t="str">
        <f>IF(OR($A396="",入力シート_上限3千円!$H$2=""),"",入力シート_上限3千円!$H$2)</f>
        <v/>
      </c>
      <c r="R396" t="str">
        <f>IF(OR($A396="",入力シート_上限3千円!$H$3=""),"",入力シート_上限3千円!$H$3)</f>
        <v/>
      </c>
      <c r="S396" s="30" t="str">
        <f t="shared" si="108"/>
        <v/>
      </c>
    </row>
    <row r="397" spans="1:19" x14ac:dyDescent="0.25">
      <c r="A397" t="str">
        <f>IF(入力シート_上限3千円!$B408="","",ROW()-1)</f>
        <v/>
      </c>
      <c r="B397" t="str">
        <f t="shared" si="102"/>
        <v/>
      </c>
      <c r="C397" t="str">
        <f t="shared" si="99"/>
        <v/>
      </c>
      <c r="D397" t="str">
        <f t="shared" si="99"/>
        <v/>
      </c>
      <c r="E397" s="30" t="str">
        <f t="shared" si="99"/>
        <v/>
      </c>
      <c r="F397" t="str">
        <f t="shared" si="99"/>
        <v/>
      </c>
      <c r="G397" t="str">
        <f t="shared" si="103"/>
        <v/>
      </c>
      <c r="H397" t="str">
        <f t="shared" si="104"/>
        <v/>
      </c>
      <c r="I397" t="str">
        <f t="shared" si="105"/>
        <v/>
      </c>
      <c r="J397" t="str">
        <f t="shared" si="106"/>
        <v/>
      </c>
      <c r="K397" t="str">
        <f t="shared" si="100"/>
        <v/>
      </c>
      <c r="L397" t="str">
        <f t="shared" si="100"/>
        <v/>
      </c>
      <c r="M397" t="str">
        <f t="shared" si="100"/>
        <v/>
      </c>
      <c r="N397" t="str">
        <f t="shared" si="107"/>
        <v/>
      </c>
      <c r="O397" t="str">
        <f t="shared" si="101"/>
        <v/>
      </c>
      <c r="P397" t="str">
        <f t="shared" si="101"/>
        <v/>
      </c>
      <c r="Q397" t="str">
        <f>IF(OR($A397="",入力シート_上限3千円!$H$2=""),"",入力シート_上限3千円!$H$2)</f>
        <v/>
      </c>
      <c r="R397" t="str">
        <f>IF(OR($A397="",入力シート_上限3千円!$H$3=""),"",入力シート_上限3千円!$H$3)</f>
        <v/>
      </c>
      <c r="S397" s="30" t="str">
        <f t="shared" si="108"/>
        <v/>
      </c>
    </row>
    <row r="398" spans="1:19" x14ac:dyDescent="0.25">
      <c r="A398" t="str">
        <f>IF(入力シート_上限3千円!$B409="","",ROW()-1)</f>
        <v/>
      </c>
      <c r="B398" t="str">
        <f t="shared" si="102"/>
        <v/>
      </c>
      <c r="C398" t="str">
        <f t="shared" si="99"/>
        <v/>
      </c>
      <c r="D398" t="str">
        <f t="shared" si="99"/>
        <v/>
      </c>
      <c r="E398" s="30" t="str">
        <f t="shared" si="99"/>
        <v/>
      </c>
      <c r="F398" t="str">
        <f t="shared" si="99"/>
        <v/>
      </c>
      <c r="G398" t="str">
        <f t="shared" si="103"/>
        <v/>
      </c>
      <c r="H398" t="str">
        <f t="shared" si="104"/>
        <v/>
      </c>
      <c r="I398" t="str">
        <f t="shared" si="105"/>
        <v/>
      </c>
      <c r="J398" t="str">
        <f t="shared" si="106"/>
        <v/>
      </c>
      <c r="K398" t="str">
        <f t="shared" si="100"/>
        <v/>
      </c>
      <c r="L398" t="str">
        <f t="shared" si="100"/>
        <v/>
      </c>
      <c r="M398" t="str">
        <f t="shared" si="100"/>
        <v/>
      </c>
      <c r="N398" t="str">
        <f t="shared" si="107"/>
        <v/>
      </c>
      <c r="O398" t="str">
        <f t="shared" si="101"/>
        <v/>
      </c>
      <c r="P398" t="str">
        <f t="shared" si="101"/>
        <v/>
      </c>
      <c r="Q398" t="str">
        <f>IF(OR($A398="",入力シート_上限3千円!$H$2=""),"",入力シート_上限3千円!$H$2)</f>
        <v/>
      </c>
      <c r="R398" t="str">
        <f>IF(OR($A398="",入力シート_上限3千円!$H$3=""),"",入力シート_上限3千円!$H$3)</f>
        <v/>
      </c>
      <c r="S398" s="30" t="str">
        <f t="shared" si="108"/>
        <v/>
      </c>
    </row>
    <row r="399" spans="1:19" x14ac:dyDescent="0.25">
      <c r="A399" t="str">
        <f>IF(入力シート_上限3千円!$B410="","",ROW()-1)</f>
        <v/>
      </c>
      <c r="B399" t="str">
        <f t="shared" si="102"/>
        <v/>
      </c>
      <c r="C399" t="str">
        <f t="shared" si="99"/>
        <v/>
      </c>
      <c r="D399" t="str">
        <f t="shared" si="99"/>
        <v/>
      </c>
      <c r="E399" s="30" t="str">
        <f t="shared" si="99"/>
        <v/>
      </c>
      <c r="F399" t="str">
        <f t="shared" si="99"/>
        <v/>
      </c>
      <c r="G399" t="str">
        <f t="shared" si="103"/>
        <v/>
      </c>
      <c r="H399" t="str">
        <f t="shared" si="104"/>
        <v/>
      </c>
      <c r="I399" t="str">
        <f t="shared" si="105"/>
        <v/>
      </c>
      <c r="J399" t="str">
        <f t="shared" si="106"/>
        <v/>
      </c>
      <c r="K399" t="str">
        <f t="shared" si="100"/>
        <v/>
      </c>
      <c r="L399" t="str">
        <f t="shared" si="100"/>
        <v/>
      </c>
      <c r="M399" t="str">
        <f t="shared" si="100"/>
        <v/>
      </c>
      <c r="N399" t="str">
        <f t="shared" si="107"/>
        <v/>
      </c>
      <c r="O399" t="str">
        <f t="shared" si="101"/>
        <v/>
      </c>
      <c r="P399" t="str">
        <f t="shared" si="101"/>
        <v/>
      </c>
      <c r="Q399" t="str">
        <f>IF(OR($A399="",入力シート_上限3千円!$H$2=""),"",入力シート_上限3千円!$H$2)</f>
        <v/>
      </c>
      <c r="R399" t="str">
        <f>IF(OR($A399="",入力シート_上限3千円!$H$3=""),"",入力シート_上限3千円!$H$3)</f>
        <v/>
      </c>
      <c r="S399" s="30" t="str">
        <f t="shared" si="108"/>
        <v/>
      </c>
    </row>
    <row r="400" spans="1:19" x14ac:dyDescent="0.25">
      <c r="A400" t="str">
        <f>IF(入力シート_上限3千円!$B411="","",ROW()-1)</f>
        <v/>
      </c>
      <c r="B400" t="str">
        <f t="shared" si="102"/>
        <v/>
      </c>
      <c r="C400" t="str">
        <f t="shared" si="99"/>
        <v/>
      </c>
      <c r="D400" t="str">
        <f t="shared" si="99"/>
        <v/>
      </c>
      <c r="E400" s="30" t="str">
        <f t="shared" si="99"/>
        <v/>
      </c>
      <c r="F400" t="str">
        <f t="shared" si="99"/>
        <v/>
      </c>
      <c r="G400" t="str">
        <f t="shared" si="103"/>
        <v/>
      </c>
      <c r="H400" t="str">
        <f t="shared" si="104"/>
        <v/>
      </c>
      <c r="I400" t="str">
        <f t="shared" si="105"/>
        <v/>
      </c>
      <c r="J400" t="str">
        <f t="shared" si="106"/>
        <v/>
      </c>
      <c r="K400" t="str">
        <f t="shared" si="100"/>
        <v/>
      </c>
      <c r="L400" t="str">
        <f t="shared" si="100"/>
        <v/>
      </c>
      <c r="M400" t="str">
        <f t="shared" si="100"/>
        <v/>
      </c>
      <c r="N400" t="str">
        <f t="shared" si="107"/>
        <v/>
      </c>
      <c r="O400" t="str">
        <f t="shared" si="101"/>
        <v/>
      </c>
      <c r="P400" t="str">
        <f t="shared" si="101"/>
        <v/>
      </c>
      <c r="Q400" t="str">
        <f>IF(OR($A400="",入力シート_上限3千円!$H$2=""),"",入力シート_上限3千円!$H$2)</f>
        <v/>
      </c>
      <c r="R400" t="str">
        <f>IF(OR($A400="",入力シート_上限3千円!$H$3=""),"",入力シート_上限3千円!$H$3)</f>
        <v/>
      </c>
      <c r="S400" s="30" t="str">
        <f t="shared" si="108"/>
        <v/>
      </c>
    </row>
    <row r="401" spans="1:19" x14ac:dyDescent="0.25">
      <c r="A401" t="str">
        <f>IF(入力シート_上限3千円!$B412="","",ROW()-1)</f>
        <v/>
      </c>
      <c r="B401" t="str">
        <f t="shared" si="102"/>
        <v/>
      </c>
      <c r="C401" t="str">
        <f t="shared" si="99"/>
        <v/>
      </c>
      <c r="D401" t="str">
        <f t="shared" si="99"/>
        <v/>
      </c>
      <c r="E401" s="30" t="str">
        <f t="shared" si="99"/>
        <v/>
      </c>
      <c r="F401" t="str">
        <f t="shared" si="99"/>
        <v/>
      </c>
      <c r="G401" t="str">
        <f t="shared" si="103"/>
        <v/>
      </c>
      <c r="H401" t="str">
        <f t="shared" si="104"/>
        <v/>
      </c>
      <c r="I401" t="str">
        <f t="shared" si="105"/>
        <v/>
      </c>
      <c r="J401" t="str">
        <f t="shared" si="106"/>
        <v/>
      </c>
      <c r="K401" t="str">
        <f t="shared" si="100"/>
        <v/>
      </c>
      <c r="L401" t="str">
        <f t="shared" si="100"/>
        <v/>
      </c>
      <c r="M401" t="str">
        <f t="shared" si="100"/>
        <v/>
      </c>
      <c r="N401" t="str">
        <f t="shared" si="107"/>
        <v/>
      </c>
      <c r="O401" t="str">
        <f t="shared" si="101"/>
        <v/>
      </c>
      <c r="P401" t="str">
        <f t="shared" si="101"/>
        <v/>
      </c>
      <c r="Q401" t="str">
        <f>IF(OR($A401="",入力シート_上限3千円!$H$2=""),"",入力シート_上限3千円!$H$2)</f>
        <v/>
      </c>
      <c r="R401" t="str">
        <f>IF(OR($A401="",入力シート_上限3千円!$H$3=""),"",入力シート_上限3千円!$H$3)</f>
        <v/>
      </c>
      <c r="S401" s="30" t="str">
        <f t="shared" si="108"/>
        <v/>
      </c>
    </row>
    <row r="402" spans="1:19" x14ac:dyDescent="0.25">
      <c r="A402" t="str">
        <f>IF(入力シート_上限3千円!$B413="","",ROW()-1)</f>
        <v/>
      </c>
      <c r="B402" t="str">
        <f t="shared" si="102"/>
        <v/>
      </c>
      <c r="C402" t="str">
        <f t="shared" ref="C402:F421" si="109">IFERROR(IF(VLOOKUP($A402,実績一覧,COLUMN()+1,FALSE)=0,"",VLOOKUP($A402,実績一覧,COLUMN()+1,FALSE)),"")</f>
        <v/>
      </c>
      <c r="D402" t="str">
        <f t="shared" si="109"/>
        <v/>
      </c>
      <c r="E402" s="30" t="str">
        <f t="shared" si="109"/>
        <v/>
      </c>
      <c r="F402" t="str">
        <f t="shared" si="109"/>
        <v/>
      </c>
      <c r="G402" t="str">
        <f t="shared" si="103"/>
        <v/>
      </c>
      <c r="H402" t="str">
        <f t="shared" si="104"/>
        <v/>
      </c>
      <c r="I402" t="str">
        <f t="shared" si="105"/>
        <v/>
      </c>
      <c r="J402" t="str">
        <f t="shared" si="106"/>
        <v/>
      </c>
      <c r="K402" t="str">
        <f t="shared" ref="K402:M421" si="110">IFERROR(IF(VLOOKUP($A402,実績一覧,COLUMN()+11,FALSE)=0,"",VLOOKUP($A402,実績一覧,COLUMN()+11,FALSE)),"")</f>
        <v/>
      </c>
      <c r="L402" t="str">
        <f t="shared" si="110"/>
        <v/>
      </c>
      <c r="M402" t="str">
        <f t="shared" si="110"/>
        <v/>
      </c>
      <c r="N402" t="str">
        <f t="shared" si="107"/>
        <v/>
      </c>
      <c r="O402" t="str">
        <f t="shared" ref="O402:P421" si="111">IFERROR(IF(VLOOKUP($A402,実績一覧,COLUMN()+13,FALSE)=0,"",VLOOKUP($A402,実績一覧,COLUMN()+13,FALSE)),"")</f>
        <v/>
      </c>
      <c r="P402" t="str">
        <f t="shared" si="111"/>
        <v/>
      </c>
      <c r="Q402" t="str">
        <f>IF(OR($A402="",入力シート_上限3千円!$H$2=""),"",入力シート_上限3千円!$H$2)</f>
        <v/>
      </c>
      <c r="R402" t="str">
        <f>IF(OR($A402="",入力シート_上限3千円!$H$3=""),"",入力シート_上限3千円!$H$3)</f>
        <v/>
      </c>
      <c r="S402" s="30" t="str">
        <f t="shared" si="108"/>
        <v/>
      </c>
    </row>
    <row r="403" spans="1:19" x14ac:dyDescent="0.25">
      <c r="A403" t="str">
        <f>IF(入力シート_上限3千円!$B414="","",ROW()-1)</f>
        <v/>
      </c>
      <c r="B403" t="str">
        <f t="shared" si="102"/>
        <v/>
      </c>
      <c r="C403" t="str">
        <f t="shared" si="109"/>
        <v/>
      </c>
      <c r="D403" t="str">
        <f t="shared" si="109"/>
        <v/>
      </c>
      <c r="E403" s="30" t="str">
        <f t="shared" si="109"/>
        <v/>
      </c>
      <c r="F403" t="str">
        <f t="shared" si="109"/>
        <v/>
      </c>
      <c r="G403" t="str">
        <f t="shared" si="103"/>
        <v/>
      </c>
      <c r="H403" t="str">
        <f t="shared" si="104"/>
        <v/>
      </c>
      <c r="I403" t="str">
        <f t="shared" si="105"/>
        <v/>
      </c>
      <c r="J403" t="str">
        <f t="shared" si="106"/>
        <v/>
      </c>
      <c r="K403" t="str">
        <f t="shared" si="110"/>
        <v/>
      </c>
      <c r="L403" t="str">
        <f t="shared" si="110"/>
        <v/>
      </c>
      <c r="M403" t="str">
        <f t="shared" si="110"/>
        <v/>
      </c>
      <c r="N403" t="str">
        <f t="shared" si="107"/>
        <v/>
      </c>
      <c r="O403" t="str">
        <f t="shared" si="111"/>
        <v/>
      </c>
      <c r="P403" t="str">
        <f t="shared" si="111"/>
        <v/>
      </c>
      <c r="Q403" t="str">
        <f>IF(OR($A403="",入力シート_上限3千円!$H$2=""),"",入力シート_上限3千円!$H$2)</f>
        <v/>
      </c>
      <c r="R403" t="str">
        <f>IF(OR($A403="",入力シート_上限3千円!$H$3=""),"",入力シート_上限3千円!$H$3)</f>
        <v/>
      </c>
      <c r="S403" s="30" t="str">
        <f t="shared" si="108"/>
        <v/>
      </c>
    </row>
    <row r="404" spans="1:19" x14ac:dyDescent="0.25">
      <c r="A404" t="str">
        <f>IF(入力シート_上限3千円!$B415="","",ROW()-1)</f>
        <v/>
      </c>
      <c r="B404" t="str">
        <f t="shared" si="102"/>
        <v/>
      </c>
      <c r="C404" t="str">
        <f t="shared" si="109"/>
        <v/>
      </c>
      <c r="D404" t="str">
        <f t="shared" si="109"/>
        <v/>
      </c>
      <c r="E404" s="30" t="str">
        <f t="shared" si="109"/>
        <v/>
      </c>
      <c r="F404" t="str">
        <f t="shared" si="109"/>
        <v/>
      </c>
      <c r="G404" t="str">
        <f t="shared" si="103"/>
        <v/>
      </c>
      <c r="H404" t="str">
        <f t="shared" si="104"/>
        <v/>
      </c>
      <c r="I404" t="str">
        <f t="shared" si="105"/>
        <v/>
      </c>
      <c r="J404" t="str">
        <f t="shared" si="106"/>
        <v/>
      </c>
      <c r="K404" t="str">
        <f t="shared" si="110"/>
        <v/>
      </c>
      <c r="L404" t="str">
        <f t="shared" si="110"/>
        <v/>
      </c>
      <c r="M404" t="str">
        <f t="shared" si="110"/>
        <v/>
      </c>
      <c r="N404" t="str">
        <f t="shared" si="107"/>
        <v/>
      </c>
      <c r="O404" t="str">
        <f t="shared" si="111"/>
        <v/>
      </c>
      <c r="P404" t="str">
        <f t="shared" si="111"/>
        <v/>
      </c>
      <c r="Q404" t="str">
        <f>IF(OR($A404="",入力シート_上限3千円!$H$2=""),"",入力シート_上限3千円!$H$2)</f>
        <v/>
      </c>
      <c r="R404" t="str">
        <f>IF(OR($A404="",入力シート_上限3千円!$H$3=""),"",入力シート_上限3千円!$H$3)</f>
        <v/>
      </c>
      <c r="S404" s="30" t="str">
        <f t="shared" si="108"/>
        <v/>
      </c>
    </row>
    <row r="405" spans="1:19" x14ac:dyDescent="0.25">
      <c r="A405" t="str">
        <f>IF(入力シート_上限3千円!$B416="","",ROW()-1)</f>
        <v/>
      </c>
      <c r="B405" t="str">
        <f t="shared" si="102"/>
        <v/>
      </c>
      <c r="C405" t="str">
        <f t="shared" si="109"/>
        <v/>
      </c>
      <c r="D405" t="str">
        <f t="shared" si="109"/>
        <v/>
      </c>
      <c r="E405" s="30" t="str">
        <f t="shared" si="109"/>
        <v/>
      </c>
      <c r="F405" t="str">
        <f t="shared" si="109"/>
        <v/>
      </c>
      <c r="G405" t="str">
        <f t="shared" si="103"/>
        <v/>
      </c>
      <c r="H405" t="str">
        <f t="shared" si="104"/>
        <v/>
      </c>
      <c r="I405" t="str">
        <f t="shared" si="105"/>
        <v/>
      </c>
      <c r="J405" t="str">
        <f t="shared" si="106"/>
        <v/>
      </c>
      <c r="K405" t="str">
        <f t="shared" si="110"/>
        <v/>
      </c>
      <c r="L405" t="str">
        <f t="shared" si="110"/>
        <v/>
      </c>
      <c r="M405" t="str">
        <f t="shared" si="110"/>
        <v/>
      </c>
      <c r="N405" t="str">
        <f t="shared" si="107"/>
        <v/>
      </c>
      <c r="O405" t="str">
        <f t="shared" si="111"/>
        <v/>
      </c>
      <c r="P405" t="str">
        <f t="shared" si="111"/>
        <v/>
      </c>
      <c r="Q405" t="str">
        <f>IF(OR($A405="",入力シート_上限3千円!$H$2=""),"",入力シート_上限3千円!$H$2)</f>
        <v/>
      </c>
      <c r="R405" t="str">
        <f>IF(OR($A405="",入力シート_上限3千円!$H$3=""),"",入力シート_上限3千円!$H$3)</f>
        <v/>
      </c>
      <c r="S405" s="30" t="str">
        <f t="shared" si="108"/>
        <v/>
      </c>
    </row>
    <row r="406" spans="1:19" x14ac:dyDescent="0.25">
      <c r="A406" t="str">
        <f>IF(入力シート_上限3千円!$B417="","",ROW()-1)</f>
        <v/>
      </c>
      <c r="B406" t="str">
        <f t="shared" si="102"/>
        <v/>
      </c>
      <c r="C406" t="str">
        <f t="shared" si="109"/>
        <v/>
      </c>
      <c r="D406" t="str">
        <f t="shared" si="109"/>
        <v/>
      </c>
      <c r="E406" s="30" t="str">
        <f t="shared" si="109"/>
        <v/>
      </c>
      <c r="F406" t="str">
        <f t="shared" si="109"/>
        <v/>
      </c>
      <c r="G406" t="str">
        <f t="shared" si="103"/>
        <v/>
      </c>
      <c r="H406" t="str">
        <f t="shared" si="104"/>
        <v/>
      </c>
      <c r="I406" t="str">
        <f t="shared" si="105"/>
        <v/>
      </c>
      <c r="J406" t="str">
        <f t="shared" si="106"/>
        <v/>
      </c>
      <c r="K406" t="str">
        <f t="shared" si="110"/>
        <v/>
      </c>
      <c r="L406" t="str">
        <f t="shared" si="110"/>
        <v/>
      </c>
      <c r="M406" t="str">
        <f t="shared" si="110"/>
        <v/>
      </c>
      <c r="N406" t="str">
        <f t="shared" si="107"/>
        <v/>
      </c>
      <c r="O406" t="str">
        <f t="shared" si="111"/>
        <v/>
      </c>
      <c r="P406" t="str">
        <f t="shared" si="111"/>
        <v/>
      </c>
      <c r="Q406" t="str">
        <f>IF(OR($A406="",入力シート_上限3千円!$H$2=""),"",入力シート_上限3千円!$H$2)</f>
        <v/>
      </c>
      <c r="R406" t="str">
        <f>IF(OR($A406="",入力シート_上限3千円!$H$3=""),"",入力シート_上限3千円!$H$3)</f>
        <v/>
      </c>
      <c r="S406" s="30" t="str">
        <f t="shared" si="108"/>
        <v/>
      </c>
    </row>
    <row r="407" spans="1:19" x14ac:dyDescent="0.25">
      <c r="A407" t="str">
        <f>IF(入力シート_上限3千円!$B418="","",ROW()-1)</f>
        <v/>
      </c>
      <c r="B407" t="str">
        <f t="shared" si="102"/>
        <v/>
      </c>
      <c r="C407" t="str">
        <f t="shared" si="109"/>
        <v/>
      </c>
      <c r="D407" t="str">
        <f t="shared" si="109"/>
        <v/>
      </c>
      <c r="E407" s="30" t="str">
        <f t="shared" si="109"/>
        <v/>
      </c>
      <c r="F407" t="str">
        <f t="shared" si="109"/>
        <v/>
      </c>
      <c r="G407" t="str">
        <f t="shared" si="103"/>
        <v/>
      </c>
      <c r="H407" t="str">
        <f t="shared" si="104"/>
        <v/>
      </c>
      <c r="I407" t="str">
        <f t="shared" si="105"/>
        <v/>
      </c>
      <c r="J407" t="str">
        <f t="shared" si="106"/>
        <v/>
      </c>
      <c r="K407" t="str">
        <f t="shared" si="110"/>
        <v/>
      </c>
      <c r="L407" t="str">
        <f t="shared" si="110"/>
        <v/>
      </c>
      <c r="M407" t="str">
        <f t="shared" si="110"/>
        <v/>
      </c>
      <c r="N407" t="str">
        <f t="shared" si="107"/>
        <v/>
      </c>
      <c r="O407" t="str">
        <f t="shared" si="111"/>
        <v/>
      </c>
      <c r="P407" t="str">
        <f t="shared" si="111"/>
        <v/>
      </c>
      <c r="Q407" t="str">
        <f>IF(OR($A407="",入力シート_上限3千円!$H$2=""),"",入力シート_上限3千円!$H$2)</f>
        <v/>
      </c>
      <c r="R407" t="str">
        <f>IF(OR($A407="",入力シート_上限3千円!$H$3=""),"",入力シート_上限3千円!$H$3)</f>
        <v/>
      </c>
      <c r="S407" s="30" t="str">
        <f t="shared" si="108"/>
        <v/>
      </c>
    </row>
    <row r="408" spans="1:19" x14ac:dyDescent="0.25">
      <c r="A408" t="str">
        <f>IF(入力シート_上限3千円!$B419="","",ROW()-1)</f>
        <v/>
      </c>
      <c r="B408" t="str">
        <f t="shared" si="102"/>
        <v/>
      </c>
      <c r="C408" t="str">
        <f t="shared" si="109"/>
        <v/>
      </c>
      <c r="D408" t="str">
        <f t="shared" si="109"/>
        <v/>
      </c>
      <c r="E408" s="30" t="str">
        <f t="shared" si="109"/>
        <v/>
      </c>
      <c r="F408" t="str">
        <f t="shared" si="109"/>
        <v/>
      </c>
      <c r="G408" t="str">
        <f t="shared" si="103"/>
        <v/>
      </c>
      <c r="H408" t="str">
        <f t="shared" si="104"/>
        <v/>
      </c>
      <c r="I408" t="str">
        <f t="shared" si="105"/>
        <v/>
      </c>
      <c r="J408" t="str">
        <f t="shared" si="106"/>
        <v/>
      </c>
      <c r="K408" t="str">
        <f t="shared" si="110"/>
        <v/>
      </c>
      <c r="L408" t="str">
        <f t="shared" si="110"/>
        <v/>
      </c>
      <c r="M408" t="str">
        <f t="shared" si="110"/>
        <v/>
      </c>
      <c r="N408" t="str">
        <f t="shared" si="107"/>
        <v/>
      </c>
      <c r="O408" t="str">
        <f t="shared" si="111"/>
        <v/>
      </c>
      <c r="P408" t="str">
        <f t="shared" si="111"/>
        <v/>
      </c>
      <c r="Q408" t="str">
        <f>IF(OR($A408="",入力シート_上限3千円!$H$2=""),"",入力シート_上限3千円!$H$2)</f>
        <v/>
      </c>
      <c r="R408" t="str">
        <f>IF(OR($A408="",入力シート_上限3千円!$H$3=""),"",入力シート_上限3千円!$H$3)</f>
        <v/>
      </c>
      <c r="S408" s="30" t="str">
        <f t="shared" si="108"/>
        <v/>
      </c>
    </row>
    <row r="409" spans="1:19" x14ac:dyDescent="0.25">
      <c r="A409" t="str">
        <f>IF(入力シート_上限3千円!$B420="","",ROW()-1)</f>
        <v/>
      </c>
      <c r="B409" t="str">
        <f t="shared" si="102"/>
        <v/>
      </c>
      <c r="C409" t="str">
        <f t="shared" si="109"/>
        <v/>
      </c>
      <c r="D409" t="str">
        <f t="shared" si="109"/>
        <v/>
      </c>
      <c r="E409" s="30" t="str">
        <f t="shared" si="109"/>
        <v/>
      </c>
      <c r="F409" t="str">
        <f t="shared" si="109"/>
        <v/>
      </c>
      <c r="G409" t="str">
        <f t="shared" si="103"/>
        <v/>
      </c>
      <c r="H409" t="str">
        <f t="shared" si="104"/>
        <v/>
      </c>
      <c r="I409" t="str">
        <f t="shared" si="105"/>
        <v/>
      </c>
      <c r="J409" t="str">
        <f t="shared" si="106"/>
        <v/>
      </c>
      <c r="K409" t="str">
        <f t="shared" si="110"/>
        <v/>
      </c>
      <c r="L409" t="str">
        <f t="shared" si="110"/>
        <v/>
      </c>
      <c r="M409" t="str">
        <f t="shared" si="110"/>
        <v/>
      </c>
      <c r="N409" t="str">
        <f t="shared" si="107"/>
        <v/>
      </c>
      <c r="O409" t="str">
        <f t="shared" si="111"/>
        <v/>
      </c>
      <c r="P409" t="str">
        <f t="shared" si="111"/>
        <v/>
      </c>
      <c r="Q409" t="str">
        <f>IF(OR($A409="",入力シート_上限3千円!$H$2=""),"",入力シート_上限3千円!$H$2)</f>
        <v/>
      </c>
      <c r="R409" t="str">
        <f>IF(OR($A409="",入力シート_上限3千円!$H$3=""),"",入力シート_上限3千円!$H$3)</f>
        <v/>
      </c>
      <c r="S409" s="30" t="str">
        <f t="shared" si="108"/>
        <v/>
      </c>
    </row>
    <row r="410" spans="1:19" x14ac:dyDescent="0.25">
      <c r="A410" t="str">
        <f>IF(入力シート_上限3千円!$B421="","",ROW()-1)</f>
        <v/>
      </c>
      <c r="B410" t="str">
        <f t="shared" si="102"/>
        <v/>
      </c>
      <c r="C410" t="str">
        <f t="shared" si="109"/>
        <v/>
      </c>
      <c r="D410" t="str">
        <f t="shared" si="109"/>
        <v/>
      </c>
      <c r="E410" s="30" t="str">
        <f t="shared" si="109"/>
        <v/>
      </c>
      <c r="F410" t="str">
        <f t="shared" si="109"/>
        <v/>
      </c>
      <c r="G410" t="str">
        <f t="shared" si="103"/>
        <v/>
      </c>
      <c r="H410" t="str">
        <f t="shared" si="104"/>
        <v/>
      </c>
      <c r="I410" t="str">
        <f t="shared" si="105"/>
        <v/>
      </c>
      <c r="J410" t="str">
        <f t="shared" si="106"/>
        <v/>
      </c>
      <c r="K410" t="str">
        <f t="shared" si="110"/>
        <v/>
      </c>
      <c r="L410" t="str">
        <f t="shared" si="110"/>
        <v/>
      </c>
      <c r="M410" t="str">
        <f t="shared" si="110"/>
        <v/>
      </c>
      <c r="N410" t="str">
        <f t="shared" si="107"/>
        <v/>
      </c>
      <c r="O410" t="str">
        <f t="shared" si="111"/>
        <v/>
      </c>
      <c r="P410" t="str">
        <f t="shared" si="111"/>
        <v/>
      </c>
      <c r="Q410" t="str">
        <f>IF(OR($A410="",入力シート_上限3千円!$H$2=""),"",入力シート_上限3千円!$H$2)</f>
        <v/>
      </c>
      <c r="R410" t="str">
        <f>IF(OR($A410="",入力シート_上限3千円!$H$3=""),"",入力シート_上限3千円!$H$3)</f>
        <v/>
      </c>
      <c r="S410" s="30" t="str">
        <f t="shared" si="108"/>
        <v/>
      </c>
    </row>
    <row r="411" spans="1:19" x14ac:dyDescent="0.25">
      <c r="A411" t="str">
        <f>IF(入力シート_上限3千円!$B422="","",ROW()-1)</f>
        <v/>
      </c>
      <c r="B411" t="str">
        <f t="shared" si="102"/>
        <v/>
      </c>
      <c r="C411" t="str">
        <f t="shared" si="109"/>
        <v/>
      </c>
      <c r="D411" t="str">
        <f t="shared" si="109"/>
        <v/>
      </c>
      <c r="E411" s="30" t="str">
        <f t="shared" si="109"/>
        <v/>
      </c>
      <c r="F411" t="str">
        <f t="shared" si="109"/>
        <v/>
      </c>
      <c r="G411" t="str">
        <f t="shared" si="103"/>
        <v/>
      </c>
      <c r="H411" t="str">
        <f t="shared" si="104"/>
        <v/>
      </c>
      <c r="I411" t="str">
        <f t="shared" si="105"/>
        <v/>
      </c>
      <c r="J411" t="str">
        <f t="shared" si="106"/>
        <v/>
      </c>
      <c r="K411" t="str">
        <f t="shared" si="110"/>
        <v/>
      </c>
      <c r="L411" t="str">
        <f t="shared" si="110"/>
        <v/>
      </c>
      <c r="M411" t="str">
        <f t="shared" si="110"/>
        <v/>
      </c>
      <c r="N411" t="str">
        <f t="shared" si="107"/>
        <v/>
      </c>
      <c r="O411" t="str">
        <f t="shared" si="111"/>
        <v/>
      </c>
      <c r="P411" t="str">
        <f t="shared" si="111"/>
        <v/>
      </c>
      <c r="Q411" t="str">
        <f>IF(OR($A411="",入力シート_上限3千円!$H$2=""),"",入力シート_上限3千円!$H$2)</f>
        <v/>
      </c>
      <c r="R411" t="str">
        <f>IF(OR($A411="",入力シート_上限3千円!$H$3=""),"",入力シート_上限3千円!$H$3)</f>
        <v/>
      </c>
      <c r="S411" s="30" t="str">
        <f t="shared" si="108"/>
        <v/>
      </c>
    </row>
    <row r="412" spans="1:19" x14ac:dyDescent="0.25">
      <c r="A412" t="str">
        <f>IF(入力シート_上限3千円!$B423="","",ROW()-1)</f>
        <v/>
      </c>
      <c r="B412" t="str">
        <f t="shared" si="102"/>
        <v/>
      </c>
      <c r="C412" t="str">
        <f t="shared" si="109"/>
        <v/>
      </c>
      <c r="D412" t="str">
        <f t="shared" si="109"/>
        <v/>
      </c>
      <c r="E412" s="30" t="str">
        <f t="shared" si="109"/>
        <v/>
      </c>
      <c r="F412" t="str">
        <f t="shared" si="109"/>
        <v/>
      </c>
      <c r="G412" t="str">
        <f t="shared" si="103"/>
        <v/>
      </c>
      <c r="H412" t="str">
        <f t="shared" si="104"/>
        <v/>
      </c>
      <c r="I412" t="str">
        <f t="shared" si="105"/>
        <v/>
      </c>
      <c r="J412" t="str">
        <f t="shared" si="106"/>
        <v/>
      </c>
      <c r="K412" t="str">
        <f t="shared" si="110"/>
        <v/>
      </c>
      <c r="L412" t="str">
        <f t="shared" si="110"/>
        <v/>
      </c>
      <c r="M412" t="str">
        <f t="shared" si="110"/>
        <v/>
      </c>
      <c r="N412" t="str">
        <f t="shared" si="107"/>
        <v/>
      </c>
      <c r="O412" t="str">
        <f t="shared" si="111"/>
        <v/>
      </c>
      <c r="P412" t="str">
        <f t="shared" si="111"/>
        <v/>
      </c>
      <c r="Q412" t="str">
        <f>IF(OR($A412="",入力シート_上限3千円!$H$2=""),"",入力シート_上限3千円!$H$2)</f>
        <v/>
      </c>
      <c r="R412" t="str">
        <f>IF(OR($A412="",入力シート_上限3千円!$H$3=""),"",入力シート_上限3千円!$H$3)</f>
        <v/>
      </c>
      <c r="S412" s="30" t="str">
        <f t="shared" si="108"/>
        <v/>
      </c>
    </row>
    <row r="413" spans="1:19" x14ac:dyDescent="0.25">
      <c r="A413" t="str">
        <f>IF(入力シート_上限3千円!$B424="","",ROW()-1)</f>
        <v/>
      </c>
      <c r="B413" t="str">
        <f t="shared" si="102"/>
        <v/>
      </c>
      <c r="C413" t="str">
        <f t="shared" si="109"/>
        <v/>
      </c>
      <c r="D413" t="str">
        <f t="shared" si="109"/>
        <v/>
      </c>
      <c r="E413" s="30" t="str">
        <f t="shared" si="109"/>
        <v/>
      </c>
      <c r="F413" t="str">
        <f t="shared" si="109"/>
        <v/>
      </c>
      <c r="G413" t="str">
        <f t="shared" si="103"/>
        <v/>
      </c>
      <c r="H413" t="str">
        <f t="shared" si="104"/>
        <v/>
      </c>
      <c r="I413" t="str">
        <f t="shared" si="105"/>
        <v/>
      </c>
      <c r="J413" t="str">
        <f t="shared" si="106"/>
        <v/>
      </c>
      <c r="K413" t="str">
        <f t="shared" si="110"/>
        <v/>
      </c>
      <c r="L413" t="str">
        <f t="shared" si="110"/>
        <v/>
      </c>
      <c r="M413" t="str">
        <f t="shared" si="110"/>
        <v/>
      </c>
      <c r="N413" t="str">
        <f t="shared" si="107"/>
        <v/>
      </c>
      <c r="O413" t="str">
        <f t="shared" si="111"/>
        <v/>
      </c>
      <c r="P413" t="str">
        <f t="shared" si="111"/>
        <v/>
      </c>
      <c r="Q413" t="str">
        <f>IF(OR($A413="",入力シート_上限3千円!$H$2=""),"",入力シート_上限3千円!$H$2)</f>
        <v/>
      </c>
      <c r="R413" t="str">
        <f>IF(OR($A413="",入力シート_上限3千円!$H$3=""),"",入力シート_上限3千円!$H$3)</f>
        <v/>
      </c>
      <c r="S413" s="30" t="str">
        <f t="shared" si="108"/>
        <v/>
      </c>
    </row>
    <row r="414" spans="1:19" x14ac:dyDescent="0.25">
      <c r="A414" t="str">
        <f>IF(入力シート_上限3千円!$B425="","",ROW()-1)</f>
        <v/>
      </c>
      <c r="B414" t="str">
        <f t="shared" si="102"/>
        <v/>
      </c>
      <c r="C414" t="str">
        <f t="shared" si="109"/>
        <v/>
      </c>
      <c r="D414" t="str">
        <f t="shared" si="109"/>
        <v/>
      </c>
      <c r="E414" s="30" t="str">
        <f t="shared" si="109"/>
        <v/>
      </c>
      <c r="F414" t="str">
        <f t="shared" si="109"/>
        <v/>
      </c>
      <c r="G414" t="str">
        <f t="shared" si="103"/>
        <v/>
      </c>
      <c r="H414" t="str">
        <f t="shared" si="104"/>
        <v/>
      </c>
      <c r="I414" t="str">
        <f t="shared" si="105"/>
        <v/>
      </c>
      <c r="J414" t="str">
        <f t="shared" si="106"/>
        <v/>
      </c>
      <c r="K414" t="str">
        <f t="shared" si="110"/>
        <v/>
      </c>
      <c r="L414" t="str">
        <f t="shared" si="110"/>
        <v/>
      </c>
      <c r="M414" t="str">
        <f t="shared" si="110"/>
        <v/>
      </c>
      <c r="N414" t="str">
        <f t="shared" si="107"/>
        <v/>
      </c>
      <c r="O414" t="str">
        <f t="shared" si="111"/>
        <v/>
      </c>
      <c r="P414" t="str">
        <f t="shared" si="111"/>
        <v/>
      </c>
      <c r="Q414" t="str">
        <f>IF(OR($A414="",入力シート_上限3千円!$H$2=""),"",入力シート_上限3千円!$H$2)</f>
        <v/>
      </c>
      <c r="R414" t="str">
        <f>IF(OR($A414="",入力シート_上限3千円!$H$3=""),"",入力シート_上限3千円!$H$3)</f>
        <v/>
      </c>
      <c r="S414" s="30" t="str">
        <f t="shared" si="108"/>
        <v/>
      </c>
    </row>
    <row r="415" spans="1:19" x14ac:dyDescent="0.25">
      <c r="A415" t="str">
        <f>IF(入力シート_上限3千円!$B426="","",ROW()-1)</f>
        <v/>
      </c>
      <c r="B415" t="str">
        <f t="shared" si="102"/>
        <v/>
      </c>
      <c r="C415" t="str">
        <f t="shared" si="109"/>
        <v/>
      </c>
      <c r="D415" t="str">
        <f t="shared" si="109"/>
        <v/>
      </c>
      <c r="E415" s="30" t="str">
        <f t="shared" si="109"/>
        <v/>
      </c>
      <c r="F415" t="str">
        <f t="shared" si="109"/>
        <v/>
      </c>
      <c r="G415" t="str">
        <f t="shared" si="103"/>
        <v/>
      </c>
      <c r="H415" t="str">
        <f t="shared" si="104"/>
        <v/>
      </c>
      <c r="I415" t="str">
        <f t="shared" si="105"/>
        <v/>
      </c>
      <c r="J415" t="str">
        <f t="shared" si="106"/>
        <v/>
      </c>
      <c r="K415" t="str">
        <f t="shared" si="110"/>
        <v/>
      </c>
      <c r="L415" t="str">
        <f t="shared" si="110"/>
        <v/>
      </c>
      <c r="M415" t="str">
        <f t="shared" si="110"/>
        <v/>
      </c>
      <c r="N415" t="str">
        <f t="shared" si="107"/>
        <v/>
      </c>
      <c r="O415" t="str">
        <f t="shared" si="111"/>
        <v/>
      </c>
      <c r="P415" t="str">
        <f t="shared" si="111"/>
        <v/>
      </c>
      <c r="Q415" t="str">
        <f>IF(OR($A415="",入力シート_上限3千円!$H$2=""),"",入力シート_上限3千円!$H$2)</f>
        <v/>
      </c>
      <c r="R415" t="str">
        <f>IF(OR($A415="",入力シート_上限3千円!$H$3=""),"",入力シート_上限3千円!$H$3)</f>
        <v/>
      </c>
      <c r="S415" s="30" t="str">
        <f t="shared" si="108"/>
        <v/>
      </c>
    </row>
    <row r="416" spans="1:19" x14ac:dyDescent="0.25">
      <c r="A416" t="str">
        <f>IF(入力シート_上限3千円!$B427="","",ROW()-1)</f>
        <v/>
      </c>
      <c r="B416" t="str">
        <f t="shared" si="102"/>
        <v/>
      </c>
      <c r="C416" t="str">
        <f t="shared" si="109"/>
        <v/>
      </c>
      <c r="D416" t="str">
        <f t="shared" si="109"/>
        <v/>
      </c>
      <c r="E416" s="30" t="str">
        <f t="shared" si="109"/>
        <v/>
      </c>
      <c r="F416" t="str">
        <f t="shared" si="109"/>
        <v/>
      </c>
      <c r="G416" t="str">
        <f t="shared" si="103"/>
        <v/>
      </c>
      <c r="H416" t="str">
        <f t="shared" si="104"/>
        <v/>
      </c>
      <c r="I416" t="str">
        <f t="shared" si="105"/>
        <v/>
      </c>
      <c r="J416" t="str">
        <f t="shared" si="106"/>
        <v/>
      </c>
      <c r="K416" t="str">
        <f t="shared" si="110"/>
        <v/>
      </c>
      <c r="L416" t="str">
        <f t="shared" si="110"/>
        <v/>
      </c>
      <c r="M416" t="str">
        <f t="shared" si="110"/>
        <v/>
      </c>
      <c r="N416" t="str">
        <f t="shared" si="107"/>
        <v/>
      </c>
      <c r="O416" t="str">
        <f t="shared" si="111"/>
        <v/>
      </c>
      <c r="P416" t="str">
        <f t="shared" si="111"/>
        <v/>
      </c>
      <c r="Q416" t="str">
        <f>IF(OR($A416="",入力シート_上限3千円!$H$2=""),"",入力シート_上限3千円!$H$2)</f>
        <v/>
      </c>
      <c r="R416" t="str">
        <f>IF(OR($A416="",入力シート_上限3千円!$H$3=""),"",入力シート_上限3千円!$H$3)</f>
        <v/>
      </c>
      <c r="S416" s="30" t="str">
        <f t="shared" si="108"/>
        <v/>
      </c>
    </row>
    <row r="417" spans="1:19" x14ac:dyDescent="0.25">
      <c r="A417" t="str">
        <f>IF(入力シート_上限3千円!$B428="","",ROW()-1)</f>
        <v/>
      </c>
      <c r="B417" t="str">
        <f t="shared" si="102"/>
        <v/>
      </c>
      <c r="C417" t="str">
        <f t="shared" si="109"/>
        <v/>
      </c>
      <c r="D417" t="str">
        <f t="shared" si="109"/>
        <v/>
      </c>
      <c r="E417" s="30" t="str">
        <f t="shared" si="109"/>
        <v/>
      </c>
      <c r="F417" t="str">
        <f t="shared" si="109"/>
        <v/>
      </c>
      <c r="G417" t="str">
        <f t="shared" si="103"/>
        <v/>
      </c>
      <c r="H417" t="str">
        <f t="shared" si="104"/>
        <v/>
      </c>
      <c r="I417" t="str">
        <f t="shared" si="105"/>
        <v/>
      </c>
      <c r="J417" t="str">
        <f t="shared" si="106"/>
        <v/>
      </c>
      <c r="K417" t="str">
        <f t="shared" si="110"/>
        <v/>
      </c>
      <c r="L417" t="str">
        <f t="shared" si="110"/>
        <v/>
      </c>
      <c r="M417" t="str">
        <f t="shared" si="110"/>
        <v/>
      </c>
      <c r="N417" t="str">
        <f t="shared" si="107"/>
        <v/>
      </c>
      <c r="O417" t="str">
        <f t="shared" si="111"/>
        <v/>
      </c>
      <c r="P417" t="str">
        <f t="shared" si="111"/>
        <v/>
      </c>
      <c r="Q417" t="str">
        <f>IF(OR($A417="",入力シート_上限3千円!$H$2=""),"",入力シート_上限3千円!$H$2)</f>
        <v/>
      </c>
      <c r="R417" t="str">
        <f>IF(OR($A417="",入力シート_上限3千円!$H$3=""),"",入力シート_上限3千円!$H$3)</f>
        <v/>
      </c>
      <c r="S417" s="30" t="str">
        <f t="shared" si="108"/>
        <v/>
      </c>
    </row>
    <row r="418" spans="1:19" x14ac:dyDescent="0.25">
      <c r="A418" t="str">
        <f>IF(入力シート_上限3千円!$B429="","",ROW()-1)</f>
        <v/>
      </c>
      <c r="B418" t="str">
        <f t="shared" si="102"/>
        <v/>
      </c>
      <c r="C418" t="str">
        <f t="shared" si="109"/>
        <v/>
      </c>
      <c r="D418" t="str">
        <f t="shared" si="109"/>
        <v/>
      </c>
      <c r="E418" s="30" t="str">
        <f t="shared" si="109"/>
        <v/>
      </c>
      <c r="F418" t="str">
        <f t="shared" si="109"/>
        <v/>
      </c>
      <c r="G418" t="str">
        <f t="shared" si="103"/>
        <v/>
      </c>
      <c r="H418" t="str">
        <f t="shared" si="104"/>
        <v/>
      </c>
      <c r="I418" t="str">
        <f t="shared" si="105"/>
        <v/>
      </c>
      <c r="J418" t="str">
        <f t="shared" si="106"/>
        <v/>
      </c>
      <c r="K418" t="str">
        <f t="shared" si="110"/>
        <v/>
      </c>
      <c r="L418" t="str">
        <f t="shared" si="110"/>
        <v/>
      </c>
      <c r="M418" t="str">
        <f t="shared" si="110"/>
        <v/>
      </c>
      <c r="N418" t="str">
        <f t="shared" si="107"/>
        <v/>
      </c>
      <c r="O418" t="str">
        <f t="shared" si="111"/>
        <v/>
      </c>
      <c r="P418" t="str">
        <f t="shared" si="111"/>
        <v/>
      </c>
      <c r="Q418" t="str">
        <f>IF(OR($A418="",入力シート_上限3千円!$H$2=""),"",入力シート_上限3千円!$H$2)</f>
        <v/>
      </c>
      <c r="R418" t="str">
        <f>IF(OR($A418="",入力シート_上限3千円!$H$3=""),"",入力シート_上限3千円!$H$3)</f>
        <v/>
      </c>
      <c r="S418" s="30" t="str">
        <f t="shared" si="108"/>
        <v/>
      </c>
    </row>
    <row r="419" spans="1:19" x14ac:dyDescent="0.25">
      <c r="A419" t="str">
        <f>IF(入力シート_上限3千円!$B430="","",ROW()-1)</f>
        <v/>
      </c>
      <c r="B419" t="str">
        <f t="shared" si="102"/>
        <v/>
      </c>
      <c r="C419" t="str">
        <f t="shared" si="109"/>
        <v/>
      </c>
      <c r="D419" t="str">
        <f t="shared" si="109"/>
        <v/>
      </c>
      <c r="E419" s="30" t="str">
        <f t="shared" si="109"/>
        <v/>
      </c>
      <c r="F419" t="str">
        <f t="shared" si="109"/>
        <v/>
      </c>
      <c r="G419" t="str">
        <f t="shared" si="103"/>
        <v/>
      </c>
      <c r="H419" t="str">
        <f t="shared" si="104"/>
        <v/>
      </c>
      <c r="I419" t="str">
        <f t="shared" si="105"/>
        <v/>
      </c>
      <c r="J419" t="str">
        <f t="shared" si="106"/>
        <v/>
      </c>
      <c r="K419" t="str">
        <f t="shared" si="110"/>
        <v/>
      </c>
      <c r="L419" t="str">
        <f t="shared" si="110"/>
        <v/>
      </c>
      <c r="M419" t="str">
        <f t="shared" si="110"/>
        <v/>
      </c>
      <c r="N419" t="str">
        <f t="shared" si="107"/>
        <v/>
      </c>
      <c r="O419" t="str">
        <f t="shared" si="111"/>
        <v/>
      </c>
      <c r="P419" t="str">
        <f t="shared" si="111"/>
        <v/>
      </c>
      <c r="Q419" t="str">
        <f>IF(OR($A419="",入力シート_上限3千円!$H$2=""),"",入力シート_上限3千円!$H$2)</f>
        <v/>
      </c>
      <c r="R419" t="str">
        <f>IF(OR($A419="",入力シート_上限3千円!$H$3=""),"",入力シート_上限3千円!$H$3)</f>
        <v/>
      </c>
      <c r="S419" s="30" t="str">
        <f t="shared" si="108"/>
        <v/>
      </c>
    </row>
    <row r="420" spans="1:19" x14ac:dyDescent="0.25">
      <c r="A420" t="str">
        <f>IF(入力シート_上限3千円!$B431="","",ROW()-1)</f>
        <v/>
      </c>
      <c r="B420" t="str">
        <f t="shared" si="102"/>
        <v/>
      </c>
      <c r="C420" t="str">
        <f t="shared" si="109"/>
        <v/>
      </c>
      <c r="D420" t="str">
        <f t="shared" si="109"/>
        <v/>
      </c>
      <c r="E420" s="30" t="str">
        <f t="shared" si="109"/>
        <v/>
      </c>
      <c r="F420" t="str">
        <f t="shared" si="109"/>
        <v/>
      </c>
      <c r="G420" t="str">
        <f t="shared" si="103"/>
        <v/>
      </c>
      <c r="H420" t="str">
        <f t="shared" si="104"/>
        <v/>
      </c>
      <c r="I420" t="str">
        <f t="shared" si="105"/>
        <v/>
      </c>
      <c r="J420" t="str">
        <f t="shared" si="106"/>
        <v/>
      </c>
      <c r="K420" t="str">
        <f t="shared" si="110"/>
        <v/>
      </c>
      <c r="L420" t="str">
        <f t="shared" si="110"/>
        <v/>
      </c>
      <c r="M420" t="str">
        <f t="shared" si="110"/>
        <v/>
      </c>
      <c r="N420" t="str">
        <f t="shared" si="107"/>
        <v/>
      </c>
      <c r="O420" t="str">
        <f t="shared" si="111"/>
        <v/>
      </c>
      <c r="P420" t="str">
        <f t="shared" si="111"/>
        <v/>
      </c>
      <c r="Q420" t="str">
        <f>IF(OR($A420="",入力シート_上限3千円!$H$2=""),"",入力シート_上限3千円!$H$2)</f>
        <v/>
      </c>
      <c r="R420" t="str">
        <f>IF(OR($A420="",入力シート_上限3千円!$H$3=""),"",入力シート_上限3千円!$H$3)</f>
        <v/>
      </c>
      <c r="S420" s="30" t="str">
        <f t="shared" si="108"/>
        <v/>
      </c>
    </row>
    <row r="421" spans="1:19" x14ac:dyDescent="0.25">
      <c r="A421" t="str">
        <f>IF(入力シート_上限3千円!$B432="","",ROW()-1)</f>
        <v/>
      </c>
      <c r="B421" t="str">
        <f t="shared" si="102"/>
        <v/>
      </c>
      <c r="C421" t="str">
        <f t="shared" si="109"/>
        <v/>
      </c>
      <c r="D421" t="str">
        <f t="shared" si="109"/>
        <v/>
      </c>
      <c r="E421" s="30" t="str">
        <f t="shared" si="109"/>
        <v/>
      </c>
      <c r="F421" t="str">
        <f t="shared" si="109"/>
        <v/>
      </c>
      <c r="G421" t="str">
        <f t="shared" si="103"/>
        <v/>
      </c>
      <c r="H421" t="str">
        <f t="shared" si="104"/>
        <v/>
      </c>
      <c r="I421" t="str">
        <f t="shared" si="105"/>
        <v/>
      </c>
      <c r="J421" t="str">
        <f t="shared" si="106"/>
        <v/>
      </c>
      <c r="K421" t="str">
        <f t="shared" si="110"/>
        <v/>
      </c>
      <c r="L421" t="str">
        <f t="shared" si="110"/>
        <v/>
      </c>
      <c r="M421" t="str">
        <f t="shared" si="110"/>
        <v/>
      </c>
      <c r="N421" t="str">
        <f t="shared" si="107"/>
        <v/>
      </c>
      <c r="O421" t="str">
        <f t="shared" si="111"/>
        <v/>
      </c>
      <c r="P421" t="str">
        <f t="shared" si="111"/>
        <v/>
      </c>
      <c r="Q421" t="str">
        <f>IF(OR($A421="",入力シート_上限3千円!$H$2=""),"",入力シート_上限3千円!$H$2)</f>
        <v/>
      </c>
      <c r="R421" t="str">
        <f>IF(OR($A421="",入力シート_上限3千円!$H$3=""),"",入力シート_上限3千円!$H$3)</f>
        <v/>
      </c>
      <c r="S421" s="30" t="str">
        <f t="shared" si="108"/>
        <v/>
      </c>
    </row>
    <row r="422" spans="1:19" x14ac:dyDescent="0.25">
      <c r="A422" t="str">
        <f>IF(入力シート_上限3千円!$B433="","",ROW()-1)</f>
        <v/>
      </c>
      <c r="B422" t="str">
        <f t="shared" si="102"/>
        <v/>
      </c>
      <c r="C422" t="str">
        <f t="shared" ref="C422:F441" si="112">IFERROR(IF(VLOOKUP($A422,実績一覧,COLUMN()+1,FALSE)=0,"",VLOOKUP($A422,実績一覧,COLUMN()+1,FALSE)),"")</f>
        <v/>
      </c>
      <c r="D422" t="str">
        <f t="shared" si="112"/>
        <v/>
      </c>
      <c r="E422" s="30" t="str">
        <f t="shared" si="112"/>
        <v/>
      </c>
      <c r="F422" t="str">
        <f t="shared" si="112"/>
        <v/>
      </c>
      <c r="G422" t="str">
        <f t="shared" si="103"/>
        <v/>
      </c>
      <c r="H422" t="str">
        <f t="shared" si="104"/>
        <v/>
      </c>
      <c r="I422" t="str">
        <f t="shared" si="105"/>
        <v/>
      </c>
      <c r="J422" t="str">
        <f t="shared" si="106"/>
        <v/>
      </c>
      <c r="K422" t="str">
        <f t="shared" ref="K422:M441" si="113">IFERROR(IF(VLOOKUP($A422,実績一覧,COLUMN()+11,FALSE)=0,"",VLOOKUP($A422,実績一覧,COLUMN()+11,FALSE)),"")</f>
        <v/>
      </c>
      <c r="L422" t="str">
        <f t="shared" si="113"/>
        <v/>
      </c>
      <c r="M422" t="str">
        <f t="shared" si="113"/>
        <v/>
      </c>
      <c r="N422" t="str">
        <f t="shared" si="107"/>
        <v/>
      </c>
      <c r="O422" t="str">
        <f t="shared" ref="O422:P441" si="114">IFERROR(IF(VLOOKUP($A422,実績一覧,COLUMN()+13,FALSE)=0,"",VLOOKUP($A422,実績一覧,COLUMN()+13,FALSE)),"")</f>
        <v/>
      </c>
      <c r="P422" t="str">
        <f t="shared" si="114"/>
        <v/>
      </c>
      <c r="Q422" t="str">
        <f>IF(OR($A422="",入力シート_上限3千円!$H$2=""),"",入力シート_上限3千円!$H$2)</f>
        <v/>
      </c>
      <c r="R422" t="str">
        <f>IF(OR($A422="",入力シート_上限3千円!$H$3=""),"",入力シート_上限3千円!$H$3)</f>
        <v/>
      </c>
      <c r="S422" s="30" t="str">
        <f t="shared" si="108"/>
        <v/>
      </c>
    </row>
    <row r="423" spans="1:19" x14ac:dyDescent="0.25">
      <c r="A423" t="str">
        <f>IF(入力シート_上限3千円!$B434="","",ROW()-1)</f>
        <v/>
      </c>
      <c r="B423" t="str">
        <f t="shared" si="102"/>
        <v/>
      </c>
      <c r="C423" t="str">
        <f t="shared" si="112"/>
        <v/>
      </c>
      <c r="D423" t="str">
        <f t="shared" si="112"/>
        <v/>
      </c>
      <c r="E423" s="30" t="str">
        <f t="shared" si="112"/>
        <v/>
      </c>
      <c r="F423" t="str">
        <f t="shared" si="112"/>
        <v/>
      </c>
      <c r="G423" t="str">
        <f t="shared" si="103"/>
        <v/>
      </c>
      <c r="H423" t="str">
        <f t="shared" si="104"/>
        <v/>
      </c>
      <c r="I423" t="str">
        <f t="shared" si="105"/>
        <v/>
      </c>
      <c r="J423" t="str">
        <f t="shared" si="106"/>
        <v/>
      </c>
      <c r="K423" t="str">
        <f t="shared" si="113"/>
        <v/>
      </c>
      <c r="L423" t="str">
        <f t="shared" si="113"/>
        <v/>
      </c>
      <c r="M423" t="str">
        <f t="shared" si="113"/>
        <v/>
      </c>
      <c r="N423" t="str">
        <f t="shared" si="107"/>
        <v/>
      </c>
      <c r="O423" t="str">
        <f t="shared" si="114"/>
        <v/>
      </c>
      <c r="P423" t="str">
        <f t="shared" si="114"/>
        <v/>
      </c>
      <c r="Q423" t="str">
        <f>IF(OR($A423="",入力シート_上限3千円!$H$2=""),"",入力シート_上限3千円!$H$2)</f>
        <v/>
      </c>
      <c r="R423" t="str">
        <f>IF(OR($A423="",入力シート_上限3千円!$H$3=""),"",入力シート_上限3千円!$H$3)</f>
        <v/>
      </c>
      <c r="S423" s="30" t="str">
        <f t="shared" si="108"/>
        <v/>
      </c>
    </row>
    <row r="424" spans="1:19" x14ac:dyDescent="0.25">
      <c r="A424" t="str">
        <f>IF(入力シート_上限3千円!$B435="","",ROW()-1)</f>
        <v/>
      </c>
      <c r="B424" t="str">
        <f t="shared" si="102"/>
        <v/>
      </c>
      <c r="C424" t="str">
        <f t="shared" si="112"/>
        <v/>
      </c>
      <c r="D424" t="str">
        <f t="shared" si="112"/>
        <v/>
      </c>
      <c r="E424" s="30" t="str">
        <f t="shared" si="112"/>
        <v/>
      </c>
      <c r="F424" t="str">
        <f t="shared" si="112"/>
        <v/>
      </c>
      <c r="G424" t="str">
        <f t="shared" si="103"/>
        <v/>
      </c>
      <c r="H424" t="str">
        <f t="shared" si="104"/>
        <v/>
      </c>
      <c r="I424" t="str">
        <f t="shared" si="105"/>
        <v/>
      </c>
      <c r="J424" t="str">
        <f t="shared" si="106"/>
        <v/>
      </c>
      <c r="K424" t="str">
        <f t="shared" si="113"/>
        <v/>
      </c>
      <c r="L424" t="str">
        <f t="shared" si="113"/>
        <v/>
      </c>
      <c r="M424" t="str">
        <f t="shared" si="113"/>
        <v/>
      </c>
      <c r="N424" t="str">
        <f t="shared" si="107"/>
        <v/>
      </c>
      <c r="O424" t="str">
        <f t="shared" si="114"/>
        <v/>
      </c>
      <c r="P424" t="str">
        <f t="shared" si="114"/>
        <v/>
      </c>
      <c r="Q424" t="str">
        <f>IF(OR($A424="",入力シート_上限3千円!$H$2=""),"",入力シート_上限3千円!$H$2)</f>
        <v/>
      </c>
      <c r="R424" t="str">
        <f>IF(OR($A424="",入力シート_上限3千円!$H$3=""),"",入力シート_上限3千円!$H$3)</f>
        <v/>
      </c>
      <c r="S424" s="30" t="str">
        <f t="shared" si="108"/>
        <v/>
      </c>
    </row>
    <row r="425" spans="1:19" x14ac:dyDescent="0.25">
      <c r="A425" t="str">
        <f>IF(入力シート_上限3千円!$B436="","",ROW()-1)</f>
        <v/>
      </c>
      <c r="B425" t="str">
        <f t="shared" si="102"/>
        <v/>
      </c>
      <c r="C425" t="str">
        <f t="shared" si="112"/>
        <v/>
      </c>
      <c r="D425" t="str">
        <f t="shared" si="112"/>
        <v/>
      </c>
      <c r="E425" s="30" t="str">
        <f t="shared" si="112"/>
        <v/>
      </c>
      <c r="F425" t="str">
        <f t="shared" si="112"/>
        <v/>
      </c>
      <c r="G425" t="str">
        <f t="shared" si="103"/>
        <v/>
      </c>
      <c r="H425" t="str">
        <f t="shared" si="104"/>
        <v/>
      </c>
      <c r="I425" t="str">
        <f t="shared" si="105"/>
        <v/>
      </c>
      <c r="J425" t="str">
        <f t="shared" si="106"/>
        <v/>
      </c>
      <c r="K425" t="str">
        <f t="shared" si="113"/>
        <v/>
      </c>
      <c r="L425" t="str">
        <f t="shared" si="113"/>
        <v/>
      </c>
      <c r="M425" t="str">
        <f t="shared" si="113"/>
        <v/>
      </c>
      <c r="N425" t="str">
        <f t="shared" si="107"/>
        <v/>
      </c>
      <c r="O425" t="str">
        <f t="shared" si="114"/>
        <v/>
      </c>
      <c r="P425" t="str">
        <f t="shared" si="114"/>
        <v/>
      </c>
      <c r="Q425" t="str">
        <f>IF(OR($A425="",入力シート_上限3千円!$H$2=""),"",入力シート_上限3千円!$H$2)</f>
        <v/>
      </c>
      <c r="R425" t="str">
        <f>IF(OR($A425="",入力シート_上限3千円!$H$3=""),"",入力シート_上限3千円!$H$3)</f>
        <v/>
      </c>
      <c r="S425" s="30" t="str">
        <f t="shared" si="108"/>
        <v/>
      </c>
    </row>
    <row r="426" spans="1:19" x14ac:dyDescent="0.25">
      <c r="A426" t="str">
        <f>IF(入力シート_上限3千円!$B437="","",ROW()-1)</f>
        <v/>
      </c>
      <c r="B426" t="str">
        <f t="shared" si="102"/>
        <v/>
      </c>
      <c r="C426" t="str">
        <f t="shared" si="112"/>
        <v/>
      </c>
      <c r="D426" t="str">
        <f t="shared" si="112"/>
        <v/>
      </c>
      <c r="E426" s="30" t="str">
        <f t="shared" si="112"/>
        <v/>
      </c>
      <c r="F426" t="str">
        <f t="shared" si="112"/>
        <v/>
      </c>
      <c r="G426" t="str">
        <f t="shared" si="103"/>
        <v/>
      </c>
      <c r="H426" t="str">
        <f t="shared" si="104"/>
        <v/>
      </c>
      <c r="I426" t="str">
        <f t="shared" si="105"/>
        <v/>
      </c>
      <c r="J426" t="str">
        <f t="shared" si="106"/>
        <v/>
      </c>
      <c r="K426" t="str">
        <f t="shared" si="113"/>
        <v/>
      </c>
      <c r="L426" t="str">
        <f t="shared" si="113"/>
        <v/>
      </c>
      <c r="M426" t="str">
        <f t="shared" si="113"/>
        <v/>
      </c>
      <c r="N426" t="str">
        <f t="shared" si="107"/>
        <v/>
      </c>
      <c r="O426" t="str">
        <f t="shared" si="114"/>
        <v/>
      </c>
      <c r="P426" t="str">
        <f t="shared" si="114"/>
        <v/>
      </c>
      <c r="Q426" t="str">
        <f>IF(OR($A426="",入力シート_上限3千円!$H$2=""),"",入力シート_上限3千円!$H$2)</f>
        <v/>
      </c>
      <c r="R426" t="str">
        <f>IF(OR($A426="",入力シート_上限3千円!$H$3=""),"",入力シート_上限3千円!$H$3)</f>
        <v/>
      </c>
      <c r="S426" s="30" t="str">
        <f t="shared" si="108"/>
        <v/>
      </c>
    </row>
    <row r="427" spans="1:19" x14ac:dyDescent="0.25">
      <c r="A427" t="str">
        <f>IF(入力シート_上限3千円!$B438="","",ROW()-1)</f>
        <v/>
      </c>
      <c r="B427" t="str">
        <f t="shared" si="102"/>
        <v/>
      </c>
      <c r="C427" t="str">
        <f t="shared" si="112"/>
        <v/>
      </c>
      <c r="D427" t="str">
        <f t="shared" si="112"/>
        <v/>
      </c>
      <c r="E427" s="30" t="str">
        <f t="shared" si="112"/>
        <v/>
      </c>
      <c r="F427" t="str">
        <f t="shared" si="112"/>
        <v/>
      </c>
      <c r="G427" t="str">
        <f t="shared" si="103"/>
        <v/>
      </c>
      <c r="H427" t="str">
        <f t="shared" si="104"/>
        <v/>
      </c>
      <c r="I427" t="str">
        <f t="shared" si="105"/>
        <v/>
      </c>
      <c r="J427" t="str">
        <f t="shared" si="106"/>
        <v/>
      </c>
      <c r="K427" t="str">
        <f t="shared" si="113"/>
        <v/>
      </c>
      <c r="L427" t="str">
        <f t="shared" si="113"/>
        <v/>
      </c>
      <c r="M427" t="str">
        <f t="shared" si="113"/>
        <v/>
      </c>
      <c r="N427" t="str">
        <f t="shared" si="107"/>
        <v/>
      </c>
      <c r="O427" t="str">
        <f t="shared" si="114"/>
        <v/>
      </c>
      <c r="P427" t="str">
        <f t="shared" si="114"/>
        <v/>
      </c>
      <c r="Q427" t="str">
        <f>IF(OR($A427="",入力シート_上限3千円!$H$2=""),"",入力シート_上限3千円!$H$2)</f>
        <v/>
      </c>
      <c r="R427" t="str">
        <f>IF(OR($A427="",入力シート_上限3千円!$H$3=""),"",入力シート_上限3千円!$H$3)</f>
        <v/>
      </c>
      <c r="S427" s="30" t="str">
        <f t="shared" si="108"/>
        <v/>
      </c>
    </row>
    <row r="428" spans="1:19" x14ac:dyDescent="0.25">
      <c r="A428" t="str">
        <f>IF(入力シート_上限3千円!$B439="","",ROW()-1)</f>
        <v/>
      </c>
      <c r="B428" t="str">
        <f t="shared" si="102"/>
        <v/>
      </c>
      <c r="C428" t="str">
        <f t="shared" si="112"/>
        <v/>
      </c>
      <c r="D428" t="str">
        <f t="shared" si="112"/>
        <v/>
      </c>
      <c r="E428" s="30" t="str">
        <f t="shared" si="112"/>
        <v/>
      </c>
      <c r="F428" t="str">
        <f t="shared" si="112"/>
        <v/>
      </c>
      <c r="G428" t="str">
        <f t="shared" si="103"/>
        <v/>
      </c>
      <c r="H428" t="str">
        <f t="shared" si="104"/>
        <v/>
      </c>
      <c r="I428" t="str">
        <f t="shared" si="105"/>
        <v/>
      </c>
      <c r="J428" t="str">
        <f t="shared" si="106"/>
        <v/>
      </c>
      <c r="K428" t="str">
        <f t="shared" si="113"/>
        <v/>
      </c>
      <c r="L428" t="str">
        <f t="shared" si="113"/>
        <v/>
      </c>
      <c r="M428" t="str">
        <f t="shared" si="113"/>
        <v/>
      </c>
      <c r="N428" t="str">
        <f t="shared" si="107"/>
        <v/>
      </c>
      <c r="O428" t="str">
        <f t="shared" si="114"/>
        <v/>
      </c>
      <c r="P428" t="str">
        <f t="shared" si="114"/>
        <v/>
      </c>
      <c r="Q428" t="str">
        <f>IF(OR($A428="",入力シート_上限3千円!$H$2=""),"",入力シート_上限3千円!$H$2)</f>
        <v/>
      </c>
      <c r="R428" t="str">
        <f>IF(OR($A428="",入力シート_上限3千円!$H$3=""),"",入力シート_上限3千円!$H$3)</f>
        <v/>
      </c>
      <c r="S428" s="30" t="str">
        <f t="shared" si="108"/>
        <v/>
      </c>
    </row>
    <row r="429" spans="1:19" x14ac:dyDescent="0.25">
      <c r="A429" t="str">
        <f>IF(入力シート_上限3千円!$B440="","",ROW()-1)</f>
        <v/>
      </c>
      <c r="B429" t="str">
        <f t="shared" si="102"/>
        <v/>
      </c>
      <c r="C429" t="str">
        <f t="shared" si="112"/>
        <v/>
      </c>
      <c r="D429" t="str">
        <f t="shared" si="112"/>
        <v/>
      </c>
      <c r="E429" s="30" t="str">
        <f t="shared" si="112"/>
        <v/>
      </c>
      <c r="F429" t="str">
        <f t="shared" si="112"/>
        <v/>
      </c>
      <c r="G429" t="str">
        <f t="shared" si="103"/>
        <v/>
      </c>
      <c r="H429" t="str">
        <f t="shared" si="104"/>
        <v/>
      </c>
      <c r="I429" t="str">
        <f t="shared" si="105"/>
        <v/>
      </c>
      <c r="J429" t="str">
        <f t="shared" si="106"/>
        <v/>
      </c>
      <c r="K429" t="str">
        <f t="shared" si="113"/>
        <v/>
      </c>
      <c r="L429" t="str">
        <f t="shared" si="113"/>
        <v/>
      </c>
      <c r="M429" t="str">
        <f t="shared" si="113"/>
        <v/>
      </c>
      <c r="N429" t="str">
        <f t="shared" si="107"/>
        <v/>
      </c>
      <c r="O429" t="str">
        <f t="shared" si="114"/>
        <v/>
      </c>
      <c r="P429" t="str">
        <f t="shared" si="114"/>
        <v/>
      </c>
      <c r="Q429" t="str">
        <f>IF(OR($A429="",入力シート_上限3千円!$H$2=""),"",入力シート_上限3千円!$H$2)</f>
        <v/>
      </c>
      <c r="R429" t="str">
        <f>IF(OR($A429="",入力シート_上限3千円!$H$3=""),"",入力シート_上限3千円!$H$3)</f>
        <v/>
      </c>
      <c r="S429" s="30" t="str">
        <f t="shared" si="108"/>
        <v/>
      </c>
    </row>
    <row r="430" spans="1:19" x14ac:dyDescent="0.25">
      <c r="A430" t="str">
        <f>IF(入力シート_上限3千円!$B441="","",ROW()-1)</f>
        <v/>
      </c>
      <c r="B430" t="str">
        <f t="shared" si="102"/>
        <v/>
      </c>
      <c r="C430" t="str">
        <f t="shared" si="112"/>
        <v/>
      </c>
      <c r="D430" t="str">
        <f t="shared" si="112"/>
        <v/>
      </c>
      <c r="E430" s="30" t="str">
        <f t="shared" si="112"/>
        <v/>
      </c>
      <c r="F430" t="str">
        <f t="shared" si="112"/>
        <v/>
      </c>
      <c r="G430" t="str">
        <f t="shared" si="103"/>
        <v/>
      </c>
      <c r="H430" t="str">
        <f t="shared" si="104"/>
        <v/>
      </c>
      <c r="I430" t="str">
        <f t="shared" si="105"/>
        <v/>
      </c>
      <c r="J430" t="str">
        <f t="shared" si="106"/>
        <v/>
      </c>
      <c r="K430" t="str">
        <f t="shared" si="113"/>
        <v/>
      </c>
      <c r="L430" t="str">
        <f t="shared" si="113"/>
        <v/>
      </c>
      <c r="M430" t="str">
        <f t="shared" si="113"/>
        <v/>
      </c>
      <c r="N430" t="str">
        <f t="shared" si="107"/>
        <v/>
      </c>
      <c r="O430" t="str">
        <f t="shared" si="114"/>
        <v/>
      </c>
      <c r="P430" t="str">
        <f t="shared" si="114"/>
        <v/>
      </c>
      <c r="Q430" t="str">
        <f>IF(OR($A430="",入力シート_上限3千円!$H$2=""),"",入力シート_上限3千円!$H$2)</f>
        <v/>
      </c>
      <c r="R430" t="str">
        <f>IF(OR($A430="",入力シート_上限3千円!$H$3=""),"",入力シート_上限3千円!$H$3)</f>
        <v/>
      </c>
      <c r="S430" s="30" t="str">
        <f t="shared" si="108"/>
        <v/>
      </c>
    </row>
    <row r="431" spans="1:19" x14ac:dyDescent="0.25">
      <c r="A431" t="str">
        <f>IF(入力シート_上限3千円!$B442="","",ROW()-1)</f>
        <v/>
      </c>
      <c r="B431" t="str">
        <f t="shared" si="102"/>
        <v/>
      </c>
      <c r="C431" t="str">
        <f t="shared" si="112"/>
        <v/>
      </c>
      <c r="D431" t="str">
        <f t="shared" si="112"/>
        <v/>
      </c>
      <c r="E431" s="30" t="str">
        <f t="shared" si="112"/>
        <v/>
      </c>
      <c r="F431" t="str">
        <f t="shared" si="112"/>
        <v/>
      </c>
      <c r="G431" t="str">
        <f t="shared" si="103"/>
        <v/>
      </c>
      <c r="H431" t="str">
        <f t="shared" si="104"/>
        <v/>
      </c>
      <c r="I431" t="str">
        <f t="shared" si="105"/>
        <v/>
      </c>
      <c r="J431" t="str">
        <f t="shared" si="106"/>
        <v/>
      </c>
      <c r="K431" t="str">
        <f t="shared" si="113"/>
        <v/>
      </c>
      <c r="L431" t="str">
        <f t="shared" si="113"/>
        <v/>
      </c>
      <c r="M431" t="str">
        <f t="shared" si="113"/>
        <v/>
      </c>
      <c r="N431" t="str">
        <f t="shared" si="107"/>
        <v/>
      </c>
      <c r="O431" t="str">
        <f t="shared" si="114"/>
        <v/>
      </c>
      <c r="P431" t="str">
        <f t="shared" si="114"/>
        <v/>
      </c>
      <c r="Q431" t="str">
        <f>IF(OR($A431="",入力シート_上限3千円!$H$2=""),"",入力シート_上限3千円!$H$2)</f>
        <v/>
      </c>
      <c r="R431" t="str">
        <f>IF(OR($A431="",入力シート_上限3千円!$H$3=""),"",入力シート_上限3千円!$H$3)</f>
        <v/>
      </c>
      <c r="S431" s="30" t="str">
        <f t="shared" si="108"/>
        <v/>
      </c>
    </row>
    <row r="432" spans="1:19" x14ac:dyDescent="0.25">
      <c r="A432" t="str">
        <f>IF(入力シート_上限3千円!$B443="","",ROW()-1)</f>
        <v/>
      </c>
      <c r="B432" t="str">
        <f t="shared" si="102"/>
        <v/>
      </c>
      <c r="C432" t="str">
        <f t="shared" si="112"/>
        <v/>
      </c>
      <c r="D432" t="str">
        <f t="shared" si="112"/>
        <v/>
      </c>
      <c r="E432" s="30" t="str">
        <f t="shared" si="112"/>
        <v/>
      </c>
      <c r="F432" t="str">
        <f t="shared" si="112"/>
        <v/>
      </c>
      <c r="G432" t="str">
        <f t="shared" si="103"/>
        <v/>
      </c>
      <c r="H432" t="str">
        <f t="shared" si="104"/>
        <v/>
      </c>
      <c r="I432" t="str">
        <f t="shared" si="105"/>
        <v/>
      </c>
      <c r="J432" t="str">
        <f t="shared" si="106"/>
        <v/>
      </c>
      <c r="K432" t="str">
        <f t="shared" si="113"/>
        <v/>
      </c>
      <c r="L432" t="str">
        <f t="shared" si="113"/>
        <v/>
      </c>
      <c r="M432" t="str">
        <f t="shared" si="113"/>
        <v/>
      </c>
      <c r="N432" t="str">
        <f t="shared" si="107"/>
        <v/>
      </c>
      <c r="O432" t="str">
        <f t="shared" si="114"/>
        <v/>
      </c>
      <c r="P432" t="str">
        <f t="shared" si="114"/>
        <v/>
      </c>
      <c r="Q432" t="str">
        <f>IF(OR($A432="",入力シート_上限3千円!$H$2=""),"",入力シート_上限3千円!$H$2)</f>
        <v/>
      </c>
      <c r="R432" t="str">
        <f>IF(OR($A432="",入力シート_上限3千円!$H$3=""),"",入力シート_上限3千円!$H$3)</f>
        <v/>
      </c>
      <c r="S432" s="30" t="str">
        <f t="shared" si="108"/>
        <v/>
      </c>
    </row>
    <row r="433" spans="1:19" x14ac:dyDescent="0.25">
      <c r="A433" t="str">
        <f>IF(入力シート_上限3千円!$B444="","",ROW()-1)</f>
        <v/>
      </c>
      <c r="B433" t="str">
        <f t="shared" si="102"/>
        <v/>
      </c>
      <c r="C433" t="str">
        <f t="shared" si="112"/>
        <v/>
      </c>
      <c r="D433" t="str">
        <f t="shared" si="112"/>
        <v/>
      </c>
      <c r="E433" s="30" t="str">
        <f t="shared" si="112"/>
        <v/>
      </c>
      <c r="F433" t="str">
        <f t="shared" si="112"/>
        <v/>
      </c>
      <c r="G433" t="str">
        <f t="shared" si="103"/>
        <v/>
      </c>
      <c r="H433" t="str">
        <f t="shared" si="104"/>
        <v/>
      </c>
      <c r="I433" t="str">
        <f t="shared" si="105"/>
        <v/>
      </c>
      <c r="J433" t="str">
        <f t="shared" si="106"/>
        <v/>
      </c>
      <c r="K433" t="str">
        <f t="shared" si="113"/>
        <v/>
      </c>
      <c r="L433" t="str">
        <f t="shared" si="113"/>
        <v/>
      </c>
      <c r="M433" t="str">
        <f t="shared" si="113"/>
        <v/>
      </c>
      <c r="N433" t="str">
        <f t="shared" si="107"/>
        <v/>
      </c>
      <c r="O433" t="str">
        <f t="shared" si="114"/>
        <v/>
      </c>
      <c r="P433" t="str">
        <f t="shared" si="114"/>
        <v/>
      </c>
      <c r="Q433" t="str">
        <f>IF(OR($A433="",入力シート_上限3千円!$H$2=""),"",入力シート_上限3千円!$H$2)</f>
        <v/>
      </c>
      <c r="R433" t="str">
        <f>IF(OR($A433="",入力シート_上限3千円!$H$3=""),"",入力シート_上限3千円!$H$3)</f>
        <v/>
      </c>
      <c r="S433" s="30" t="str">
        <f t="shared" si="108"/>
        <v/>
      </c>
    </row>
    <row r="434" spans="1:19" x14ac:dyDescent="0.25">
      <c r="A434" t="str">
        <f>IF(入力シート_上限3千円!$B445="","",ROW()-1)</f>
        <v/>
      </c>
      <c r="B434" t="str">
        <f t="shared" si="102"/>
        <v/>
      </c>
      <c r="C434" t="str">
        <f t="shared" si="112"/>
        <v/>
      </c>
      <c r="D434" t="str">
        <f t="shared" si="112"/>
        <v/>
      </c>
      <c r="E434" s="30" t="str">
        <f t="shared" si="112"/>
        <v/>
      </c>
      <c r="F434" t="str">
        <f t="shared" si="112"/>
        <v/>
      </c>
      <c r="G434" t="str">
        <f t="shared" si="103"/>
        <v/>
      </c>
      <c r="H434" t="str">
        <f t="shared" si="104"/>
        <v/>
      </c>
      <c r="I434" t="str">
        <f t="shared" si="105"/>
        <v/>
      </c>
      <c r="J434" t="str">
        <f t="shared" si="106"/>
        <v/>
      </c>
      <c r="K434" t="str">
        <f t="shared" si="113"/>
        <v/>
      </c>
      <c r="L434" t="str">
        <f t="shared" si="113"/>
        <v/>
      </c>
      <c r="M434" t="str">
        <f t="shared" si="113"/>
        <v/>
      </c>
      <c r="N434" t="str">
        <f t="shared" si="107"/>
        <v/>
      </c>
      <c r="O434" t="str">
        <f t="shared" si="114"/>
        <v/>
      </c>
      <c r="P434" t="str">
        <f t="shared" si="114"/>
        <v/>
      </c>
      <c r="Q434" t="str">
        <f>IF(OR($A434="",入力シート_上限3千円!$H$2=""),"",入力シート_上限3千円!$H$2)</f>
        <v/>
      </c>
      <c r="R434" t="str">
        <f>IF(OR($A434="",入力シート_上限3千円!$H$3=""),"",入力シート_上限3千円!$H$3)</f>
        <v/>
      </c>
      <c r="S434" s="30" t="str">
        <f t="shared" si="108"/>
        <v/>
      </c>
    </row>
    <row r="435" spans="1:19" x14ac:dyDescent="0.25">
      <c r="A435" t="str">
        <f>IF(入力シート_上限3千円!$B446="","",ROW()-1)</f>
        <v/>
      </c>
      <c r="B435" t="str">
        <f t="shared" si="102"/>
        <v/>
      </c>
      <c r="C435" t="str">
        <f t="shared" si="112"/>
        <v/>
      </c>
      <c r="D435" t="str">
        <f t="shared" si="112"/>
        <v/>
      </c>
      <c r="E435" s="30" t="str">
        <f t="shared" si="112"/>
        <v/>
      </c>
      <c r="F435" t="str">
        <f t="shared" si="112"/>
        <v/>
      </c>
      <c r="G435" t="str">
        <f t="shared" si="103"/>
        <v/>
      </c>
      <c r="H435" t="str">
        <f t="shared" si="104"/>
        <v/>
      </c>
      <c r="I435" t="str">
        <f t="shared" si="105"/>
        <v/>
      </c>
      <c r="J435" t="str">
        <f t="shared" si="106"/>
        <v/>
      </c>
      <c r="K435" t="str">
        <f t="shared" si="113"/>
        <v/>
      </c>
      <c r="L435" t="str">
        <f t="shared" si="113"/>
        <v/>
      </c>
      <c r="M435" t="str">
        <f t="shared" si="113"/>
        <v/>
      </c>
      <c r="N435" t="str">
        <f t="shared" si="107"/>
        <v/>
      </c>
      <c r="O435" t="str">
        <f t="shared" si="114"/>
        <v/>
      </c>
      <c r="P435" t="str">
        <f t="shared" si="114"/>
        <v/>
      </c>
      <c r="Q435" t="str">
        <f>IF(OR($A435="",入力シート_上限3千円!$H$2=""),"",入力シート_上限3千円!$H$2)</f>
        <v/>
      </c>
      <c r="R435" t="str">
        <f>IF(OR($A435="",入力シート_上限3千円!$H$3=""),"",入力シート_上限3千円!$H$3)</f>
        <v/>
      </c>
      <c r="S435" s="30" t="str">
        <f t="shared" si="108"/>
        <v/>
      </c>
    </row>
    <row r="436" spans="1:19" x14ac:dyDescent="0.25">
      <c r="A436" t="str">
        <f>IF(入力シート_上限3千円!$B447="","",ROW()-1)</f>
        <v/>
      </c>
      <c r="B436" t="str">
        <f t="shared" si="102"/>
        <v/>
      </c>
      <c r="C436" t="str">
        <f t="shared" si="112"/>
        <v/>
      </c>
      <c r="D436" t="str">
        <f t="shared" si="112"/>
        <v/>
      </c>
      <c r="E436" s="30" t="str">
        <f t="shared" si="112"/>
        <v/>
      </c>
      <c r="F436" t="str">
        <f t="shared" si="112"/>
        <v/>
      </c>
      <c r="G436" t="str">
        <f t="shared" si="103"/>
        <v/>
      </c>
      <c r="H436" t="str">
        <f t="shared" si="104"/>
        <v/>
      </c>
      <c r="I436" t="str">
        <f t="shared" si="105"/>
        <v/>
      </c>
      <c r="J436" t="str">
        <f t="shared" si="106"/>
        <v/>
      </c>
      <c r="K436" t="str">
        <f t="shared" si="113"/>
        <v/>
      </c>
      <c r="L436" t="str">
        <f t="shared" si="113"/>
        <v/>
      </c>
      <c r="M436" t="str">
        <f t="shared" si="113"/>
        <v/>
      </c>
      <c r="N436" t="str">
        <f t="shared" si="107"/>
        <v/>
      </c>
      <c r="O436" t="str">
        <f t="shared" si="114"/>
        <v/>
      </c>
      <c r="P436" t="str">
        <f t="shared" si="114"/>
        <v/>
      </c>
      <c r="Q436" t="str">
        <f>IF(OR($A436="",入力シート_上限3千円!$H$2=""),"",入力シート_上限3千円!$H$2)</f>
        <v/>
      </c>
      <c r="R436" t="str">
        <f>IF(OR($A436="",入力シート_上限3千円!$H$3=""),"",入力シート_上限3千円!$H$3)</f>
        <v/>
      </c>
      <c r="S436" s="30" t="str">
        <f t="shared" si="108"/>
        <v/>
      </c>
    </row>
    <row r="437" spans="1:19" x14ac:dyDescent="0.25">
      <c r="A437" t="str">
        <f>IF(入力シート_上限3千円!$B448="","",ROW()-1)</f>
        <v/>
      </c>
      <c r="B437" t="str">
        <f t="shared" si="102"/>
        <v/>
      </c>
      <c r="C437" t="str">
        <f t="shared" si="112"/>
        <v/>
      </c>
      <c r="D437" t="str">
        <f t="shared" si="112"/>
        <v/>
      </c>
      <c r="E437" s="30" t="str">
        <f t="shared" si="112"/>
        <v/>
      </c>
      <c r="F437" t="str">
        <f t="shared" si="112"/>
        <v/>
      </c>
      <c r="G437" t="str">
        <f t="shared" si="103"/>
        <v/>
      </c>
      <c r="H437" t="str">
        <f t="shared" si="104"/>
        <v/>
      </c>
      <c r="I437" t="str">
        <f t="shared" si="105"/>
        <v/>
      </c>
      <c r="J437" t="str">
        <f t="shared" si="106"/>
        <v/>
      </c>
      <c r="K437" t="str">
        <f t="shared" si="113"/>
        <v/>
      </c>
      <c r="L437" t="str">
        <f t="shared" si="113"/>
        <v/>
      </c>
      <c r="M437" t="str">
        <f t="shared" si="113"/>
        <v/>
      </c>
      <c r="N437" t="str">
        <f t="shared" si="107"/>
        <v/>
      </c>
      <c r="O437" t="str">
        <f t="shared" si="114"/>
        <v/>
      </c>
      <c r="P437" t="str">
        <f t="shared" si="114"/>
        <v/>
      </c>
      <c r="Q437" t="str">
        <f>IF(OR($A437="",入力シート_上限3千円!$H$2=""),"",入力シート_上限3千円!$H$2)</f>
        <v/>
      </c>
      <c r="R437" t="str">
        <f>IF(OR($A437="",入力シート_上限3千円!$H$3=""),"",入力シート_上限3千円!$H$3)</f>
        <v/>
      </c>
      <c r="S437" s="30" t="str">
        <f t="shared" si="108"/>
        <v/>
      </c>
    </row>
    <row r="438" spans="1:19" x14ac:dyDescent="0.25">
      <c r="A438" t="str">
        <f>IF(入力シート_上限3千円!$B449="","",ROW()-1)</f>
        <v/>
      </c>
      <c r="B438" t="str">
        <f t="shared" si="102"/>
        <v/>
      </c>
      <c r="C438" t="str">
        <f t="shared" si="112"/>
        <v/>
      </c>
      <c r="D438" t="str">
        <f t="shared" si="112"/>
        <v/>
      </c>
      <c r="E438" s="30" t="str">
        <f t="shared" si="112"/>
        <v/>
      </c>
      <c r="F438" t="str">
        <f t="shared" si="112"/>
        <v/>
      </c>
      <c r="G438" t="str">
        <f t="shared" si="103"/>
        <v/>
      </c>
      <c r="H438" t="str">
        <f t="shared" si="104"/>
        <v/>
      </c>
      <c r="I438" t="str">
        <f t="shared" si="105"/>
        <v/>
      </c>
      <c r="J438" t="str">
        <f t="shared" si="106"/>
        <v/>
      </c>
      <c r="K438" t="str">
        <f t="shared" si="113"/>
        <v/>
      </c>
      <c r="L438" t="str">
        <f t="shared" si="113"/>
        <v/>
      </c>
      <c r="M438" t="str">
        <f t="shared" si="113"/>
        <v/>
      </c>
      <c r="N438" t="str">
        <f t="shared" si="107"/>
        <v/>
      </c>
      <c r="O438" t="str">
        <f t="shared" si="114"/>
        <v/>
      </c>
      <c r="P438" t="str">
        <f t="shared" si="114"/>
        <v/>
      </c>
      <c r="Q438" t="str">
        <f>IF(OR($A438="",入力シート_上限3千円!$H$2=""),"",入力シート_上限3千円!$H$2)</f>
        <v/>
      </c>
      <c r="R438" t="str">
        <f>IF(OR($A438="",入力シート_上限3千円!$H$3=""),"",入力シート_上限3千円!$H$3)</f>
        <v/>
      </c>
      <c r="S438" s="30" t="str">
        <f t="shared" si="108"/>
        <v/>
      </c>
    </row>
    <row r="439" spans="1:19" x14ac:dyDescent="0.25">
      <c r="A439" t="str">
        <f>IF(入力シート_上限3千円!$B450="","",ROW()-1)</f>
        <v/>
      </c>
      <c r="B439" t="str">
        <f t="shared" si="102"/>
        <v/>
      </c>
      <c r="C439" t="str">
        <f t="shared" si="112"/>
        <v/>
      </c>
      <c r="D439" t="str">
        <f t="shared" si="112"/>
        <v/>
      </c>
      <c r="E439" s="30" t="str">
        <f t="shared" si="112"/>
        <v/>
      </c>
      <c r="F439" t="str">
        <f t="shared" si="112"/>
        <v/>
      </c>
      <c r="G439" t="str">
        <f t="shared" si="103"/>
        <v/>
      </c>
      <c r="H439" t="str">
        <f t="shared" si="104"/>
        <v/>
      </c>
      <c r="I439" t="str">
        <f t="shared" si="105"/>
        <v/>
      </c>
      <c r="J439" t="str">
        <f t="shared" si="106"/>
        <v/>
      </c>
      <c r="K439" t="str">
        <f t="shared" si="113"/>
        <v/>
      </c>
      <c r="L439" t="str">
        <f t="shared" si="113"/>
        <v/>
      </c>
      <c r="M439" t="str">
        <f t="shared" si="113"/>
        <v/>
      </c>
      <c r="N439" t="str">
        <f t="shared" si="107"/>
        <v/>
      </c>
      <c r="O439" t="str">
        <f t="shared" si="114"/>
        <v/>
      </c>
      <c r="P439" t="str">
        <f t="shared" si="114"/>
        <v/>
      </c>
      <c r="Q439" t="str">
        <f>IF(OR($A439="",入力シート_上限3千円!$H$2=""),"",入力シート_上限3千円!$H$2)</f>
        <v/>
      </c>
      <c r="R439" t="str">
        <f>IF(OR($A439="",入力シート_上限3千円!$H$3=""),"",入力シート_上限3千円!$H$3)</f>
        <v/>
      </c>
      <c r="S439" s="30" t="str">
        <f t="shared" si="108"/>
        <v/>
      </c>
    </row>
    <row r="440" spans="1:19" x14ac:dyDescent="0.25">
      <c r="A440" t="str">
        <f>IF(入力シート_上限3千円!$B451="","",ROW()-1)</f>
        <v/>
      </c>
      <c r="B440" t="str">
        <f t="shared" si="102"/>
        <v/>
      </c>
      <c r="C440" t="str">
        <f t="shared" si="112"/>
        <v/>
      </c>
      <c r="D440" t="str">
        <f t="shared" si="112"/>
        <v/>
      </c>
      <c r="E440" s="30" t="str">
        <f t="shared" si="112"/>
        <v/>
      </c>
      <c r="F440" t="str">
        <f t="shared" si="112"/>
        <v/>
      </c>
      <c r="G440" t="str">
        <f t="shared" si="103"/>
        <v/>
      </c>
      <c r="H440" t="str">
        <f t="shared" si="104"/>
        <v/>
      </c>
      <c r="I440" t="str">
        <f t="shared" si="105"/>
        <v/>
      </c>
      <c r="J440" t="str">
        <f t="shared" si="106"/>
        <v/>
      </c>
      <c r="K440" t="str">
        <f t="shared" si="113"/>
        <v/>
      </c>
      <c r="L440" t="str">
        <f t="shared" si="113"/>
        <v/>
      </c>
      <c r="M440" t="str">
        <f t="shared" si="113"/>
        <v/>
      </c>
      <c r="N440" t="str">
        <f t="shared" si="107"/>
        <v/>
      </c>
      <c r="O440" t="str">
        <f t="shared" si="114"/>
        <v/>
      </c>
      <c r="P440" t="str">
        <f t="shared" si="114"/>
        <v/>
      </c>
      <c r="Q440" t="str">
        <f>IF(OR($A440="",入力シート_上限3千円!$H$2=""),"",入力シート_上限3千円!$H$2)</f>
        <v/>
      </c>
      <c r="R440" t="str">
        <f>IF(OR($A440="",入力シート_上限3千円!$H$3=""),"",入力シート_上限3千円!$H$3)</f>
        <v/>
      </c>
      <c r="S440" s="30" t="str">
        <f t="shared" si="108"/>
        <v/>
      </c>
    </row>
    <row r="441" spans="1:19" x14ac:dyDescent="0.25">
      <c r="A441" t="str">
        <f>IF(入力シート_上限3千円!$B452="","",ROW()-1)</f>
        <v/>
      </c>
      <c r="B441" t="str">
        <f t="shared" si="102"/>
        <v/>
      </c>
      <c r="C441" t="str">
        <f t="shared" si="112"/>
        <v/>
      </c>
      <c r="D441" t="str">
        <f t="shared" si="112"/>
        <v/>
      </c>
      <c r="E441" s="30" t="str">
        <f t="shared" si="112"/>
        <v/>
      </c>
      <c r="F441" t="str">
        <f t="shared" si="112"/>
        <v/>
      </c>
      <c r="G441" t="str">
        <f t="shared" si="103"/>
        <v/>
      </c>
      <c r="H441" t="str">
        <f t="shared" si="104"/>
        <v/>
      </c>
      <c r="I441" t="str">
        <f t="shared" si="105"/>
        <v/>
      </c>
      <c r="J441" t="str">
        <f t="shared" si="106"/>
        <v/>
      </c>
      <c r="K441" t="str">
        <f t="shared" si="113"/>
        <v/>
      </c>
      <c r="L441" t="str">
        <f t="shared" si="113"/>
        <v/>
      </c>
      <c r="M441" t="str">
        <f t="shared" si="113"/>
        <v/>
      </c>
      <c r="N441" t="str">
        <f t="shared" si="107"/>
        <v/>
      </c>
      <c r="O441" t="str">
        <f t="shared" si="114"/>
        <v/>
      </c>
      <c r="P441" t="str">
        <f t="shared" si="114"/>
        <v/>
      </c>
      <c r="Q441" t="str">
        <f>IF(OR($A441="",入力シート_上限3千円!$H$2=""),"",入力シート_上限3千円!$H$2)</f>
        <v/>
      </c>
      <c r="R441" t="str">
        <f>IF(OR($A441="",入力シート_上限3千円!$H$3=""),"",入力シート_上限3千円!$H$3)</f>
        <v/>
      </c>
      <c r="S441" s="30" t="str">
        <f t="shared" si="108"/>
        <v/>
      </c>
    </row>
    <row r="442" spans="1:19" x14ac:dyDescent="0.25">
      <c r="A442" t="str">
        <f>IF(入力シート_上限3千円!$B453="","",ROW()-1)</f>
        <v/>
      </c>
      <c r="B442" t="str">
        <f t="shared" si="102"/>
        <v/>
      </c>
      <c r="C442" t="str">
        <f t="shared" ref="C442:F461" si="115">IFERROR(IF(VLOOKUP($A442,実績一覧,COLUMN()+1,FALSE)=0,"",VLOOKUP($A442,実績一覧,COLUMN()+1,FALSE)),"")</f>
        <v/>
      </c>
      <c r="D442" t="str">
        <f t="shared" si="115"/>
        <v/>
      </c>
      <c r="E442" s="30" t="str">
        <f t="shared" si="115"/>
        <v/>
      </c>
      <c r="F442" t="str">
        <f t="shared" si="115"/>
        <v/>
      </c>
      <c r="G442" t="str">
        <f t="shared" si="103"/>
        <v/>
      </c>
      <c r="H442" t="str">
        <f t="shared" si="104"/>
        <v/>
      </c>
      <c r="I442" t="str">
        <f t="shared" si="105"/>
        <v/>
      </c>
      <c r="J442" t="str">
        <f t="shared" si="106"/>
        <v/>
      </c>
      <c r="K442" t="str">
        <f t="shared" ref="K442:M461" si="116">IFERROR(IF(VLOOKUP($A442,実績一覧,COLUMN()+11,FALSE)=0,"",VLOOKUP($A442,実績一覧,COLUMN()+11,FALSE)),"")</f>
        <v/>
      </c>
      <c r="L442" t="str">
        <f t="shared" si="116"/>
        <v/>
      </c>
      <c r="M442" t="str">
        <f t="shared" si="116"/>
        <v/>
      </c>
      <c r="N442" t="str">
        <f t="shared" si="107"/>
        <v/>
      </c>
      <c r="O442" t="str">
        <f t="shared" ref="O442:P461" si="117">IFERROR(IF(VLOOKUP($A442,実績一覧,COLUMN()+13,FALSE)=0,"",VLOOKUP($A442,実績一覧,COLUMN()+13,FALSE)),"")</f>
        <v/>
      </c>
      <c r="P442" t="str">
        <f t="shared" si="117"/>
        <v/>
      </c>
      <c r="Q442" t="str">
        <f>IF(OR($A442="",入力シート_上限3千円!$H$2=""),"",入力シート_上限3千円!$H$2)</f>
        <v/>
      </c>
      <c r="R442" t="str">
        <f>IF(OR($A442="",入力シート_上限3千円!$H$3=""),"",入力シート_上限3千円!$H$3)</f>
        <v/>
      </c>
      <c r="S442" s="30" t="str">
        <f t="shared" si="108"/>
        <v/>
      </c>
    </row>
    <row r="443" spans="1:19" x14ac:dyDescent="0.25">
      <c r="A443" t="str">
        <f>IF(入力シート_上限3千円!$B454="","",ROW()-1)</f>
        <v/>
      </c>
      <c r="B443" t="str">
        <f t="shared" si="102"/>
        <v/>
      </c>
      <c r="C443" t="str">
        <f t="shared" si="115"/>
        <v/>
      </c>
      <c r="D443" t="str">
        <f t="shared" si="115"/>
        <v/>
      </c>
      <c r="E443" s="30" t="str">
        <f t="shared" si="115"/>
        <v/>
      </c>
      <c r="F443" t="str">
        <f t="shared" si="115"/>
        <v/>
      </c>
      <c r="G443" t="str">
        <f t="shared" si="103"/>
        <v/>
      </c>
      <c r="H443" t="str">
        <f t="shared" si="104"/>
        <v/>
      </c>
      <c r="I443" t="str">
        <f t="shared" si="105"/>
        <v/>
      </c>
      <c r="J443" t="str">
        <f t="shared" si="106"/>
        <v/>
      </c>
      <c r="K443" t="str">
        <f t="shared" si="116"/>
        <v/>
      </c>
      <c r="L443" t="str">
        <f t="shared" si="116"/>
        <v/>
      </c>
      <c r="M443" t="str">
        <f t="shared" si="116"/>
        <v/>
      </c>
      <c r="N443" t="str">
        <f t="shared" si="107"/>
        <v/>
      </c>
      <c r="O443" t="str">
        <f t="shared" si="117"/>
        <v/>
      </c>
      <c r="P443" t="str">
        <f t="shared" si="117"/>
        <v/>
      </c>
      <c r="Q443" t="str">
        <f>IF(OR($A443="",入力シート_上限3千円!$H$2=""),"",入力シート_上限3千円!$H$2)</f>
        <v/>
      </c>
      <c r="R443" t="str">
        <f>IF(OR($A443="",入力シート_上限3千円!$H$3=""),"",入力シート_上限3千円!$H$3)</f>
        <v/>
      </c>
      <c r="S443" s="30" t="str">
        <f t="shared" si="108"/>
        <v/>
      </c>
    </row>
    <row r="444" spans="1:19" x14ac:dyDescent="0.25">
      <c r="A444" t="str">
        <f>IF(入力シート_上限3千円!$B455="","",ROW()-1)</f>
        <v/>
      </c>
      <c r="B444" t="str">
        <f t="shared" si="102"/>
        <v/>
      </c>
      <c r="C444" t="str">
        <f t="shared" si="115"/>
        <v/>
      </c>
      <c r="D444" t="str">
        <f t="shared" si="115"/>
        <v/>
      </c>
      <c r="E444" s="30" t="str">
        <f t="shared" si="115"/>
        <v/>
      </c>
      <c r="F444" t="str">
        <f t="shared" si="115"/>
        <v/>
      </c>
      <c r="G444" t="str">
        <f t="shared" si="103"/>
        <v/>
      </c>
      <c r="H444" t="str">
        <f t="shared" si="104"/>
        <v/>
      </c>
      <c r="I444" t="str">
        <f t="shared" si="105"/>
        <v/>
      </c>
      <c r="J444" t="str">
        <f t="shared" si="106"/>
        <v/>
      </c>
      <c r="K444" t="str">
        <f t="shared" si="116"/>
        <v/>
      </c>
      <c r="L444" t="str">
        <f t="shared" si="116"/>
        <v/>
      </c>
      <c r="M444" t="str">
        <f t="shared" si="116"/>
        <v/>
      </c>
      <c r="N444" t="str">
        <f t="shared" si="107"/>
        <v/>
      </c>
      <c r="O444" t="str">
        <f t="shared" si="117"/>
        <v/>
      </c>
      <c r="P444" t="str">
        <f t="shared" si="117"/>
        <v/>
      </c>
      <c r="Q444" t="str">
        <f>IF(OR($A444="",入力シート_上限3千円!$H$2=""),"",入力シート_上限3千円!$H$2)</f>
        <v/>
      </c>
      <c r="R444" t="str">
        <f>IF(OR($A444="",入力シート_上限3千円!$H$3=""),"",入力シート_上限3千円!$H$3)</f>
        <v/>
      </c>
      <c r="S444" s="30" t="str">
        <f t="shared" si="108"/>
        <v/>
      </c>
    </row>
    <row r="445" spans="1:19" x14ac:dyDescent="0.25">
      <c r="A445" t="str">
        <f>IF(入力シート_上限3千円!$B456="","",ROW()-1)</f>
        <v/>
      </c>
      <c r="B445" t="str">
        <f t="shared" si="102"/>
        <v/>
      </c>
      <c r="C445" t="str">
        <f t="shared" si="115"/>
        <v/>
      </c>
      <c r="D445" t="str">
        <f t="shared" si="115"/>
        <v/>
      </c>
      <c r="E445" s="30" t="str">
        <f t="shared" si="115"/>
        <v/>
      </c>
      <c r="F445" t="str">
        <f t="shared" si="115"/>
        <v/>
      </c>
      <c r="G445" t="str">
        <f t="shared" si="103"/>
        <v/>
      </c>
      <c r="H445" t="str">
        <f t="shared" si="104"/>
        <v/>
      </c>
      <c r="I445" t="str">
        <f t="shared" si="105"/>
        <v/>
      </c>
      <c r="J445" t="str">
        <f t="shared" si="106"/>
        <v/>
      </c>
      <c r="K445" t="str">
        <f t="shared" si="116"/>
        <v/>
      </c>
      <c r="L445" t="str">
        <f t="shared" si="116"/>
        <v/>
      </c>
      <c r="M445" t="str">
        <f t="shared" si="116"/>
        <v/>
      </c>
      <c r="N445" t="str">
        <f t="shared" si="107"/>
        <v/>
      </c>
      <c r="O445" t="str">
        <f t="shared" si="117"/>
        <v/>
      </c>
      <c r="P445" t="str">
        <f t="shared" si="117"/>
        <v/>
      </c>
      <c r="Q445" t="str">
        <f>IF(OR($A445="",入力シート_上限3千円!$H$2=""),"",入力シート_上限3千円!$H$2)</f>
        <v/>
      </c>
      <c r="R445" t="str">
        <f>IF(OR($A445="",入力シート_上限3千円!$H$3=""),"",入力シート_上限3千円!$H$3)</f>
        <v/>
      </c>
      <c r="S445" s="30" t="str">
        <f t="shared" si="108"/>
        <v/>
      </c>
    </row>
    <row r="446" spans="1:19" x14ac:dyDescent="0.25">
      <c r="A446" t="str">
        <f>IF(入力シート_上限3千円!$B457="","",ROW()-1)</f>
        <v/>
      </c>
      <c r="B446" t="str">
        <f t="shared" si="102"/>
        <v/>
      </c>
      <c r="C446" t="str">
        <f t="shared" si="115"/>
        <v/>
      </c>
      <c r="D446" t="str">
        <f t="shared" si="115"/>
        <v/>
      </c>
      <c r="E446" s="30" t="str">
        <f t="shared" si="115"/>
        <v/>
      </c>
      <c r="F446" t="str">
        <f t="shared" si="115"/>
        <v/>
      </c>
      <c r="G446" t="str">
        <f t="shared" si="103"/>
        <v/>
      </c>
      <c r="H446" t="str">
        <f t="shared" si="104"/>
        <v/>
      </c>
      <c r="I446" t="str">
        <f t="shared" si="105"/>
        <v/>
      </c>
      <c r="J446" t="str">
        <f t="shared" si="106"/>
        <v/>
      </c>
      <c r="K446" t="str">
        <f t="shared" si="116"/>
        <v/>
      </c>
      <c r="L446" t="str">
        <f t="shared" si="116"/>
        <v/>
      </c>
      <c r="M446" t="str">
        <f t="shared" si="116"/>
        <v/>
      </c>
      <c r="N446" t="str">
        <f t="shared" si="107"/>
        <v/>
      </c>
      <c r="O446" t="str">
        <f t="shared" si="117"/>
        <v/>
      </c>
      <c r="P446" t="str">
        <f t="shared" si="117"/>
        <v/>
      </c>
      <c r="Q446" t="str">
        <f>IF(OR($A446="",入力シート_上限3千円!$H$2=""),"",入力シート_上限3千円!$H$2)</f>
        <v/>
      </c>
      <c r="R446" t="str">
        <f>IF(OR($A446="",入力シート_上限3千円!$H$3=""),"",入力シート_上限3千円!$H$3)</f>
        <v/>
      </c>
      <c r="S446" s="30" t="str">
        <f t="shared" si="108"/>
        <v/>
      </c>
    </row>
    <row r="447" spans="1:19" x14ac:dyDescent="0.25">
      <c r="A447" t="str">
        <f>IF(入力シート_上限3千円!$B458="","",ROW()-1)</f>
        <v/>
      </c>
      <c r="B447" t="str">
        <f t="shared" si="102"/>
        <v/>
      </c>
      <c r="C447" t="str">
        <f t="shared" si="115"/>
        <v/>
      </c>
      <c r="D447" t="str">
        <f t="shared" si="115"/>
        <v/>
      </c>
      <c r="E447" s="30" t="str">
        <f t="shared" si="115"/>
        <v/>
      </c>
      <c r="F447" t="str">
        <f t="shared" si="115"/>
        <v/>
      </c>
      <c r="G447" t="str">
        <f t="shared" si="103"/>
        <v/>
      </c>
      <c r="H447" t="str">
        <f t="shared" si="104"/>
        <v/>
      </c>
      <c r="I447" t="str">
        <f t="shared" si="105"/>
        <v/>
      </c>
      <c r="J447" t="str">
        <f t="shared" si="106"/>
        <v/>
      </c>
      <c r="K447" t="str">
        <f t="shared" si="116"/>
        <v/>
      </c>
      <c r="L447" t="str">
        <f t="shared" si="116"/>
        <v/>
      </c>
      <c r="M447" t="str">
        <f t="shared" si="116"/>
        <v/>
      </c>
      <c r="N447" t="str">
        <f t="shared" si="107"/>
        <v/>
      </c>
      <c r="O447" t="str">
        <f t="shared" si="117"/>
        <v/>
      </c>
      <c r="P447" t="str">
        <f t="shared" si="117"/>
        <v/>
      </c>
      <c r="Q447" t="str">
        <f>IF(OR($A447="",入力シート_上限3千円!$H$2=""),"",入力シート_上限3千円!$H$2)</f>
        <v/>
      </c>
      <c r="R447" t="str">
        <f>IF(OR($A447="",入力シート_上限3千円!$H$3=""),"",入力シート_上限3千円!$H$3)</f>
        <v/>
      </c>
      <c r="S447" s="30" t="str">
        <f t="shared" si="108"/>
        <v/>
      </c>
    </row>
    <row r="448" spans="1:19" x14ac:dyDescent="0.25">
      <c r="A448" t="str">
        <f>IF(入力シート_上限3千円!$B459="","",ROW()-1)</f>
        <v/>
      </c>
      <c r="B448" t="str">
        <f t="shared" si="102"/>
        <v/>
      </c>
      <c r="C448" t="str">
        <f t="shared" si="115"/>
        <v/>
      </c>
      <c r="D448" t="str">
        <f t="shared" si="115"/>
        <v/>
      </c>
      <c r="E448" s="30" t="str">
        <f t="shared" si="115"/>
        <v/>
      </c>
      <c r="F448" t="str">
        <f t="shared" si="115"/>
        <v/>
      </c>
      <c r="G448" t="str">
        <f t="shared" si="103"/>
        <v/>
      </c>
      <c r="H448" t="str">
        <f t="shared" si="104"/>
        <v/>
      </c>
      <c r="I448" t="str">
        <f t="shared" si="105"/>
        <v/>
      </c>
      <c r="J448" t="str">
        <f t="shared" si="106"/>
        <v/>
      </c>
      <c r="K448" t="str">
        <f t="shared" si="116"/>
        <v/>
      </c>
      <c r="L448" t="str">
        <f t="shared" si="116"/>
        <v/>
      </c>
      <c r="M448" t="str">
        <f t="shared" si="116"/>
        <v/>
      </c>
      <c r="N448" t="str">
        <f t="shared" si="107"/>
        <v/>
      </c>
      <c r="O448" t="str">
        <f t="shared" si="117"/>
        <v/>
      </c>
      <c r="P448" t="str">
        <f t="shared" si="117"/>
        <v/>
      </c>
      <c r="Q448" t="str">
        <f>IF(OR($A448="",入力シート_上限3千円!$H$2=""),"",入力シート_上限3千円!$H$2)</f>
        <v/>
      </c>
      <c r="R448" t="str">
        <f>IF(OR($A448="",入力シート_上限3千円!$H$3=""),"",入力シート_上限3千円!$H$3)</f>
        <v/>
      </c>
      <c r="S448" s="30" t="str">
        <f t="shared" si="108"/>
        <v/>
      </c>
    </row>
    <row r="449" spans="1:19" x14ac:dyDescent="0.25">
      <c r="A449" t="str">
        <f>IF(入力シート_上限3千円!$B460="","",ROW()-1)</f>
        <v/>
      </c>
      <c r="B449" t="str">
        <f t="shared" si="102"/>
        <v/>
      </c>
      <c r="C449" t="str">
        <f t="shared" si="115"/>
        <v/>
      </c>
      <c r="D449" t="str">
        <f t="shared" si="115"/>
        <v/>
      </c>
      <c r="E449" s="30" t="str">
        <f t="shared" si="115"/>
        <v/>
      </c>
      <c r="F449" t="str">
        <f t="shared" si="115"/>
        <v/>
      </c>
      <c r="G449" t="str">
        <f t="shared" si="103"/>
        <v/>
      </c>
      <c r="H449" t="str">
        <f t="shared" si="104"/>
        <v/>
      </c>
      <c r="I449" t="str">
        <f t="shared" si="105"/>
        <v/>
      </c>
      <c r="J449" t="str">
        <f t="shared" si="106"/>
        <v/>
      </c>
      <c r="K449" t="str">
        <f t="shared" si="116"/>
        <v/>
      </c>
      <c r="L449" t="str">
        <f t="shared" si="116"/>
        <v/>
      </c>
      <c r="M449" t="str">
        <f t="shared" si="116"/>
        <v/>
      </c>
      <c r="N449" t="str">
        <f t="shared" si="107"/>
        <v/>
      </c>
      <c r="O449" t="str">
        <f t="shared" si="117"/>
        <v/>
      </c>
      <c r="P449" t="str">
        <f t="shared" si="117"/>
        <v/>
      </c>
      <c r="Q449" t="str">
        <f>IF(OR($A449="",入力シート_上限3千円!$H$2=""),"",入力シート_上限3千円!$H$2)</f>
        <v/>
      </c>
      <c r="R449" t="str">
        <f>IF(OR($A449="",入力シート_上限3千円!$H$3=""),"",入力シート_上限3千円!$H$3)</f>
        <v/>
      </c>
      <c r="S449" s="30" t="str">
        <f t="shared" si="108"/>
        <v/>
      </c>
    </row>
    <row r="450" spans="1:19" x14ac:dyDescent="0.25">
      <c r="A450" t="str">
        <f>IF(入力シート_上限3千円!$B461="","",ROW()-1)</f>
        <v/>
      </c>
      <c r="B450" t="str">
        <f t="shared" ref="B450:B508" si="118">IFERROR(IF(VLOOKUP($A450,実績一覧,COLUMN(),FALSE)=0,"",VLOOKUP($A450,実績一覧,COLUMN(),FALSE)),"")</f>
        <v/>
      </c>
      <c r="C450" t="str">
        <f t="shared" si="115"/>
        <v/>
      </c>
      <c r="D450" t="str">
        <f t="shared" si="115"/>
        <v/>
      </c>
      <c r="E450" s="30" t="str">
        <f t="shared" si="115"/>
        <v/>
      </c>
      <c r="F450" t="str">
        <f t="shared" si="115"/>
        <v/>
      </c>
      <c r="G450" t="str">
        <f t="shared" ref="G450:G513" si="119">IFERROR(IF(VLOOKUP($A450,実績一覧,COLUMN()+2,FALSE)=0,"",VLOOKUP($A450,実績一覧,COLUMN()+2,FALSE)),"")</f>
        <v/>
      </c>
      <c r="H450" t="str">
        <f t="shared" ref="H450:H513" si="120">IFERROR(IF(VLOOKUP($A450,実績一覧,COLUMN()+4,FALSE)=0,"",VLOOKUP($A450,実績一覧,COLUMN()+4,FALSE)),"")</f>
        <v/>
      </c>
      <c r="I450" t="str">
        <f t="shared" ref="I450:I513" si="121">IFERROR(IF(VLOOKUP($A450,実績一覧,COLUMN()+5,FALSE)=0,"",VLOOKUP($A450,実績一覧,COLUMN()+5,FALSE)),"")</f>
        <v/>
      </c>
      <c r="J450" t="str">
        <f t="shared" ref="J450:J513" si="122">IFERROR(IF(VLOOKUP($A450,実績一覧,COLUMN()+8,FALSE)=0,"",VLOOKUP($A450,実績一覧,COLUMN()+8,FALSE)),"")</f>
        <v/>
      </c>
      <c r="K450" t="str">
        <f t="shared" si="116"/>
        <v/>
      </c>
      <c r="L450" t="str">
        <f t="shared" si="116"/>
        <v/>
      </c>
      <c r="M450" t="str">
        <f t="shared" si="116"/>
        <v/>
      </c>
      <c r="N450" t="str">
        <f t="shared" ref="N450:N513" si="123">IFERROR(IF(VLOOKUP($A450,実績一覧,COLUMN()+12,FALSE)=0,"",VLOOKUP($A450,実績一覧,COLUMN()+12,FALSE)),"")</f>
        <v/>
      </c>
      <c r="O450" t="str">
        <f t="shared" si="117"/>
        <v/>
      </c>
      <c r="P450" t="str">
        <f t="shared" si="117"/>
        <v/>
      </c>
      <c r="Q450" t="str">
        <f>IF(OR($A450="",入力シート_上限3千円!$H$2=""),"",入力シート_上限3千円!$H$2)</f>
        <v/>
      </c>
      <c r="R450" t="str">
        <f>IF(OR($A450="",入力シート_上限3千円!$H$3=""),"",入力シート_上限3千円!$H$3)</f>
        <v/>
      </c>
      <c r="S450" s="30" t="str">
        <f t="shared" ref="S450:S513" si="124">IFERROR(IF(VLOOKUP($A450,実績一覧,3,FALSE)=0,"",VLOOKUP($A450,実績一覧,3,FALSE)),"")</f>
        <v/>
      </c>
    </row>
    <row r="451" spans="1:19" x14ac:dyDescent="0.25">
      <c r="A451" t="str">
        <f>IF(入力シート_上限3千円!$B462="","",ROW()-1)</f>
        <v/>
      </c>
      <c r="B451" t="str">
        <f t="shared" si="118"/>
        <v/>
      </c>
      <c r="C451" t="str">
        <f t="shared" si="115"/>
        <v/>
      </c>
      <c r="D451" t="str">
        <f t="shared" si="115"/>
        <v/>
      </c>
      <c r="E451" s="30" t="str">
        <f t="shared" si="115"/>
        <v/>
      </c>
      <c r="F451" t="str">
        <f t="shared" si="115"/>
        <v/>
      </c>
      <c r="G451" t="str">
        <f t="shared" si="119"/>
        <v/>
      </c>
      <c r="H451" t="str">
        <f t="shared" si="120"/>
        <v/>
      </c>
      <c r="I451" t="str">
        <f t="shared" si="121"/>
        <v/>
      </c>
      <c r="J451" t="str">
        <f t="shared" si="122"/>
        <v/>
      </c>
      <c r="K451" t="str">
        <f t="shared" si="116"/>
        <v/>
      </c>
      <c r="L451" t="str">
        <f t="shared" si="116"/>
        <v/>
      </c>
      <c r="M451" t="str">
        <f t="shared" si="116"/>
        <v/>
      </c>
      <c r="N451" t="str">
        <f t="shared" si="123"/>
        <v/>
      </c>
      <c r="O451" t="str">
        <f t="shared" si="117"/>
        <v/>
      </c>
      <c r="P451" t="str">
        <f t="shared" si="117"/>
        <v/>
      </c>
      <c r="Q451" t="str">
        <f>IF(OR($A451="",入力シート_上限3千円!$H$2=""),"",入力シート_上限3千円!$H$2)</f>
        <v/>
      </c>
      <c r="R451" t="str">
        <f>IF(OR($A451="",入力シート_上限3千円!$H$3=""),"",入力シート_上限3千円!$H$3)</f>
        <v/>
      </c>
      <c r="S451" s="30" t="str">
        <f t="shared" si="124"/>
        <v/>
      </c>
    </row>
    <row r="452" spans="1:19" x14ac:dyDescent="0.25">
      <c r="A452" t="str">
        <f>IF(入力シート_上限3千円!$B463="","",ROW()-1)</f>
        <v/>
      </c>
      <c r="B452" t="str">
        <f t="shared" si="118"/>
        <v/>
      </c>
      <c r="C452" t="str">
        <f t="shared" si="115"/>
        <v/>
      </c>
      <c r="D452" t="str">
        <f t="shared" si="115"/>
        <v/>
      </c>
      <c r="E452" s="30" t="str">
        <f t="shared" si="115"/>
        <v/>
      </c>
      <c r="F452" t="str">
        <f t="shared" si="115"/>
        <v/>
      </c>
      <c r="G452" t="str">
        <f t="shared" si="119"/>
        <v/>
      </c>
      <c r="H452" t="str">
        <f t="shared" si="120"/>
        <v/>
      </c>
      <c r="I452" t="str">
        <f t="shared" si="121"/>
        <v/>
      </c>
      <c r="J452" t="str">
        <f t="shared" si="122"/>
        <v/>
      </c>
      <c r="K452" t="str">
        <f t="shared" si="116"/>
        <v/>
      </c>
      <c r="L452" t="str">
        <f t="shared" si="116"/>
        <v/>
      </c>
      <c r="M452" t="str">
        <f t="shared" si="116"/>
        <v/>
      </c>
      <c r="N452" t="str">
        <f t="shared" si="123"/>
        <v/>
      </c>
      <c r="O452" t="str">
        <f t="shared" si="117"/>
        <v/>
      </c>
      <c r="P452" t="str">
        <f t="shared" si="117"/>
        <v/>
      </c>
      <c r="Q452" t="str">
        <f>IF(OR($A452="",入力シート_上限3千円!$H$2=""),"",入力シート_上限3千円!$H$2)</f>
        <v/>
      </c>
      <c r="R452" t="str">
        <f>IF(OR($A452="",入力シート_上限3千円!$H$3=""),"",入力シート_上限3千円!$H$3)</f>
        <v/>
      </c>
      <c r="S452" s="30" t="str">
        <f t="shared" si="124"/>
        <v/>
      </c>
    </row>
    <row r="453" spans="1:19" x14ac:dyDescent="0.25">
      <c r="A453" t="str">
        <f>IF(入力シート_上限3千円!$B464="","",ROW()-1)</f>
        <v/>
      </c>
      <c r="B453" t="str">
        <f t="shared" si="118"/>
        <v/>
      </c>
      <c r="C453" t="str">
        <f t="shared" si="115"/>
        <v/>
      </c>
      <c r="D453" t="str">
        <f t="shared" si="115"/>
        <v/>
      </c>
      <c r="E453" s="30" t="str">
        <f t="shared" si="115"/>
        <v/>
      </c>
      <c r="F453" t="str">
        <f t="shared" si="115"/>
        <v/>
      </c>
      <c r="G453" t="str">
        <f t="shared" si="119"/>
        <v/>
      </c>
      <c r="H453" t="str">
        <f t="shared" si="120"/>
        <v/>
      </c>
      <c r="I453" t="str">
        <f t="shared" si="121"/>
        <v/>
      </c>
      <c r="J453" t="str">
        <f t="shared" si="122"/>
        <v/>
      </c>
      <c r="K453" t="str">
        <f t="shared" si="116"/>
        <v/>
      </c>
      <c r="L453" t="str">
        <f t="shared" si="116"/>
        <v/>
      </c>
      <c r="M453" t="str">
        <f t="shared" si="116"/>
        <v/>
      </c>
      <c r="N453" t="str">
        <f t="shared" si="123"/>
        <v/>
      </c>
      <c r="O453" t="str">
        <f t="shared" si="117"/>
        <v/>
      </c>
      <c r="P453" t="str">
        <f t="shared" si="117"/>
        <v/>
      </c>
      <c r="Q453" t="str">
        <f>IF(OR($A453="",入力シート_上限3千円!$H$2=""),"",入力シート_上限3千円!$H$2)</f>
        <v/>
      </c>
      <c r="R453" t="str">
        <f>IF(OR($A453="",入力シート_上限3千円!$H$3=""),"",入力シート_上限3千円!$H$3)</f>
        <v/>
      </c>
      <c r="S453" s="30" t="str">
        <f t="shared" si="124"/>
        <v/>
      </c>
    </row>
    <row r="454" spans="1:19" x14ac:dyDescent="0.25">
      <c r="A454" t="str">
        <f>IF(入力シート_上限3千円!$B465="","",ROW()-1)</f>
        <v/>
      </c>
      <c r="B454" t="str">
        <f t="shared" si="118"/>
        <v/>
      </c>
      <c r="C454" t="str">
        <f t="shared" si="115"/>
        <v/>
      </c>
      <c r="D454" t="str">
        <f t="shared" si="115"/>
        <v/>
      </c>
      <c r="E454" s="30" t="str">
        <f t="shared" si="115"/>
        <v/>
      </c>
      <c r="F454" t="str">
        <f t="shared" si="115"/>
        <v/>
      </c>
      <c r="G454" t="str">
        <f t="shared" si="119"/>
        <v/>
      </c>
      <c r="H454" t="str">
        <f t="shared" si="120"/>
        <v/>
      </c>
      <c r="I454" t="str">
        <f t="shared" si="121"/>
        <v/>
      </c>
      <c r="J454" t="str">
        <f t="shared" si="122"/>
        <v/>
      </c>
      <c r="K454" t="str">
        <f t="shared" si="116"/>
        <v/>
      </c>
      <c r="L454" t="str">
        <f t="shared" si="116"/>
        <v/>
      </c>
      <c r="M454" t="str">
        <f t="shared" si="116"/>
        <v/>
      </c>
      <c r="N454" t="str">
        <f t="shared" si="123"/>
        <v/>
      </c>
      <c r="O454" t="str">
        <f t="shared" si="117"/>
        <v/>
      </c>
      <c r="P454" t="str">
        <f t="shared" si="117"/>
        <v/>
      </c>
      <c r="Q454" t="str">
        <f>IF(OR($A454="",入力シート_上限3千円!$H$2=""),"",入力シート_上限3千円!$H$2)</f>
        <v/>
      </c>
      <c r="R454" t="str">
        <f>IF(OR($A454="",入力シート_上限3千円!$H$3=""),"",入力シート_上限3千円!$H$3)</f>
        <v/>
      </c>
      <c r="S454" s="30" t="str">
        <f t="shared" si="124"/>
        <v/>
      </c>
    </row>
    <row r="455" spans="1:19" x14ac:dyDescent="0.25">
      <c r="A455" t="str">
        <f>IF(入力シート_上限3千円!$B466="","",ROW()-1)</f>
        <v/>
      </c>
      <c r="B455" t="str">
        <f t="shared" si="118"/>
        <v/>
      </c>
      <c r="C455" t="str">
        <f t="shared" si="115"/>
        <v/>
      </c>
      <c r="D455" t="str">
        <f t="shared" si="115"/>
        <v/>
      </c>
      <c r="E455" s="30" t="str">
        <f t="shared" si="115"/>
        <v/>
      </c>
      <c r="F455" t="str">
        <f t="shared" si="115"/>
        <v/>
      </c>
      <c r="G455" t="str">
        <f t="shared" si="119"/>
        <v/>
      </c>
      <c r="H455" t="str">
        <f t="shared" si="120"/>
        <v/>
      </c>
      <c r="I455" t="str">
        <f t="shared" si="121"/>
        <v/>
      </c>
      <c r="J455" t="str">
        <f t="shared" si="122"/>
        <v/>
      </c>
      <c r="K455" t="str">
        <f t="shared" si="116"/>
        <v/>
      </c>
      <c r="L455" t="str">
        <f t="shared" si="116"/>
        <v/>
      </c>
      <c r="M455" t="str">
        <f t="shared" si="116"/>
        <v/>
      </c>
      <c r="N455" t="str">
        <f t="shared" si="123"/>
        <v/>
      </c>
      <c r="O455" t="str">
        <f t="shared" si="117"/>
        <v/>
      </c>
      <c r="P455" t="str">
        <f t="shared" si="117"/>
        <v/>
      </c>
      <c r="Q455" t="str">
        <f>IF(OR($A455="",入力シート_上限3千円!$H$2=""),"",入力シート_上限3千円!$H$2)</f>
        <v/>
      </c>
      <c r="R455" t="str">
        <f>IF(OR($A455="",入力シート_上限3千円!$H$3=""),"",入力シート_上限3千円!$H$3)</f>
        <v/>
      </c>
      <c r="S455" s="30" t="str">
        <f t="shared" si="124"/>
        <v/>
      </c>
    </row>
    <row r="456" spans="1:19" x14ac:dyDescent="0.25">
      <c r="A456" t="str">
        <f>IF(入力シート_上限3千円!$B467="","",ROW()-1)</f>
        <v/>
      </c>
      <c r="B456" t="str">
        <f t="shared" si="118"/>
        <v/>
      </c>
      <c r="C456" t="str">
        <f t="shared" si="115"/>
        <v/>
      </c>
      <c r="D456" t="str">
        <f t="shared" si="115"/>
        <v/>
      </c>
      <c r="E456" s="30" t="str">
        <f t="shared" si="115"/>
        <v/>
      </c>
      <c r="F456" t="str">
        <f t="shared" si="115"/>
        <v/>
      </c>
      <c r="G456" t="str">
        <f t="shared" si="119"/>
        <v/>
      </c>
      <c r="H456" t="str">
        <f t="shared" si="120"/>
        <v/>
      </c>
      <c r="I456" t="str">
        <f t="shared" si="121"/>
        <v/>
      </c>
      <c r="J456" t="str">
        <f t="shared" si="122"/>
        <v/>
      </c>
      <c r="K456" t="str">
        <f t="shared" si="116"/>
        <v/>
      </c>
      <c r="L456" t="str">
        <f t="shared" si="116"/>
        <v/>
      </c>
      <c r="M456" t="str">
        <f t="shared" si="116"/>
        <v/>
      </c>
      <c r="N456" t="str">
        <f t="shared" si="123"/>
        <v/>
      </c>
      <c r="O456" t="str">
        <f t="shared" si="117"/>
        <v/>
      </c>
      <c r="P456" t="str">
        <f t="shared" si="117"/>
        <v/>
      </c>
      <c r="Q456" t="str">
        <f>IF(OR($A456="",入力シート_上限3千円!$H$2=""),"",入力シート_上限3千円!$H$2)</f>
        <v/>
      </c>
      <c r="R456" t="str">
        <f>IF(OR($A456="",入力シート_上限3千円!$H$3=""),"",入力シート_上限3千円!$H$3)</f>
        <v/>
      </c>
      <c r="S456" s="30" t="str">
        <f t="shared" si="124"/>
        <v/>
      </c>
    </row>
    <row r="457" spans="1:19" x14ac:dyDescent="0.25">
      <c r="A457" t="str">
        <f>IF(入力シート_上限3千円!$B468="","",ROW()-1)</f>
        <v/>
      </c>
      <c r="B457" t="str">
        <f t="shared" si="118"/>
        <v/>
      </c>
      <c r="C457" t="str">
        <f t="shared" si="115"/>
        <v/>
      </c>
      <c r="D457" t="str">
        <f t="shared" si="115"/>
        <v/>
      </c>
      <c r="E457" s="30" t="str">
        <f t="shared" si="115"/>
        <v/>
      </c>
      <c r="F457" t="str">
        <f t="shared" si="115"/>
        <v/>
      </c>
      <c r="G457" t="str">
        <f t="shared" si="119"/>
        <v/>
      </c>
      <c r="H457" t="str">
        <f t="shared" si="120"/>
        <v/>
      </c>
      <c r="I457" t="str">
        <f t="shared" si="121"/>
        <v/>
      </c>
      <c r="J457" t="str">
        <f t="shared" si="122"/>
        <v/>
      </c>
      <c r="K457" t="str">
        <f t="shared" si="116"/>
        <v/>
      </c>
      <c r="L457" t="str">
        <f t="shared" si="116"/>
        <v/>
      </c>
      <c r="M457" t="str">
        <f t="shared" si="116"/>
        <v/>
      </c>
      <c r="N457" t="str">
        <f t="shared" si="123"/>
        <v/>
      </c>
      <c r="O457" t="str">
        <f t="shared" si="117"/>
        <v/>
      </c>
      <c r="P457" t="str">
        <f t="shared" si="117"/>
        <v/>
      </c>
      <c r="Q457" t="str">
        <f>IF(OR($A457="",入力シート_上限3千円!$H$2=""),"",入力シート_上限3千円!$H$2)</f>
        <v/>
      </c>
      <c r="R457" t="str">
        <f>IF(OR($A457="",入力シート_上限3千円!$H$3=""),"",入力シート_上限3千円!$H$3)</f>
        <v/>
      </c>
      <c r="S457" s="30" t="str">
        <f t="shared" si="124"/>
        <v/>
      </c>
    </row>
    <row r="458" spans="1:19" x14ac:dyDescent="0.25">
      <c r="A458" t="str">
        <f>IF(入力シート_上限3千円!$B469="","",ROW()-1)</f>
        <v/>
      </c>
      <c r="B458" t="str">
        <f t="shared" si="118"/>
        <v/>
      </c>
      <c r="C458" t="str">
        <f t="shared" si="115"/>
        <v/>
      </c>
      <c r="D458" t="str">
        <f t="shared" si="115"/>
        <v/>
      </c>
      <c r="E458" s="30" t="str">
        <f t="shared" si="115"/>
        <v/>
      </c>
      <c r="F458" t="str">
        <f t="shared" si="115"/>
        <v/>
      </c>
      <c r="G458" t="str">
        <f t="shared" si="119"/>
        <v/>
      </c>
      <c r="H458" t="str">
        <f t="shared" si="120"/>
        <v/>
      </c>
      <c r="I458" t="str">
        <f t="shared" si="121"/>
        <v/>
      </c>
      <c r="J458" t="str">
        <f t="shared" si="122"/>
        <v/>
      </c>
      <c r="K458" t="str">
        <f t="shared" si="116"/>
        <v/>
      </c>
      <c r="L458" t="str">
        <f t="shared" si="116"/>
        <v/>
      </c>
      <c r="M458" t="str">
        <f t="shared" si="116"/>
        <v/>
      </c>
      <c r="N458" t="str">
        <f t="shared" si="123"/>
        <v/>
      </c>
      <c r="O458" t="str">
        <f t="shared" si="117"/>
        <v/>
      </c>
      <c r="P458" t="str">
        <f t="shared" si="117"/>
        <v/>
      </c>
      <c r="Q458" t="str">
        <f>IF(OR($A458="",入力シート_上限3千円!$H$2=""),"",入力シート_上限3千円!$H$2)</f>
        <v/>
      </c>
      <c r="R458" t="str">
        <f>IF(OR($A458="",入力シート_上限3千円!$H$3=""),"",入力シート_上限3千円!$H$3)</f>
        <v/>
      </c>
      <c r="S458" s="30" t="str">
        <f t="shared" si="124"/>
        <v/>
      </c>
    </row>
    <row r="459" spans="1:19" x14ac:dyDescent="0.25">
      <c r="A459" t="str">
        <f>IF(入力シート_上限3千円!$B470="","",ROW()-1)</f>
        <v/>
      </c>
      <c r="B459" t="str">
        <f t="shared" si="118"/>
        <v/>
      </c>
      <c r="C459" t="str">
        <f t="shared" si="115"/>
        <v/>
      </c>
      <c r="D459" t="str">
        <f t="shared" si="115"/>
        <v/>
      </c>
      <c r="E459" s="30" t="str">
        <f t="shared" si="115"/>
        <v/>
      </c>
      <c r="F459" t="str">
        <f t="shared" si="115"/>
        <v/>
      </c>
      <c r="G459" t="str">
        <f t="shared" si="119"/>
        <v/>
      </c>
      <c r="H459" t="str">
        <f t="shared" si="120"/>
        <v/>
      </c>
      <c r="I459" t="str">
        <f t="shared" si="121"/>
        <v/>
      </c>
      <c r="J459" t="str">
        <f t="shared" si="122"/>
        <v/>
      </c>
      <c r="K459" t="str">
        <f t="shared" si="116"/>
        <v/>
      </c>
      <c r="L459" t="str">
        <f t="shared" si="116"/>
        <v/>
      </c>
      <c r="M459" t="str">
        <f t="shared" si="116"/>
        <v/>
      </c>
      <c r="N459" t="str">
        <f t="shared" si="123"/>
        <v/>
      </c>
      <c r="O459" t="str">
        <f t="shared" si="117"/>
        <v/>
      </c>
      <c r="P459" t="str">
        <f t="shared" si="117"/>
        <v/>
      </c>
      <c r="Q459" t="str">
        <f>IF(OR($A459="",入力シート_上限3千円!$H$2=""),"",入力シート_上限3千円!$H$2)</f>
        <v/>
      </c>
      <c r="R459" t="str">
        <f>IF(OR($A459="",入力シート_上限3千円!$H$3=""),"",入力シート_上限3千円!$H$3)</f>
        <v/>
      </c>
      <c r="S459" s="30" t="str">
        <f t="shared" si="124"/>
        <v/>
      </c>
    </row>
    <row r="460" spans="1:19" x14ac:dyDescent="0.25">
      <c r="A460" t="str">
        <f>IF(入力シート_上限3千円!$B471="","",ROW()-1)</f>
        <v/>
      </c>
      <c r="B460" t="str">
        <f t="shared" si="118"/>
        <v/>
      </c>
      <c r="C460" t="str">
        <f t="shared" si="115"/>
        <v/>
      </c>
      <c r="D460" t="str">
        <f t="shared" si="115"/>
        <v/>
      </c>
      <c r="E460" s="30" t="str">
        <f t="shared" si="115"/>
        <v/>
      </c>
      <c r="F460" t="str">
        <f t="shared" si="115"/>
        <v/>
      </c>
      <c r="G460" t="str">
        <f t="shared" si="119"/>
        <v/>
      </c>
      <c r="H460" t="str">
        <f t="shared" si="120"/>
        <v/>
      </c>
      <c r="I460" t="str">
        <f t="shared" si="121"/>
        <v/>
      </c>
      <c r="J460" t="str">
        <f t="shared" si="122"/>
        <v/>
      </c>
      <c r="K460" t="str">
        <f t="shared" si="116"/>
        <v/>
      </c>
      <c r="L460" t="str">
        <f t="shared" si="116"/>
        <v/>
      </c>
      <c r="M460" t="str">
        <f t="shared" si="116"/>
        <v/>
      </c>
      <c r="N460" t="str">
        <f t="shared" si="123"/>
        <v/>
      </c>
      <c r="O460" t="str">
        <f t="shared" si="117"/>
        <v/>
      </c>
      <c r="P460" t="str">
        <f t="shared" si="117"/>
        <v/>
      </c>
      <c r="Q460" t="str">
        <f>IF(OR($A460="",入力シート_上限3千円!$H$2=""),"",入力シート_上限3千円!$H$2)</f>
        <v/>
      </c>
      <c r="R460" t="str">
        <f>IF(OR($A460="",入力シート_上限3千円!$H$3=""),"",入力シート_上限3千円!$H$3)</f>
        <v/>
      </c>
      <c r="S460" s="30" t="str">
        <f t="shared" si="124"/>
        <v/>
      </c>
    </row>
    <row r="461" spans="1:19" x14ac:dyDescent="0.25">
      <c r="A461" t="str">
        <f>IF(入力シート_上限3千円!$B472="","",ROW()-1)</f>
        <v/>
      </c>
      <c r="B461" t="str">
        <f t="shared" si="118"/>
        <v/>
      </c>
      <c r="C461" t="str">
        <f t="shared" si="115"/>
        <v/>
      </c>
      <c r="D461" t="str">
        <f t="shared" si="115"/>
        <v/>
      </c>
      <c r="E461" s="30" t="str">
        <f t="shared" si="115"/>
        <v/>
      </c>
      <c r="F461" t="str">
        <f t="shared" si="115"/>
        <v/>
      </c>
      <c r="G461" t="str">
        <f t="shared" si="119"/>
        <v/>
      </c>
      <c r="H461" t="str">
        <f t="shared" si="120"/>
        <v/>
      </c>
      <c r="I461" t="str">
        <f t="shared" si="121"/>
        <v/>
      </c>
      <c r="J461" t="str">
        <f t="shared" si="122"/>
        <v/>
      </c>
      <c r="K461" t="str">
        <f t="shared" si="116"/>
        <v/>
      </c>
      <c r="L461" t="str">
        <f t="shared" si="116"/>
        <v/>
      </c>
      <c r="M461" t="str">
        <f t="shared" si="116"/>
        <v/>
      </c>
      <c r="N461" t="str">
        <f t="shared" si="123"/>
        <v/>
      </c>
      <c r="O461" t="str">
        <f t="shared" si="117"/>
        <v/>
      </c>
      <c r="P461" t="str">
        <f t="shared" si="117"/>
        <v/>
      </c>
      <c r="Q461" t="str">
        <f>IF(OR($A461="",入力シート_上限3千円!$H$2=""),"",入力シート_上限3千円!$H$2)</f>
        <v/>
      </c>
      <c r="R461" t="str">
        <f>IF(OR($A461="",入力シート_上限3千円!$H$3=""),"",入力シート_上限3千円!$H$3)</f>
        <v/>
      </c>
      <c r="S461" s="30" t="str">
        <f t="shared" si="124"/>
        <v/>
      </c>
    </row>
    <row r="462" spans="1:19" x14ac:dyDescent="0.25">
      <c r="A462" t="str">
        <f>IF(入力シート_上限3千円!$B473="","",ROW()-1)</f>
        <v/>
      </c>
      <c r="B462" t="str">
        <f t="shared" si="118"/>
        <v/>
      </c>
      <c r="C462" t="str">
        <f t="shared" ref="C462:F481" si="125">IFERROR(IF(VLOOKUP($A462,実績一覧,COLUMN()+1,FALSE)=0,"",VLOOKUP($A462,実績一覧,COLUMN()+1,FALSE)),"")</f>
        <v/>
      </c>
      <c r="D462" t="str">
        <f t="shared" si="125"/>
        <v/>
      </c>
      <c r="E462" s="30" t="str">
        <f t="shared" si="125"/>
        <v/>
      </c>
      <c r="F462" t="str">
        <f t="shared" si="125"/>
        <v/>
      </c>
      <c r="G462" t="str">
        <f t="shared" si="119"/>
        <v/>
      </c>
      <c r="H462" t="str">
        <f t="shared" si="120"/>
        <v/>
      </c>
      <c r="I462" t="str">
        <f t="shared" si="121"/>
        <v/>
      </c>
      <c r="J462" t="str">
        <f t="shared" si="122"/>
        <v/>
      </c>
      <c r="K462" t="str">
        <f t="shared" ref="K462:M481" si="126">IFERROR(IF(VLOOKUP($A462,実績一覧,COLUMN()+11,FALSE)=0,"",VLOOKUP($A462,実績一覧,COLUMN()+11,FALSE)),"")</f>
        <v/>
      </c>
      <c r="L462" t="str">
        <f t="shared" si="126"/>
        <v/>
      </c>
      <c r="M462" t="str">
        <f t="shared" si="126"/>
        <v/>
      </c>
      <c r="N462" t="str">
        <f t="shared" si="123"/>
        <v/>
      </c>
      <c r="O462" t="str">
        <f t="shared" ref="O462:P481" si="127">IFERROR(IF(VLOOKUP($A462,実績一覧,COLUMN()+13,FALSE)=0,"",VLOOKUP($A462,実績一覧,COLUMN()+13,FALSE)),"")</f>
        <v/>
      </c>
      <c r="P462" t="str">
        <f t="shared" si="127"/>
        <v/>
      </c>
      <c r="Q462" t="str">
        <f>IF(OR($A462="",入力シート_上限3千円!$H$2=""),"",入力シート_上限3千円!$H$2)</f>
        <v/>
      </c>
      <c r="R462" t="str">
        <f>IF(OR($A462="",入力シート_上限3千円!$H$3=""),"",入力シート_上限3千円!$H$3)</f>
        <v/>
      </c>
      <c r="S462" s="30" t="str">
        <f t="shared" si="124"/>
        <v/>
      </c>
    </row>
    <row r="463" spans="1:19" x14ac:dyDescent="0.25">
      <c r="A463" t="str">
        <f>IF(入力シート_上限3千円!$B474="","",ROW()-1)</f>
        <v/>
      </c>
      <c r="B463" t="str">
        <f t="shared" si="118"/>
        <v/>
      </c>
      <c r="C463" t="str">
        <f t="shared" si="125"/>
        <v/>
      </c>
      <c r="D463" t="str">
        <f t="shared" si="125"/>
        <v/>
      </c>
      <c r="E463" s="30" t="str">
        <f t="shared" si="125"/>
        <v/>
      </c>
      <c r="F463" t="str">
        <f t="shared" si="125"/>
        <v/>
      </c>
      <c r="G463" t="str">
        <f t="shared" si="119"/>
        <v/>
      </c>
      <c r="H463" t="str">
        <f t="shared" si="120"/>
        <v/>
      </c>
      <c r="I463" t="str">
        <f t="shared" si="121"/>
        <v/>
      </c>
      <c r="J463" t="str">
        <f t="shared" si="122"/>
        <v/>
      </c>
      <c r="K463" t="str">
        <f t="shared" si="126"/>
        <v/>
      </c>
      <c r="L463" t="str">
        <f t="shared" si="126"/>
        <v/>
      </c>
      <c r="M463" t="str">
        <f t="shared" si="126"/>
        <v/>
      </c>
      <c r="N463" t="str">
        <f t="shared" si="123"/>
        <v/>
      </c>
      <c r="O463" t="str">
        <f t="shared" si="127"/>
        <v/>
      </c>
      <c r="P463" t="str">
        <f t="shared" si="127"/>
        <v/>
      </c>
      <c r="Q463" t="str">
        <f>IF(OR($A463="",入力シート_上限3千円!$H$2=""),"",入力シート_上限3千円!$H$2)</f>
        <v/>
      </c>
      <c r="R463" t="str">
        <f>IF(OR($A463="",入力シート_上限3千円!$H$3=""),"",入力シート_上限3千円!$H$3)</f>
        <v/>
      </c>
      <c r="S463" s="30" t="str">
        <f t="shared" si="124"/>
        <v/>
      </c>
    </row>
    <row r="464" spans="1:19" x14ac:dyDescent="0.25">
      <c r="A464" t="str">
        <f>IF(入力シート_上限3千円!$B475="","",ROW()-1)</f>
        <v/>
      </c>
      <c r="B464" t="str">
        <f t="shared" si="118"/>
        <v/>
      </c>
      <c r="C464" t="str">
        <f t="shared" si="125"/>
        <v/>
      </c>
      <c r="D464" t="str">
        <f t="shared" si="125"/>
        <v/>
      </c>
      <c r="E464" s="30" t="str">
        <f t="shared" si="125"/>
        <v/>
      </c>
      <c r="F464" t="str">
        <f t="shared" si="125"/>
        <v/>
      </c>
      <c r="G464" t="str">
        <f t="shared" si="119"/>
        <v/>
      </c>
      <c r="H464" t="str">
        <f t="shared" si="120"/>
        <v/>
      </c>
      <c r="I464" t="str">
        <f t="shared" si="121"/>
        <v/>
      </c>
      <c r="J464" t="str">
        <f t="shared" si="122"/>
        <v/>
      </c>
      <c r="K464" t="str">
        <f t="shared" si="126"/>
        <v/>
      </c>
      <c r="L464" t="str">
        <f t="shared" si="126"/>
        <v/>
      </c>
      <c r="M464" t="str">
        <f t="shared" si="126"/>
        <v/>
      </c>
      <c r="N464" t="str">
        <f t="shared" si="123"/>
        <v/>
      </c>
      <c r="O464" t="str">
        <f t="shared" si="127"/>
        <v/>
      </c>
      <c r="P464" t="str">
        <f t="shared" si="127"/>
        <v/>
      </c>
      <c r="Q464" t="str">
        <f>IF(OR($A464="",入力シート_上限3千円!$H$2=""),"",入力シート_上限3千円!$H$2)</f>
        <v/>
      </c>
      <c r="R464" t="str">
        <f>IF(OR($A464="",入力シート_上限3千円!$H$3=""),"",入力シート_上限3千円!$H$3)</f>
        <v/>
      </c>
      <c r="S464" s="30" t="str">
        <f t="shared" si="124"/>
        <v/>
      </c>
    </row>
    <row r="465" spans="1:19" x14ac:dyDescent="0.25">
      <c r="A465" t="str">
        <f>IF(入力シート_上限3千円!$B476="","",ROW()-1)</f>
        <v/>
      </c>
      <c r="B465" t="str">
        <f t="shared" si="118"/>
        <v/>
      </c>
      <c r="C465" t="str">
        <f t="shared" si="125"/>
        <v/>
      </c>
      <c r="D465" t="str">
        <f t="shared" si="125"/>
        <v/>
      </c>
      <c r="E465" s="30" t="str">
        <f t="shared" si="125"/>
        <v/>
      </c>
      <c r="F465" t="str">
        <f t="shared" si="125"/>
        <v/>
      </c>
      <c r="G465" t="str">
        <f t="shared" si="119"/>
        <v/>
      </c>
      <c r="H465" t="str">
        <f t="shared" si="120"/>
        <v/>
      </c>
      <c r="I465" t="str">
        <f t="shared" si="121"/>
        <v/>
      </c>
      <c r="J465" t="str">
        <f t="shared" si="122"/>
        <v/>
      </c>
      <c r="K465" t="str">
        <f t="shared" si="126"/>
        <v/>
      </c>
      <c r="L465" t="str">
        <f t="shared" si="126"/>
        <v/>
      </c>
      <c r="M465" t="str">
        <f t="shared" si="126"/>
        <v/>
      </c>
      <c r="N465" t="str">
        <f t="shared" si="123"/>
        <v/>
      </c>
      <c r="O465" t="str">
        <f t="shared" si="127"/>
        <v/>
      </c>
      <c r="P465" t="str">
        <f t="shared" si="127"/>
        <v/>
      </c>
      <c r="Q465" t="str">
        <f>IF(OR($A465="",入力シート_上限3千円!$H$2=""),"",入力シート_上限3千円!$H$2)</f>
        <v/>
      </c>
      <c r="R465" t="str">
        <f>IF(OR($A465="",入力シート_上限3千円!$H$3=""),"",入力シート_上限3千円!$H$3)</f>
        <v/>
      </c>
      <c r="S465" s="30" t="str">
        <f t="shared" si="124"/>
        <v/>
      </c>
    </row>
    <row r="466" spans="1:19" x14ac:dyDescent="0.25">
      <c r="A466" t="str">
        <f>IF(入力シート_上限3千円!$B477="","",ROW()-1)</f>
        <v/>
      </c>
      <c r="B466" t="str">
        <f t="shared" si="118"/>
        <v/>
      </c>
      <c r="C466" t="str">
        <f t="shared" si="125"/>
        <v/>
      </c>
      <c r="D466" t="str">
        <f t="shared" si="125"/>
        <v/>
      </c>
      <c r="E466" s="30" t="str">
        <f t="shared" si="125"/>
        <v/>
      </c>
      <c r="F466" t="str">
        <f t="shared" si="125"/>
        <v/>
      </c>
      <c r="G466" t="str">
        <f t="shared" si="119"/>
        <v/>
      </c>
      <c r="H466" t="str">
        <f t="shared" si="120"/>
        <v/>
      </c>
      <c r="I466" t="str">
        <f t="shared" si="121"/>
        <v/>
      </c>
      <c r="J466" t="str">
        <f t="shared" si="122"/>
        <v/>
      </c>
      <c r="K466" t="str">
        <f t="shared" si="126"/>
        <v/>
      </c>
      <c r="L466" t="str">
        <f t="shared" si="126"/>
        <v/>
      </c>
      <c r="M466" t="str">
        <f t="shared" si="126"/>
        <v/>
      </c>
      <c r="N466" t="str">
        <f t="shared" si="123"/>
        <v/>
      </c>
      <c r="O466" t="str">
        <f t="shared" si="127"/>
        <v/>
      </c>
      <c r="P466" t="str">
        <f t="shared" si="127"/>
        <v/>
      </c>
      <c r="Q466" t="str">
        <f>IF(OR($A466="",入力シート_上限3千円!$H$2=""),"",入力シート_上限3千円!$H$2)</f>
        <v/>
      </c>
      <c r="R466" t="str">
        <f>IF(OR($A466="",入力シート_上限3千円!$H$3=""),"",入力シート_上限3千円!$H$3)</f>
        <v/>
      </c>
      <c r="S466" s="30" t="str">
        <f t="shared" si="124"/>
        <v/>
      </c>
    </row>
    <row r="467" spans="1:19" x14ac:dyDescent="0.25">
      <c r="A467" t="str">
        <f>IF(入力シート_上限3千円!$B478="","",ROW()-1)</f>
        <v/>
      </c>
      <c r="B467" t="str">
        <f t="shared" si="118"/>
        <v/>
      </c>
      <c r="C467" t="str">
        <f t="shared" si="125"/>
        <v/>
      </c>
      <c r="D467" t="str">
        <f t="shared" si="125"/>
        <v/>
      </c>
      <c r="E467" s="30" t="str">
        <f t="shared" si="125"/>
        <v/>
      </c>
      <c r="F467" t="str">
        <f t="shared" si="125"/>
        <v/>
      </c>
      <c r="G467" t="str">
        <f t="shared" si="119"/>
        <v/>
      </c>
      <c r="H467" t="str">
        <f t="shared" si="120"/>
        <v/>
      </c>
      <c r="I467" t="str">
        <f t="shared" si="121"/>
        <v/>
      </c>
      <c r="J467" t="str">
        <f t="shared" si="122"/>
        <v/>
      </c>
      <c r="K467" t="str">
        <f t="shared" si="126"/>
        <v/>
      </c>
      <c r="L467" t="str">
        <f t="shared" si="126"/>
        <v/>
      </c>
      <c r="M467" t="str">
        <f t="shared" si="126"/>
        <v/>
      </c>
      <c r="N467" t="str">
        <f t="shared" si="123"/>
        <v/>
      </c>
      <c r="O467" t="str">
        <f t="shared" si="127"/>
        <v/>
      </c>
      <c r="P467" t="str">
        <f t="shared" si="127"/>
        <v/>
      </c>
      <c r="Q467" t="str">
        <f>IF(OR($A467="",入力シート_上限3千円!$H$2=""),"",入力シート_上限3千円!$H$2)</f>
        <v/>
      </c>
      <c r="R467" t="str">
        <f>IF(OR($A467="",入力シート_上限3千円!$H$3=""),"",入力シート_上限3千円!$H$3)</f>
        <v/>
      </c>
      <c r="S467" s="30" t="str">
        <f t="shared" si="124"/>
        <v/>
      </c>
    </row>
    <row r="468" spans="1:19" x14ac:dyDescent="0.25">
      <c r="A468" t="str">
        <f>IF(入力シート_上限3千円!$B479="","",ROW()-1)</f>
        <v/>
      </c>
      <c r="B468" t="str">
        <f t="shared" si="118"/>
        <v/>
      </c>
      <c r="C468" t="str">
        <f t="shared" si="125"/>
        <v/>
      </c>
      <c r="D468" t="str">
        <f t="shared" si="125"/>
        <v/>
      </c>
      <c r="E468" s="30" t="str">
        <f t="shared" si="125"/>
        <v/>
      </c>
      <c r="F468" t="str">
        <f t="shared" si="125"/>
        <v/>
      </c>
      <c r="G468" t="str">
        <f t="shared" si="119"/>
        <v/>
      </c>
      <c r="H468" t="str">
        <f t="shared" si="120"/>
        <v/>
      </c>
      <c r="I468" t="str">
        <f t="shared" si="121"/>
        <v/>
      </c>
      <c r="J468" t="str">
        <f t="shared" si="122"/>
        <v/>
      </c>
      <c r="K468" t="str">
        <f t="shared" si="126"/>
        <v/>
      </c>
      <c r="L468" t="str">
        <f t="shared" si="126"/>
        <v/>
      </c>
      <c r="M468" t="str">
        <f t="shared" si="126"/>
        <v/>
      </c>
      <c r="N468" t="str">
        <f t="shared" si="123"/>
        <v/>
      </c>
      <c r="O468" t="str">
        <f t="shared" si="127"/>
        <v/>
      </c>
      <c r="P468" t="str">
        <f t="shared" si="127"/>
        <v/>
      </c>
      <c r="Q468" t="str">
        <f>IF(OR($A468="",入力シート_上限3千円!$H$2=""),"",入力シート_上限3千円!$H$2)</f>
        <v/>
      </c>
      <c r="R468" t="str">
        <f>IF(OR($A468="",入力シート_上限3千円!$H$3=""),"",入力シート_上限3千円!$H$3)</f>
        <v/>
      </c>
      <c r="S468" s="30" t="str">
        <f t="shared" si="124"/>
        <v/>
      </c>
    </row>
    <row r="469" spans="1:19" x14ac:dyDescent="0.25">
      <c r="A469" t="str">
        <f>IF(入力シート_上限3千円!$B480="","",ROW()-1)</f>
        <v/>
      </c>
      <c r="B469" t="str">
        <f t="shared" si="118"/>
        <v/>
      </c>
      <c r="C469" t="str">
        <f t="shared" si="125"/>
        <v/>
      </c>
      <c r="D469" t="str">
        <f t="shared" si="125"/>
        <v/>
      </c>
      <c r="E469" s="30" t="str">
        <f t="shared" si="125"/>
        <v/>
      </c>
      <c r="F469" t="str">
        <f t="shared" si="125"/>
        <v/>
      </c>
      <c r="G469" t="str">
        <f t="shared" si="119"/>
        <v/>
      </c>
      <c r="H469" t="str">
        <f t="shared" si="120"/>
        <v/>
      </c>
      <c r="I469" t="str">
        <f t="shared" si="121"/>
        <v/>
      </c>
      <c r="J469" t="str">
        <f t="shared" si="122"/>
        <v/>
      </c>
      <c r="K469" t="str">
        <f t="shared" si="126"/>
        <v/>
      </c>
      <c r="L469" t="str">
        <f t="shared" si="126"/>
        <v/>
      </c>
      <c r="M469" t="str">
        <f t="shared" si="126"/>
        <v/>
      </c>
      <c r="N469" t="str">
        <f t="shared" si="123"/>
        <v/>
      </c>
      <c r="O469" t="str">
        <f t="shared" si="127"/>
        <v/>
      </c>
      <c r="P469" t="str">
        <f t="shared" si="127"/>
        <v/>
      </c>
      <c r="Q469" t="str">
        <f>IF(OR($A469="",入力シート_上限3千円!$H$2=""),"",入力シート_上限3千円!$H$2)</f>
        <v/>
      </c>
      <c r="R469" t="str">
        <f>IF(OR($A469="",入力シート_上限3千円!$H$3=""),"",入力シート_上限3千円!$H$3)</f>
        <v/>
      </c>
      <c r="S469" s="30" t="str">
        <f t="shared" si="124"/>
        <v/>
      </c>
    </row>
    <row r="470" spans="1:19" x14ac:dyDescent="0.25">
      <c r="A470" t="str">
        <f>IF(入力シート_上限3千円!$B481="","",ROW()-1)</f>
        <v/>
      </c>
      <c r="B470" t="str">
        <f t="shared" si="118"/>
        <v/>
      </c>
      <c r="C470" t="str">
        <f t="shared" si="125"/>
        <v/>
      </c>
      <c r="D470" t="str">
        <f t="shared" si="125"/>
        <v/>
      </c>
      <c r="E470" s="30" t="str">
        <f t="shared" si="125"/>
        <v/>
      </c>
      <c r="F470" t="str">
        <f t="shared" si="125"/>
        <v/>
      </c>
      <c r="G470" t="str">
        <f t="shared" si="119"/>
        <v/>
      </c>
      <c r="H470" t="str">
        <f t="shared" si="120"/>
        <v/>
      </c>
      <c r="I470" t="str">
        <f t="shared" si="121"/>
        <v/>
      </c>
      <c r="J470" t="str">
        <f t="shared" si="122"/>
        <v/>
      </c>
      <c r="K470" t="str">
        <f t="shared" si="126"/>
        <v/>
      </c>
      <c r="L470" t="str">
        <f t="shared" si="126"/>
        <v/>
      </c>
      <c r="M470" t="str">
        <f t="shared" si="126"/>
        <v/>
      </c>
      <c r="N470" t="str">
        <f t="shared" si="123"/>
        <v/>
      </c>
      <c r="O470" t="str">
        <f t="shared" si="127"/>
        <v/>
      </c>
      <c r="P470" t="str">
        <f t="shared" si="127"/>
        <v/>
      </c>
      <c r="Q470" t="str">
        <f>IF(OR($A470="",入力シート_上限3千円!$H$2=""),"",入力シート_上限3千円!$H$2)</f>
        <v/>
      </c>
      <c r="R470" t="str">
        <f>IF(OR($A470="",入力シート_上限3千円!$H$3=""),"",入力シート_上限3千円!$H$3)</f>
        <v/>
      </c>
      <c r="S470" s="30" t="str">
        <f t="shared" si="124"/>
        <v/>
      </c>
    </row>
    <row r="471" spans="1:19" x14ac:dyDescent="0.25">
      <c r="A471" t="str">
        <f>IF(入力シート_上限3千円!$B482="","",ROW()-1)</f>
        <v/>
      </c>
      <c r="B471" t="str">
        <f t="shared" si="118"/>
        <v/>
      </c>
      <c r="C471" t="str">
        <f t="shared" si="125"/>
        <v/>
      </c>
      <c r="D471" t="str">
        <f t="shared" si="125"/>
        <v/>
      </c>
      <c r="E471" s="30" t="str">
        <f t="shared" si="125"/>
        <v/>
      </c>
      <c r="F471" t="str">
        <f t="shared" si="125"/>
        <v/>
      </c>
      <c r="G471" t="str">
        <f t="shared" si="119"/>
        <v/>
      </c>
      <c r="H471" t="str">
        <f t="shared" si="120"/>
        <v/>
      </c>
      <c r="I471" t="str">
        <f t="shared" si="121"/>
        <v/>
      </c>
      <c r="J471" t="str">
        <f t="shared" si="122"/>
        <v/>
      </c>
      <c r="K471" t="str">
        <f t="shared" si="126"/>
        <v/>
      </c>
      <c r="L471" t="str">
        <f t="shared" si="126"/>
        <v/>
      </c>
      <c r="M471" t="str">
        <f t="shared" si="126"/>
        <v/>
      </c>
      <c r="N471" t="str">
        <f t="shared" si="123"/>
        <v/>
      </c>
      <c r="O471" t="str">
        <f t="shared" si="127"/>
        <v/>
      </c>
      <c r="P471" t="str">
        <f t="shared" si="127"/>
        <v/>
      </c>
      <c r="Q471" t="str">
        <f>IF(OR($A471="",入力シート_上限3千円!$H$2=""),"",入力シート_上限3千円!$H$2)</f>
        <v/>
      </c>
      <c r="R471" t="str">
        <f>IF(OR($A471="",入力シート_上限3千円!$H$3=""),"",入力シート_上限3千円!$H$3)</f>
        <v/>
      </c>
      <c r="S471" s="30" t="str">
        <f t="shared" si="124"/>
        <v/>
      </c>
    </row>
    <row r="472" spans="1:19" x14ac:dyDescent="0.25">
      <c r="A472" t="str">
        <f>IF(入力シート_上限3千円!$B483="","",ROW()-1)</f>
        <v/>
      </c>
      <c r="B472" t="str">
        <f t="shared" si="118"/>
        <v/>
      </c>
      <c r="C472" t="str">
        <f t="shared" si="125"/>
        <v/>
      </c>
      <c r="D472" t="str">
        <f t="shared" si="125"/>
        <v/>
      </c>
      <c r="E472" s="30" t="str">
        <f t="shared" si="125"/>
        <v/>
      </c>
      <c r="F472" t="str">
        <f t="shared" si="125"/>
        <v/>
      </c>
      <c r="G472" t="str">
        <f t="shared" si="119"/>
        <v/>
      </c>
      <c r="H472" t="str">
        <f t="shared" si="120"/>
        <v/>
      </c>
      <c r="I472" t="str">
        <f t="shared" si="121"/>
        <v/>
      </c>
      <c r="J472" t="str">
        <f t="shared" si="122"/>
        <v/>
      </c>
      <c r="K472" t="str">
        <f t="shared" si="126"/>
        <v/>
      </c>
      <c r="L472" t="str">
        <f t="shared" si="126"/>
        <v/>
      </c>
      <c r="M472" t="str">
        <f t="shared" si="126"/>
        <v/>
      </c>
      <c r="N472" t="str">
        <f t="shared" si="123"/>
        <v/>
      </c>
      <c r="O472" t="str">
        <f t="shared" si="127"/>
        <v/>
      </c>
      <c r="P472" t="str">
        <f t="shared" si="127"/>
        <v/>
      </c>
      <c r="Q472" t="str">
        <f>IF(OR($A472="",入力シート_上限3千円!$H$2=""),"",入力シート_上限3千円!$H$2)</f>
        <v/>
      </c>
      <c r="R472" t="str">
        <f>IF(OR($A472="",入力シート_上限3千円!$H$3=""),"",入力シート_上限3千円!$H$3)</f>
        <v/>
      </c>
      <c r="S472" s="30" t="str">
        <f t="shared" si="124"/>
        <v/>
      </c>
    </row>
    <row r="473" spans="1:19" x14ac:dyDescent="0.25">
      <c r="A473" t="str">
        <f>IF(入力シート_上限3千円!$B484="","",ROW()-1)</f>
        <v/>
      </c>
      <c r="B473" t="str">
        <f t="shared" si="118"/>
        <v/>
      </c>
      <c r="C473" t="str">
        <f t="shared" si="125"/>
        <v/>
      </c>
      <c r="D473" t="str">
        <f t="shared" si="125"/>
        <v/>
      </c>
      <c r="E473" s="30" t="str">
        <f t="shared" si="125"/>
        <v/>
      </c>
      <c r="F473" t="str">
        <f t="shared" si="125"/>
        <v/>
      </c>
      <c r="G473" t="str">
        <f t="shared" si="119"/>
        <v/>
      </c>
      <c r="H473" t="str">
        <f t="shared" si="120"/>
        <v/>
      </c>
      <c r="I473" t="str">
        <f t="shared" si="121"/>
        <v/>
      </c>
      <c r="J473" t="str">
        <f t="shared" si="122"/>
        <v/>
      </c>
      <c r="K473" t="str">
        <f t="shared" si="126"/>
        <v/>
      </c>
      <c r="L473" t="str">
        <f t="shared" si="126"/>
        <v/>
      </c>
      <c r="M473" t="str">
        <f t="shared" si="126"/>
        <v/>
      </c>
      <c r="N473" t="str">
        <f t="shared" si="123"/>
        <v/>
      </c>
      <c r="O473" t="str">
        <f t="shared" si="127"/>
        <v/>
      </c>
      <c r="P473" t="str">
        <f t="shared" si="127"/>
        <v/>
      </c>
      <c r="Q473" t="str">
        <f>IF(OR($A473="",入力シート_上限3千円!$H$2=""),"",入力シート_上限3千円!$H$2)</f>
        <v/>
      </c>
      <c r="R473" t="str">
        <f>IF(OR($A473="",入力シート_上限3千円!$H$3=""),"",入力シート_上限3千円!$H$3)</f>
        <v/>
      </c>
      <c r="S473" s="30" t="str">
        <f t="shared" si="124"/>
        <v/>
      </c>
    </row>
    <row r="474" spans="1:19" x14ac:dyDescent="0.25">
      <c r="A474" t="str">
        <f>IF(入力シート_上限3千円!$B485="","",ROW()-1)</f>
        <v/>
      </c>
      <c r="B474" t="str">
        <f t="shared" si="118"/>
        <v/>
      </c>
      <c r="C474" t="str">
        <f t="shared" si="125"/>
        <v/>
      </c>
      <c r="D474" t="str">
        <f t="shared" si="125"/>
        <v/>
      </c>
      <c r="E474" s="30" t="str">
        <f t="shared" si="125"/>
        <v/>
      </c>
      <c r="F474" t="str">
        <f t="shared" si="125"/>
        <v/>
      </c>
      <c r="G474" t="str">
        <f t="shared" si="119"/>
        <v/>
      </c>
      <c r="H474" t="str">
        <f t="shared" si="120"/>
        <v/>
      </c>
      <c r="I474" t="str">
        <f t="shared" si="121"/>
        <v/>
      </c>
      <c r="J474" t="str">
        <f t="shared" si="122"/>
        <v/>
      </c>
      <c r="K474" t="str">
        <f t="shared" si="126"/>
        <v/>
      </c>
      <c r="L474" t="str">
        <f t="shared" si="126"/>
        <v/>
      </c>
      <c r="M474" t="str">
        <f t="shared" si="126"/>
        <v/>
      </c>
      <c r="N474" t="str">
        <f t="shared" si="123"/>
        <v/>
      </c>
      <c r="O474" t="str">
        <f t="shared" si="127"/>
        <v/>
      </c>
      <c r="P474" t="str">
        <f t="shared" si="127"/>
        <v/>
      </c>
      <c r="Q474" t="str">
        <f>IF(OR($A474="",入力シート_上限3千円!$H$2=""),"",入力シート_上限3千円!$H$2)</f>
        <v/>
      </c>
      <c r="R474" t="str">
        <f>IF(OR($A474="",入力シート_上限3千円!$H$3=""),"",入力シート_上限3千円!$H$3)</f>
        <v/>
      </c>
      <c r="S474" s="30" t="str">
        <f t="shared" si="124"/>
        <v/>
      </c>
    </row>
    <row r="475" spans="1:19" x14ac:dyDescent="0.25">
      <c r="A475" t="str">
        <f>IF(入力シート_上限3千円!$B486="","",ROW()-1)</f>
        <v/>
      </c>
      <c r="B475" t="str">
        <f t="shared" si="118"/>
        <v/>
      </c>
      <c r="C475" t="str">
        <f t="shared" si="125"/>
        <v/>
      </c>
      <c r="D475" t="str">
        <f t="shared" si="125"/>
        <v/>
      </c>
      <c r="E475" s="30" t="str">
        <f t="shared" si="125"/>
        <v/>
      </c>
      <c r="F475" t="str">
        <f t="shared" si="125"/>
        <v/>
      </c>
      <c r="G475" t="str">
        <f t="shared" si="119"/>
        <v/>
      </c>
      <c r="H475" t="str">
        <f t="shared" si="120"/>
        <v/>
      </c>
      <c r="I475" t="str">
        <f t="shared" si="121"/>
        <v/>
      </c>
      <c r="J475" t="str">
        <f t="shared" si="122"/>
        <v/>
      </c>
      <c r="K475" t="str">
        <f t="shared" si="126"/>
        <v/>
      </c>
      <c r="L475" t="str">
        <f t="shared" si="126"/>
        <v/>
      </c>
      <c r="M475" t="str">
        <f t="shared" si="126"/>
        <v/>
      </c>
      <c r="N475" t="str">
        <f t="shared" si="123"/>
        <v/>
      </c>
      <c r="O475" t="str">
        <f t="shared" si="127"/>
        <v/>
      </c>
      <c r="P475" t="str">
        <f t="shared" si="127"/>
        <v/>
      </c>
      <c r="Q475" t="str">
        <f>IF(OR($A475="",入力シート_上限3千円!$H$2=""),"",入力シート_上限3千円!$H$2)</f>
        <v/>
      </c>
      <c r="R475" t="str">
        <f>IF(OR($A475="",入力シート_上限3千円!$H$3=""),"",入力シート_上限3千円!$H$3)</f>
        <v/>
      </c>
      <c r="S475" s="30" t="str">
        <f t="shared" si="124"/>
        <v/>
      </c>
    </row>
    <row r="476" spans="1:19" x14ac:dyDescent="0.25">
      <c r="A476" t="str">
        <f>IF(入力シート_上限3千円!$B487="","",ROW()-1)</f>
        <v/>
      </c>
      <c r="B476" t="str">
        <f t="shared" si="118"/>
        <v/>
      </c>
      <c r="C476" t="str">
        <f t="shared" si="125"/>
        <v/>
      </c>
      <c r="D476" t="str">
        <f t="shared" si="125"/>
        <v/>
      </c>
      <c r="E476" s="30" t="str">
        <f t="shared" si="125"/>
        <v/>
      </c>
      <c r="F476" t="str">
        <f t="shared" si="125"/>
        <v/>
      </c>
      <c r="G476" t="str">
        <f t="shared" si="119"/>
        <v/>
      </c>
      <c r="H476" t="str">
        <f t="shared" si="120"/>
        <v/>
      </c>
      <c r="I476" t="str">
        <f t="shared" si="121"/>
        <v/>
      </c>
      <c r="J476" t="str">
        <f t="shared" si="122"/>
        <v/>
      </c>
      <c r="K476" t="str">
        <f t="shared" si="126"/>
        <v/>
      </c>
      <c r="L476" t="str">
        <f t="shared" si="126"/>
        <v/>
      </c>
      <c r="M476" t="str">
        <f t="shared" si="126"/>
        <v/>
      </c>
      <c r="N476" t="str">
        <f t="shared" si="123"/>
        <v/>
      </c>
      <c r="O476" t="str">
        <f t="shared" si="127"/>
        <v/>
      </c>
      <c r="P476" t="str">
        <f t="shared" si="127"/>
        <v/>
      </c>
      <c r="Q476" t="str">
        <f>IF(OR($A476="",入力シート_上限3千円!$H$2=""),"",入力シート_上限3千円!$H$2)</f>
        <v/>
      </c>
      <c r="R476" t="str">
        <f>IF(OR($A476="",入力シート_上限3千円!$H$3=""),"",入力シート_上限3千円!$H$3)</f>
        <v/>
      </c>
      <c r="S476" s="30" t="str">
        <f t="shared" si="124"/>
        <v/>
      </c>
    </row>
    <row r="477" spans="1:19" x14ac:dyDescent="0.25">
      <c r="A477" t="str">
        <f>IF(入力シート_上限3千円!$B488="","",ROW()-1)</f>
        <v/>
      </c>
      <c r="B477" t="str">
        <f t="shared" si="118"/>
        <v/>
      </c>
      <c r="C477" t="str">
        <f t="shared" si="125"/>
        <v/>
      </c>
      <c r="D477" t="str">
        <f t="shared" si="125"/>
        <v/>
      </c>
      <c r="E477" s="30" t="str">
        <f t="shared" si="125"/>
        <v/>
      </c>
      <c r="F477" t="str">
        <f t="shared" si="125"/>
        <v/>
      </c>
      <c r="G477" t="str">
        <f t="shared" si="119"/>
        <v/>
      </c>
      <c r="H477" t="str">
        <f t="shared" si="120"/>
        <v/>
      </c>
      <c r="I477" t="str">
        <f t="shared" si="121"/>
        <v/>
      </c>
      <c r="J477" t="str">
        <f t="shared" si="122"/>
        <v/>
      </c>
      <c r="K477" t="str">
        <f t="shared" si="126"/>
        <v/>
      </c>
      <c r="L477" t="str">
        <f t="shared" si="126"/>
        <v/>
      </c>
      <c r="M477" t="str">
        <f t="shared" si="126"/>
        <v/>
      </c>
      <c r="N477" t="str">
        <f t="shared" si="123"/>
        <v/>
      </c>
      <c r="O477" t="str">
        <f t="shared" si="127"/>
        <v/>
      </c>
      <c r="P477" t="str">
        <f t="shared" si="127"/>
        <v/>
      </c>
      <c r="Q477" t="str">
        <f>IF(OR($A477="",入力シート_上限3千円!$H$2=""),"",入力シート_上限3千円!$H$2)</f>
        <v/>
      </c>
      <c r="R477" t="str">
        <f>IF(OR($A477="",入力シート_上限3千円!$H$3=""),"",入力シート_上限3千円!$H$3)</f>
        <v/>
      </c>
      <c r="S477" s="30" t="str">
        <f t="shared" si="124"/>
        <v/>
      </c>
    </row>
    <row r="478" spans="1:19" x14ac:dyDescent="0.25">
      <c r="A478" t="str">
        <f>IF(入力シート_上限3千円!$B489="","",ROW()-1)</f>
        <v/>
      </c>
      <c r="B478" t="str">
        <f t="shared" si="118"/>
        <v/>
      </c>
      <c r="C478" t="str">
        <f t="shared" si="125"/>
        <v/>
      </c>
      <c r="D478" t="str">
        <f t="shared" si="125"/>
        <v/>
      </c>
      <c r="E478" s="30" t="str">
        <f t="shared" si="125"/>
        <v/>
      </c>
      <c r="F478" t="str">
        <f t="shared" si="125"/>
        <v/>
      </c>
      <c r="G478" t="str">
        <f t="shared" si="119"/>
        <v/>
      </c>
      <c r="H478" t="str">
        <f t="shared" si="120"/>
        <v/>
      </c>
      <c r="I478" t="str">
        <f t="shared" si="121"/>
        <v/>
      </c>
      <c r="J478" t="str">
        <f t="shared" si="122"/>
        <v/>
      </c>
      <c r="K478" t="str">
        <f t="shared" si="126"/>
        <v/>
      </c>
      <c r="L478" t="str">
        <f t="shared" si="126"/>
        <v/>
      </c>
      <c r="M478" t="str">
        <f t="shared" si="126"/>
        <v/>
      </c>
      <c r="N478" t="str">
        <f t="shared" si="123"/>
        <v/>
      </c>
      <c r="O478" t="str">
        <f t="shared" si="127"/>
        <v/>
      </c>
      <c r="P478" t="str">
        <f t="shared" si="127"/>
        <v/>
      </c>
      <c r="Q478" t="str">
        <f>IF(OR($A478="",入力シート_上限3千円!$H$2=""),"",入力シート_上限3千円!$H$2)</f>
        <v/>
      </c>
      <c r="R478" t="str">
        <f>IF(OR($A478="",入力シート_上限3千円!$H$3=""),"",入力シート_上限3千円!$H$3)</f>
        <v/>
      </c>
      <c r="S478" s="30" t="str">
        <f t="shared" si="124"/>
        <v/>
      </c>
    </row>
    <row r="479" spans="1:19" x14ac:dyDescent="0.25">
      <c r="A479" t="str">
        <f>IF(入力シート_上限3千円!$B490="","",ROW()-1)</f>
        <v/>
      </c>
      <c r="B479" t="str">
        <f t="shared" si="118"/>
        <v/>
      </c>
      <c r="C479" t="str">
        <f t="shared" si="125"/>
        <v/>
      </c>
      <c r="D479" t="str">
        <f t="shared" si="125"/>
        <v/>
      </c>
      <c r="E479" s="30" t="str">
        <f t="shared" si="125"/>
        <v/>
      </c>
      <c r="F479" t="str">
        <f t="shared" si="125"/>
        <v/>
      </c>
      <c r="G479" t="str">
        <f t="shared" si="119"/>
        <v/>
      </c>
      <c r="H479" t="str">
        <f t="shared" si="120"/>
        <v/>
      </c>
      <c r="I479" t="str">
        <f t="shared" si="121"/>
        <v/>
      </c>
      <c r="J479" t="str">
        <f t="shared" si="122"/>
        <v/>
      </c>
      <c r="K479" t="str">
        <f t="shared" si="126"/>
        <v/>
      </c>
      <c r="L479" t="str">
        <f t="shared" si="126"/>
        <v/>
      </c>
      <c r="M479" t="str">
        <f t="shared" si="126"/>
        <v/>
      </c>
      <c r="N479" t="str">
        <f t="shared" si="123"/>
        <v/>
      </c>
      <c r="O479" t="str">
        <f t="shared" si="127"/>
        <v/>
      </c>
      <c r="P479" t="str">
        <f t="shared" si="127"/>
        <v/>
      </c>
      <c r="Q479" t="str">
        <f>IF(OR($A479="",入力シート_上限3千円!$H$2=""),"",入力シート_上限3千円!$H$2)</f>
        <v/>
      </c>
      <c r="R479" t="str">
        <f>IF(OR($A479="",入力シート_上限3千円!$H$3=""),"",入力シート_上限3千円!$H$3)</f>
        <v/>
      </c>
      <c r="S479" s="30" t="str">
        <f t="shared" si="124"/>
        <v/>
      </c>
    </row>
    <row r="480" spans="1:19" x14ac:dyDescent="0.25">
      <c r="A480" t="str">
        <f>IF(入力シート_上限3千円!$B491="","",ROW()-1)</f>
        <v/>
      </c>
      <c r="B480" t="str">
        <f t="shared" si="118"/>
        <v/>
      </c>
      <c r="C480" t="str">
        <f t="shared" si="125"/>
        <v/>
      </c>
      <c r="D480" t="str">
        <f t="shared" si="125"/>
        <v/>
      </c>
      <c r="E480" s="30" t="str">
        <f t="shared" si="125"/>
        <v/>
      </c>
      <c r="F480" t="str">
        <f t="shared" si="125"/>
        <v/>
      </c>
      <c r="G480" t="str">
        <f t="shared" si="119"/>
        <v/>
      </c>
      <c r="H480" t="str">
        <f t="shared" si="120"/>
        <v/>
      </c>
      <c r="I480" t="str">
        <f t="shared" si="121"/>
        <v/>
      </c>
      <c r="J480" t="str">
        <f t="shared" si="122"/>
        <v/>
      </c>
      <c r="K480" t="str">
        <f t="shared" si="126"/>
        <v/>
      </c>
      <c r="L480" t="str">
        <f t="shared" si="126"/>
        <v/>
      </c>
      <c r="M480" t="str">
        <f t="shared" si="126"/>
        <v/>
      </c>
      <c r="N480" t="str">
        <f t="shared" si="123"/>
        <v/>
      </c>
      <c r="O480" t="str">
        <f t="shared" si="127"/>
        <v/>
      </c>
      <c r="P480" t="str">
        <f t="shared" si="127"/>
        <v/>
      </c>
      <c r="Q480" t="str">
        <f>IF(OR($A480="",入力シート_上限3千円!$H$2=""),"",入力シート_上限3千円!$H$2)</f>
        <v/>
      </c>
      <c r="R480" t="str">
        <f>IF(OR($A480="",入力シート_上限3千円!$H$3=""),"",入力シート_上限3千円!$H$3)</f>
        <v/>
      </c>
      <c r="S480" s="30" t="str">
        <f t="shared" si="124"/>
        <v/>
      </c>
    </row>
    <row r="481" spans="1:19" x14ac:dyDescent="0.25">
      <c r="A481" t="str">
        <f>IF(入力シート_上限3千円!$B492="","",ROW()-1)</f>
        <v/>
      </c>
      <c r="B481" t="str">
        <f t="shared" si="118"/>
        <v/>
      </c>
      <c r="C481" t="str">
        <f t="shared" si="125"/>
        <v/>
      </c>
      <c r="D481" t="str">
        <f t="shared" si="125"/>
        <v/>
      </c>
      <c r="E481" s="30" t="str">
        <f t="shared" si="125"/>
        <v/>
      </c>
      <c r="F481" t="str">
        <f t="shared" si="125"/>
        <v/>
      </c>
      <c r="G481" t="str">
        <f t="shared" si="119"/>
        <v/>
      </c>
      <c r="H481" t="str">
        <f t="shared" si="120"/>
        <v/>
      </c>
      <c r="I481" t="str">
        <f t="shared" si="121"/>
        <v/>
      </c>
      <c r="J481" t="str">
        <f t="shared" si="122"/>
        <v/>
      </c>
      <c r="K481" t="str">
        <f t="shared" si="126"/>
        <v/>
      </c>
      <c r="L481" t="str">
        <f t="shared" si="126"/>
        <v/>
      </c>
      <c r="M481" t="str">
        <f t="shared" si="126"/>
        <v/>
      </c>
      <c r="N481" t="str">
        <f t="shared" si="123"/>
        <v/>
      </c>
      <c r="O481" t="str">
        <f t="shared" si="127"/>
        <v/>
      </c>
      <c r="P481" t="str">
        <f t="shared" si="127"/>
        <v/>
      </c>
      <c r="Q481" t="str">
        <f>IF(OR($A481="",入力シート_上限3千円!$H$2=""),"",入力シート_上限3千円!$H$2)</f>
        <v/>
      </c>
      <c r="R481" t="str">
        <f>IF(OR($A481="",入力シート_上限3千円!$H$3=""),"",入力シート_上限3千円!$H$3)</f>
        <v/>
      </c>
      <c r="S481" s="30" t="str">
        <f t="shared" si="124"/>
        <v/>
      </c>
    </row>
    <row r="482" spans="1:19" x14ac:dyDescent="0.25">
      <c r="A482" t="str">
        <f>IF(入力シート_上限3千円!$B493="","",ROW()-1)</f>
        <v/>
      </c>
      <c r="B482" t="str">
        <f t="shared" si="118"/>
        <v/>
      </c>
      <c r="C482" t="str">
        <f t="shared" ref="C482:F501" si="128">IFERROR(IF(VLOOKUP($A482,実績一覧,COLUMN()+1,FALSE)=0,"",VLOOKUP($A482,実績一覧,COLUMN()+1,FALSE)),"")</f>
        <v/>
      </c>
      <c r="D482" t="str">
        <f t="shared" si="128"/>
        <v/>
      </c>
      <c r="E482" s="30" t="str">
        <f t="shared" si="128"/>
        <v/>
      </c>
      <c r="F482" t="str">
        <f t="shared" si="128"/>
        <v/>
      </c>
      <c r="G482" t="str">
        <f t="shared" si="119"/>
        <v/>
      </c>
      <c r="H482" t="str">
        <f t="shared" si="120"/>
        <v/>
      </c>
      <c r="I482" t="str">
        <f t="shared" si="121"/>
        <v/>
      </c>
      <c r="J482" t="str">
        <f t="shared" si="122"/>
        <v/>
      </c>
      <c r="K482" t="str">
        <f t="shared" ref="K482:M501" si="129">IFERROR(IF(VLOOKUP($A482,実績一覧,COLUMN()+11,FALSE)=0,"",VLOOKUP($A482,実績一覧,COLUMN()+11,FALSE)),"")</f>
        <v/>
      </c>
      <c r="L482" t="str">
        <f t="shared" si="129"/>
        <v/>
      </c>
      <c r="M482" t="str">
        <f t="shared" si="129"/>
        <v/>
      </c>
      <c r="N482" t="str">
        <f t="shared" si="123"/>
        <v/>
      </c>
      <c r="O482" t="str">
        <f t="shared" ref="O482:P501" si="130">IFERROR(IF(VLOOKUP($A482,実績一覧,COLUMN()+13,FALSE)=0,"",VLOOKUP($A482,実績一覧,COLUMN()+13,FALSE)),"")</f>
        <v/>
      </c>
      <c r="P482" t="str">
        <f t="shared" si="130"/>
        <v/>
      </c>
      <c r="Q482" t="str">
        <f>IF(OR($A482="",入力シート_上限3千円!$H$2=""),"",入力シート_上限3千円!$H$2)</f>
        <v/>
      </c>
      <c r="R482" t="str">
        <f>IF(OR($A482="",入力シート_上限3千円!$H$3=""),"",入力シート_上限3千円!$H$3)</f>
        <v/>
      </c>
      <c r="S482" s="30" t="str">
        <f t="shared" si="124"/>
        <v/>
      </c>
    </row>
    <row r="483" spans="1:19" x14ac:dyDescent="0.25">
      <c r="A483" t="str">
        <f>IF(入力シート_上限3千円!$B494="","",ROW()-1)</f>
        <v/>
      </c>
      <c r="B483" t="str">
        <f t="shared" si="118"/>
        <v/>
      </c>
      <c r="C483" t="str">
        <f t="shared" si="128"/>
        <v/>
      </c>
      <c r="D483" t="str">
        <f t="shared" si="128"/>
        <v/>
      </c>
      <c r="E483" s="30" t="str">
        <f t="shared" si="128"/>
        <v/>
      </c>
      <c r="F483" t="str">
        <f t="shared" si="128"/>
        <v/>
      </c>
      <c r="G483" t="str">
        <f t="shared" si="119"/>
        <v/>
      </c>
      <c r="H483" t="str">
        <f t="shared" si="120"/>
        <v/>
      </c>
      <c r="I483" t="str">
        <f t="shared" si="121"/>
        <v/>
      </c>
      <c r="J483" t="str">
        <f t="shared" si="122"/>
        <v/>
      </c>
      <c r="K483" t="str">
        <f t="shared" si="129"/>
        <v/>
      </c>
      <c r="L483" t="str">
        <f t="shared" si="129"/>
        <v/>
      </c>
      <c r="M483" t="str">
        <f t="shared" si="129"/>
        <v/>
      </c>
      <c r="N483" t="str">
        <f t="shared" si="123"/>
        <v/>
      </c>
      <c r="O483" t="str">
        <f t="shared" si="130"/>
        <v/>
      </c>
      <c r="P483" t="str">
        <f t="shared" si="130"/>
        <v/>
      </c>
      <c r="Q483" t="str">
        <f>IF(OR($A483="",入力シート_上限3千円!$H$2=""),"",入力シート_上限3千円!$H$2)</f>
        <v/>
      </c>
      <c r="R483" t="str">
        <f>IF(OR($A483="",入力シート_上限3千円!$H$3=""),"",入力シート_上限3千円!$H$3)</f>
        <v/>
      </c>
      <c r="S483" s="30" t="str">
        <f t="shared" si="124"/>
        <v/>
      </c>
    </row>
    <row r="484" spans="1:19" x14ac:dyDescent="0.25">
      <c r="A484" t="str">
        <f>IF(入力シート_上限3千円!$B495="","",ROW()-1)</f>
        <v/>
      </c>
      <c r="B484" t="str">
        <f t="shared" si="118"/>
        <v/>
      </c>
      <c r="C484" t="str">
        <f t="shared" si="128"/>
        <v/>
      </c>
      <c r="D484" t="str">
        <f t="shared" si="128"/>
        <v/>
      </c>
      <c r="E484" s="30" t="str">
        <f t="shared" si="128"/>
        <v/>
      </c>
      <c r="F484" t="str">
        <f t="shared" si="128"/>
        <v/>
      </c>
      <c r="G484" t="str">
        <f t="shared" si="119"/>
        <v/>
      </c>
      <c r="H484" t="str">
        <f t="shared" si="120"/>
        <v/>
      </c>
      <c r="I484" t="str">
        <f t="shared" si="121"/>
        <v/>
      </c>
      <c r="J484" t="str">
        <f t="shared" si="122"/>
        <v/>
      </c>
      <c r="K484" t="str">
        <f t="shared" si="129"/>
        <v/>
      </c>
      <c r="L484" t="str">
        <f t="shared" si="129"/>
        <v/>
      </c>
      <c r="M484" t="str">
        <f t="shared" si="129"/>
        <v/>
      </c>
      <c r="N484" t="str">
        <f t="shared" si="123"/>
        <v/>
      </c>
      <c r="O484" t="str">
        <f t="shared" si="130"/>
        <v/>
      </c>
      <c r="P484" t="str">
        <f t="shared" si="130"/>
        <v/>
      </c>
      <c r="Q484" t="str">
        <f>IF(OR($A484="",入力シート_上限3千円!$H$2=""),"",入力シート_上限3千円!$H$2)</f>
        <v/>
      </c>
      <c r="R484" t="str">
        <f>IF(OR($A484="",入力シート_上限3千円!$H$3=""),"",入力シート_上限3千円!$H$3)</f>
        <v/>
      </c>
      <c r="S484" s="30" t="str">
        <f t="shared" si="124"/>
        <v/>
      </c>
    </row>
    <row r="485" spans="1:19" x14ac:dyDescent="0.25">
      <c r="A485" t="str">
        <f>IF(入力シート_上限3千円!$B496="","",ROW()-1)</f>
        <v/>
      </c>
      <c r="B485" t="str">
        <f t="shared" si="118"/>
        <v/>
      </c>
      <c r="C485" t="str">
        <f t="shared" si="128"/>
        <v/>
      </c>
      <c r="D485" t="str">
        <f t="shared" si="128"/>
        <v/>
      </c>
      <c r="E485" s="30" t="str">
        <f t="shared" si="128"/>
        <v/>
      </c>
      <c r="F485" t="str">
        <f t="shared" si="128"/>
        <v/>
      </c>
      <c r="G485" t="str">
        <f t="shared" si="119"/>
        <v/>
      </c>
      <c r="H485" t="str">
        <f t="shared" si="120"/>
        <v/>
      </c>
      <c r="I485" t="str">
        <f t="shared" si="121"/>
        <v/>
      </c>
      <c r="J485" t="str">
        <f t="shared" si="122"/>
        <v/>
      </c>
      <c r="K485" t="str">
        <f t="shared" si="129"/>
        <v/>
      </c>
      <c r="L485" t="str">
        <f t="shared" si="129"/>
        <v/>
      </c>
      <c r="M485" t="str">
        <f t="shared" si="129"/>
        <v/>
      </c>
      <c r="N485" t="str">
        <f t="shared" si="123"/>
        <v/>
      </c>
      <c r="O485" t="str">
        <f t="shared" si="130"/>
        <v/>
      </c>
      <c r="P485" t="str">
        <f t="shared" si="130"/>
        <v/>
      </c>
      <c r="Q485" t="str">
        <f>IF(OR($A485="",入力シート_上限3千円!$H$2=""),"",入力シート_上限3千円!$H$2)</f>
        <v/>
      </c>
      <c r="R485" t="str">
        <f>IF(OR($A485="",入力シート_上限3千円!$H$3=""),"",入力シート_上限3千円!$H$3)</f>
        <v/>
      </c>
      <c r="S485" s="30" t="str">
        <f t="shared" si="124"/>
        <v/>
      </c>
    </row>
    <row r="486" spans="1:19" x14ac:dyDescent="0.25">
      <c r="A486" t="str">
        <f>IF(入力シート_上限3千円!$B497="","",ROW()-1)</f>
        <v/>
      </c>
      <c r="B486" t="str">
        <f t="shared" si="118"/>
        <v/>
      </c>
      <c r="C486" t="str">
        <f t="shared" si="128"/>
        <v/>
      </c>
      <c r="D486" t="str">
        <f t="shared" si="128"/>
        <v/>
      </c>
      <c r="E486" s="30" t="str">
        <f t="shared" si="128"/>
        <v/>
      </c>
      <c r="F486" t="str">
        <f t="shared" si="128"/>
        <v/>
      </c>
      <c r="G486" t="str">
        <f t="shared" si="119"/>
        <v/>
      </c>
      <c r="H486" t="str">
        <f t="shared" si="120"/>
        <v/>
      </c>
      <c r="I486" t="str">
        <f t="shared" si="121"/>
        <v/>
      </c>
      <c r="J486" t="str">
        <f t="shared" si="122"/>
        <v/>
      </c>
      <c r="K486" t="str">
        <f t="shared" si="129"/>
        <v/>
      </c>
      <c r="L486" t="str">
        <f t="shared" si="129"/>
        <v/>
      </c>
      <c r="M486" t="str">
        <f t="shared" si="129"/>
        <v/>
      </c>
      <c r="N486" t="str">
        <f t="shared" si="123"/>
        <v/>
      </c>
      <c r="O486" t="str">
        <f t="shared" si="130"/>
        <v/>
      </c>
      <c r="P486" t="str">
        <f t="shared" si="130"/>
        <v/>
      </c>
      <c r="Q486" t="str">
        <f>IF(OR($A486="",入力シート_上限3千円!$H$2=""),"",入力シート_上限3千円!$H$2)</f>
        <v/>
      </c>
      <c r="R486" t="str">
        <f>IF(OR($A486="",入力シート_上限3千円!$H$3=""),"",入力シート_上限3千円!$H$3)</f>
        <v/>
      </c>
      <c r="S486" s="30" t="str">
        <f t="shared" si="124"/>
        <v/>
      </c>
    </row>
    <row r="487" spans="1:19" x14ac:dyDescent="0.25">
      <c r="A487" t="str">
        <f>IF(入力シート_上限3千円!$B498="","",ROW()-1)</f>
        <v/>
      </c>
      <c r="B487" t="str">
        <f t="shared" si="118"/>
        <v/>
      </c>
      <c r="C487" t="str">
        <f t="shared" si="128"/>
        <v/>
      </c>
      <c r="D487" t="str">
        <f t="shared" si="128"/>
        <v/>
      </c>
      <c r="E487" s="30" t="str">
        <f t="shared" si="128"/>
        <v/>
      </c>
      <c r="F487" t="str">
        <f t="shared" si="128"/>
        <v/>
      </c>
      <c r="G487" t="str">
        <f t="shared" si="119"/>
        <v/>
      </c>
      <c r="H487" t="str">
        <f t="shared" si="120"/>
        <v/>
      </c>
      <c r="I487" t="str">
        <f t="shared" si="121"/>
        <v/>
      </c>
      <c r="J487" t="str">
        <f t="shared" si="122"/>
        <v/>
      </c>
      <c r="K487" t="str">
        <f t="shared" si="129"/>
        <v/>
      </c>
      <c r="L487" t="str">
        <f t="shared" si="129"/>
        <v/>
      </c>
      <c r="M487" t="str">
        <f t="shared" si="129"/>
        <v/>
      </c>
      <c r="N487" t="str">
        <f t="shared" si="123"/>
        <v/>
      </c>
      <c r="O487" t="str">
        <f t="shared" si="130"/>
        <v/>
      </c>
      <c r="P487" t="str">
        <f t="shared" si="130"/>
        <v/>
      </c>
      <c r="Q487" t="str">
        <f>IF(OR($A487="",入力シート_上限3千円!$H$2=""),"",入力シート_上限3千円!$H$2)</f>
        <v/>
      </c>
      <c r="R487" t="str">
        <f>IF(OR($A487="",入力シート_上限3千円!$H$3=""),"",入力シート_上限3千円!$H$3)</f>
        <v/>
      </c>
      <c r="S487" s="30" t="str">
        <f t="shared" si="124"/>
        <v/>
      </c>
    </row>
    <row r="488" spans="1:19" x14ac:dyDescent="0.25">
      <c r="A488" t="str">
        <f>IF(入力シート_上限3千円!$B499="","",ROW()-1)</f>
        <v/>
      </c>
      <c r="B488" t="str">
        <f t="shared" si="118"/>
        <v/>
      </c>
      <c r="C488" t="str">
        <f t="shared" si="128"/>
        <v/>
      </c>
      <c r="D488" t="str">
        <f t="shared" si="128"/>
        <v/>
      </c>
      <c r="E488" s="30" t="str">
        <f t="shared" si="128"/>
        <v/>
      </c>
      <c r="F488" t="str">
        <f t="shared" si="128"/>
        <v/>
      </c>
      <c r="G488" t="str">
        <f t="shared" si="119"/>
        <v/>
      </c>
      <c r="H488" t="str">
        <f t="shared" si="120"/>
        <v/>
      </c>
      <c r="I488" t="str">
        <f t="shared" si="121"/>
        <v/>
      </c>
      <c r="J488" t="str">
        <f t="shared" si="122"/>
        <v/>
      </c>
      <c r="K488" t="str">
        <f t="shared" si="129"/>
        <v/>
      </c>
      <c r="L488" t="str">
        <f t="shared" si="129"/>
        <v/>
      </c>
      <c r="M488" t="str">
        <f t="shared" si="129"/>
        <v/>
      </c>
      <c r="N488" t="str">
        <f t="shared" si="123"/>
        <v/>
      </c>
      <c r="O488" t="str">
        <f t="shared" si="130"/>
        <v/>
      </c>
      <c r="P488" t="str">
        <f t="shared" si="130"/>
        <v/>
      </c>
      <c r="Q488" t="str">
        <f>IF(OR($A488="",入力シート_上限3千円!$H$2=""),"",入力シート_上限3千円!$H$2)</f>
        <v/>
      </c>
      <c r="R488" t="str">
        <f>IF(OR($A488="",入力シート_上限3千円!$H$3=""),"",入力シート_上限3千円!$H$3)</f>
        <v/>
      </c>
      <c r="S488" s="30" t="str">
        <f t="shared" si="124"/>
        <v/>
      </c>
    </row>
    <row r="489" spans="1:19" x14ac:dyDescent="0.25">
      <c r="A489" t="str">
        <f>IF(入力シート_上限3千円!$B500="","",ROW()-1)</f>
        <v/>
      </c>
      <c r="B489" t="str">
        <f t="shared" si="118"/>
        <v/>
      </c>
      <c r="C489" t="str">
        <f t="shared" si="128"/>
        <v/>
      </c>
      <c r="D489" t="str">
        <f t="shared" si="128"/>
        <v/>
      </c>
      <c r="E489" s="30" t="str">
        <f t="shared" si="128"/>
        <v/>
      </c>
      <c r="F489" t="str">
        <f t="shared" si="128"/>
        <v/>
      </c>
      <c r="G489" t="str">
        <f t="shared" si="119"/>
        <v/>
      </c>
      <c r="H489" t="str">
        <f t="shared" si="120"/>
        <v/>
      </c>
      <c r="I489" t="str">
        <f t="shared" si="121"/>
        <v/>
      </c>
      <c r="J489" t="str">
        <f t="shared" si="122"/>
        <v/>
      </c>
      <c r="K489" t="str">
        <f t="shared" si="129"/>
        <v/>
      </c>
      <c r="L489" t="str">
        <f t="shared" si="129"/>
        <v/>
      </c>
      <c r="M489" t="str">
        <f t="shared" si="129"/>
        <v/>
      </c>
      <c r="N489" t="str">
        <f t="shared" si="123"/>
        <v/>
      </c>
      <c r="O489" t="str">
        <f t="shared" si="130"/>
        <v/>
      </c>
      <c r="P489" t="str">
        <f t="shared" si="130"/>
        <v/>
      </c>
      <c r="Q489" t="str">
        <f>IF(OR($A489="",入力シート_上限3千円!$H$2=""),"",入力シート_上限3千円!$H$2)</f>
        <v/>
      </c>
      <c r="R489" t="str">
        <f>IF(OR($A489="",入力シート_上限3千円!$H$3=""),"",入力シート_上限3千円!$H$3)</f>
        <v/>
      </c>
      <c r="S489" s="30" t="str">
        <f t="shared" si="124"/>
        <v/>
      </c>
    </row>
    <row r="490" spans="1:19" x14ac:dyDescent="0.25">
      <c r="A490" t="str">
        <f>IF(入力シート_上限3千円!$B501="","",ROW()-1)</f>
        <v/>
      </c>
      <c r="B490" t="str">
        <f t="shared" si="118"/>
        <v/>
      </c>
      <c r="C490" t="str">
        <f t="shared" si="128"/>
        <v/>
      </c>
      <c r="D490" t="str">
        <f t="shared" si="128"/>
        <v/>
      </c>
      <c r="E490" s="30" t="str">
        <f t="shared" si="128"/>
        <v/>
      </c>
      <c r="F490" t="str">
        <f t="shared" si="128"/>
        <v/>
      </c>
      <c r="G490" t="str">
        <f t="shared" si="119"/>
        <v/>
      </c>
      <c r="H490" t="str">
        <f t="shared" si="120"/>
        <v/>
      </c>
      <c r="I490" t="str">
        <f t="shared" si="121"/>
        <v/>
      </c>
      <c r="J490" t="str">
        <f t="shared" si="122"/>
        <v/>
      </c>
      <c r="K490" t="str">
        <f t="shared" si="129"/>
        <v/>
      </c>
      <c r="L490" t="str">
        <f t="shared" si="129"/>
        <v/>
      </c>
      <c r="M490" t="str">
        <f t="shared" si="129"/>
        <v/>
      </c>
      <c r="N490" t="str">
        <f t="shared" si="123"/>
        <v/>
      </c>
      <c r="O490" t="str">
        <f t="shared" si="130"/>
        <v/>
      </c>
      <c r="P490" t="str">
        <f t="shared" si="130"/>
        <v/>
      </c>
      <c r="Q490" t="str">
        <f>IF(OR($A490="",入力シート_上限3千円!$H$2=""),"",入力シート_上限3千円!$H$2)</f>
        <v/>
      </c>
      <c r="R490" t="str">
        <f>IF(OR($A490="",入力シート_上限3千円!$H$3=""),"",入力シート_上限3千円!$H$3)</f>
        <v/>
      </c>
      <c r="S490" s="30" t="str">
        <f t="shared" si="124"/>
        <v/>
      </c>
    </row>
    <row r="491" spans="1:19" x14ac:dyDescent="0.25">
      <c r="A491" t="str">
        <f>IF(入力シート_上限3千円!$B502="","",ROW()-1)</f>
        <v/>
      </c>
      <c r="B491" t="str">
        <f t="shared" si="118"/>
        <v/>
      </c>
      <c r="C491" t="str">
        <f t="shared" si="128"/>
        <v/>
      </c>
      <c r="D491" t="str">
        <f t="shared" si="128"/>
        <v/>
      </c>
      <c r="E491" s="30" t="str">
        <f t="shared" si="128"/>
        <v/>
      </c>
      <c r="F491" t="str">
        <f t="shared" si="128"/>
        <v/>
      </c>
      <c r="G491" t="str">
        <f t="shared" si="119"/>
        <v/>
      </c>
      <c r="H491" t="str">
        <f t="shared" si="120"/>
        <v/>
      </c>
      <c r="I491" t="str">
        <f t="shared" si="121"/>
        <v/>
      </c>
      <c r="J491" t="str">
        <f t="shared" si="122"/>
        <v/>
      </c>
      <c r="K491" t="str">
        <f t="shared" si="129"/>
        <v/>
      </c>
      <c r="L491" t="str">
        <f t="shared" si="129"/>
        <v/>
      </c>
      <c r="M491" t="str">
        <f t="shared" si="129"/>
        <v/>
      </c>
      <c r="N491" t="str">
        <f t="shared" si="123"/>
        <v/>
      </c>
      <c r="O491" t="str">
        <f t="shared" si="130"/>
        <v/>
      </c>
      <c r="P491" t="str">
        <f t="shared" si="130"/>
        <v/>
      </c>
      <c r="Q491" t="str">
        <f>IF(OR($A491="",入力シート_上限3千円!$H$2=""),"",入力シート_上限3千円!$H$2)</f>
        <v/>
      </c>
      <c r="R491" t="str">
        <f>IF(OR($A491="",入力シート_上限3千円!$H$3=""),"",入力シート_上限3千円!$H$3)</f>
        <v/>
      </c>
      <c r="S491" s="30" t="str">
        <f t="shared" si="124"/>
        <v/>
      </c>
    </row>
    <row r="492" spans="1:19" x14ac:dyDescent="0.25">
      <c r="A492" t="str">
        <f>IF(入力シート_上限3千円!$B503="","",ROW()-1)</f>
        <v/>
      </c>
      <c r="B492" t="str">
        <f t="shared" si="118"/>
        <v/>
      </c>
      <c r="C492" t="str">
        <f t="shared" si="128"/>
        <v/>
      </c>
      <c r="D492" t="str">
        <f t="shared" si="128"/>
        <v/>
      </c>
      <c r="E492" s="30" t="str">
        <f t="shared" si="128"/>
        <v/>
      </c>
      <c r="F492" t="str">
        <f t="shared" si="128"/>
        <v/>
      </c>
      <c r="G492" t="str">
        <f t="shared" si="119"/>
        <v/>
      </c>
      <c r="H492" t="str">
        <f t="shared" si="120"/>
        <v/>
      </c>
      <c r="I492" t="str">
        <f t="shared" si="121"/>
        <v/>
      </c>
      <c r="J492" t="str">
        <f t="shared" si="122"/>
        <v/>
      </c>
      <c r="K492" t="str">
        <f t="shared" si="129"/>
        <v/>
      </c>
      <c r="L492" t="str">
        <f t="shared" si="129"/>
        <v/>
      </c>
      <c r="M492" t="str">
        <f t="shared" si="129"/>
        <v/>
      </c>
      <c r="N492" t="str">
        <f t="shared" si="123"/>
        <v/>
      </c>
      <c r="O492" t="str">
        <f t="shared" si="130"/>
        <v/>
      </c>
      <c r="P492" t="str">
        <f t="shared" si="130"/>
        <v/>
      </c>
      <c r="Q492" t="str">
        <f>IF(OR($A492="",入力シート_上限3千円!$H$2=""),"",入力シート_上限3千円!$H$2)</f>
        <v/>
      </c>
      <c r="R492" t="str">
        <f>IF(OR($A492="",入力シート_上限3千円!$H$3=""),"",入力シート_上限3千円!$H$3)</f>
        <v/>
      </c>
      <c r="S492" s="30" t="str">
        <f t="shared" si="124"/>
        <v/>
      </c>
    </row>
    <row r="493" spans="1:19" x14ac:dyDescent="0.25">
      <c r="A493" t="str">
        <f>IF(入力シート_上限3千円!$B504="","",ROW()-1)</f>
        <v/>
      </c>
      <c r="B493" t="str">
        <f t="shared" si="118"/>
        <v/>
      </c>
      <c r="C493" t="str">
        <f t="shared" si="128"/>
        <v/>
      </c>
      <c r="D493" t="str">
        <f t="shared" si="128"/>
        <v/>
      </c>
      <c r="E493" s="30" t="str">
        <f t="shared" si="128"/>
        <v/>
      </c>
      <c r="F493" t="str">
        <f t="shared" si="128"/>
        <v/>
      </c>
      <c r="G493" t="str">
        <f t="shared" si="119"/>
        <v/>
      </c>
      <c r="H493" t="str">
        <f t="shared" si="120"/>
        <v/>
      </c>
      <c r="I493" t="str">
        <f t="shared" si="121"/>
        <v/>
      </c>
      <c r="J493" t="str">
        <f t="shared" si="122"/>
        <v/>
      </c>
      <c r="K493" t="str">
        <f t="shared" si="129"/>
        <v/>
      </c>
      <c r="L493" t="str">
        <f t="shared" si="129"/>
        <v/>
      </c>
      <c r="M493" t="str">
        <f t="shared" si="129"/>
        <v/>
      </c>
      <c r="N493" t="str">
        <f t="shared" si="123"/>
        <v/>
      </c>
      <c r="O493" t="str">
        <f t="shared" si="130"/>
        <v/>
      </c>
      <c r="P493" t="str">
        <f t="shared" si="130"/>
        <v/>
      </c>
      <c r="Q493" t="str">
        <f>IF(OR($A493="",入力シート_上限3千円!$H$2=""),"",入力シート_上限3千円!$H$2)</f>
        <v/>
      </c>
      <c r="R493" t="str">
        <f>IF(OR($A493="",入力シート_上限3千円!$H$3=""),"",入力シート_上限3千円!$H$3)</f>
        <v/>
      </c>
      <c r="S493" s="30" t="str">
        <f t="shared" si="124"/>
        <v/>
      </c>
    </row>
    <row r="494" spans="1:19" x14ac:dyDescent="0.25">
      <c r="A494" t="str">
        <f>IF(入力シート_上限3千円!$B505="","",ROW()-1)</f>
        <v/>
      </c>
      <c r="B494" t="str">
        <f t="shared" si="118"/>
        <v/>
      </c>
      <c r="C494" t="str">
        <f t="shared" si="128"/>
        <v/>
      </c>
      <c r="D494" t="str">
        <f t="shared" si="128"/>
        <v/>
      </c>
      <c r="E494" s="30" t="str">
        <f t="shared" si="128"/>
        <v/>
      </c>
      <c r="F494" t="str">
        <f t="shared" si="128"/>
        <v/>
      </c>
      <c r="G494" t="str">
        <f t="shared" si="119"/>
        <v/>
      </c>
      <c r="H494" t="str">
        <f t="shared" si="120"/>
        <v/>
      </c>
      <c r="I494" t="str">
        <f t="shared" si="121"/>
        <v/>
      </c>
      <c r="J494" t="str">
        <f t="shared" si="122"/>
        <v/>
      </c>
      <c r="K494" t="str">
        <f t="shared" si="129"/>
        <v/>
      </c>
      <c r="L494" t="str">
        <f t="shared" si="129"/>
        <v/>
      </c>
      <c r="M494" t="str">
        <f t="shared" si="129"/>
        <v/>
      </c>
      <c r="N494" t="str">
        <f t="shared" si="123"/>
        <v/>
      </c>
      <c r="O494" t="str">
        <f t="shared" si="130"/>
        <v/>
      </c>
      <c r="P494" t="str">
        <f t="shared" si="130"/>
        <v/>
      </c>
      <c r="Q494" t="str">
        <f>IF(OR($A494="",入力シート_上限3千円!$H$2=""),"",入力シート_上限3千円!$H$2)</f>
        <v/>
      </c>
      <c r="R494" t="str">
        <f>IF(OR($A494="",入力シート_上限3千円!$H$3=""),"",入力シート_上限3千円!$H$3)</f>
        <v/>
      </c>
      <c r="S494" s="30" t="str">
        <f t="shared" si="124"/>
        <v/>
      </c>
    </row>
    <row r="495" spans="1:19" x14ac:dyDescent="0.25">
      <c r="A495" t="str">
        <f>IF(入力シート_上限3千円!$B506="","",ROW()-1)</f>
        <v/>
      </c>
      <c r="B495" t="str">
        <f t="shared" si="118"/>
        <v/>
      </c>
      <c r="C495" t="str">
        <f t="shared" si="128"/>
        <v/>
      </c>
      <c r="D495" t="str">
        <f t="shared" si="128"/>
        <v/>
      </c>
      <c r="E495" s="30" t="str">
        <f t="shared" si="128"/>
        <v/>
      </c>
      <c r="F495" t="str">
        <f t="shared" si="128"/>
        <v/>
      </c>
      <c r="G495" t="str">
        <f t="shared" si="119"/>
        <v/>
      </c>
      <c r="H495" t="str">
        <f t="shared" si="120"/>
        <v/>
      </c>
      <c r="I495" t="str">
        <f t="shared" si="121"/>
        <v/>
      </c>
      <c r="J495" t="str">
        <f t="shared" si="122"/>
        <v/>
      </c>
      <c r="K495" t="str">
        <f t="shared" si="129"/>
        <v/>
      </c>
      <c r="L495" t="str">
        <f t="shared" si="129"/>
        <v/>
      </c>
      <c r="M495" t="str">
        <f t="shared" si="129"/>
        <v/>
      </c>
      <c r="N495" t="str">
        <f t="shared" si="123"/>
        <v/>
      </c>
      <c r="O495" t="str">
        <f t="shared" si="130"/>
        <v/>
      </c>
      <c r="P495" t="str">
        <f t="shared" si="130"/>
        <v/>
      </c>
      <c r="Q495" t="str">
        <f>IF(OR($A495="",入力シート_上限3千円!$H$2=""),"",入力シート_上限3千円!$H$2)</f>
        <v/>
      </c>
      <c r="R495" t="str">
        <f>IF(OR($A495="",入力シート_上限3千円!$H$3=""),"",入力シート_上限3千円!$H$3)</f>
        <v/>
      </c>
      <c r="S495" s="30" t="str">
        <f t="shared" si="124"/>
        <v/>
      </c>
    </row>
    <row r="496" spans="1:19" x14ac:dyDescent="0.25">
      <c r="A496" t="str">
        <f>IF(入力シート_上限3千円!$B507="","",ROW()-1)</f>
        <v/>
      </c>
      <c r="B496" t="str">
        <f t="shared" si="118"/>
        <v/>
      </c>
      <c r="C496" t="str">
        <f t="shared" si="128"/>
        <v/>
      </c>
      <c r="D496" t="str">
        <f t="shared" si="128"/>
        <v/>
      </c>
      <c r="E496" s="30" t="str">
        <f t="shared" si="128"/>
        <v/>
      </c>
      <c r="F496" t="str">
        <f t="shared" si="128"/>
        <v/>
      </c>
      <c r="G496" t="str">
        <f t="shared" si="119"/>
        <v/>
      </c>
      <c r="H496" t="str">
        <f t="shared" si="120"/>
        <v/>
      </c>
      <c r="I496" t="str">
        <f t="shared" si="121"/>
        <v/>
      </c>
      <c r="J496" t="str">
        <f t="shared" si="122"/>
        <v/>
      </c>
      <c r="K496" t="str">
        <f t="shared" si="129"/>
        <v/>
      </c>
      <c r="L496" t="str">
        <f t="shared" si="129"/>
        <v/>
      </c>
      <c r="M496" t="str">
        <f t="shared" si="129"/>
        <v/>
      </c>
      <c r="N496" t="str">
        <f t="shared" si="123"/>
        <v/>
      </c>
      <c r="O496" t="str">
        <f t="shared" si="130"/>
        <v/>
      </c>
      <c r="P496" t="str">
        <f t="shared" si="130"/>
        <v/>
      </c>
      <c r="Q496" t="str">
        <f>IF(OR($A496="",入力シート_上限3千円!$H$2=""),"",入力シート_上限3千円!$H$2)</f>
        <v/>
      </c>
      <c r="R496" t="str">
        <f>IF(OR($A496="",入力シート_上限3千円!$H$3=""),"",入力シート_上限3千円!$H$3)</f>
        <v/>
      </c>
      <c r="S496" s="30" t="str">
        <f t="shared" si="124"/>
        <v/>
      </c>
    </row>
    <row r="497" spans="1:19" x14ac:dyDescent="0.25">
      <c r="A497" t="str">
        <f>IF(入力シート_上限3千円!$B508="","",ROW()-1)</f>
        <v/>
      </c>
      <c r="B497" t="str">
        <f t="shared" si="118"/>
        <v/>
      </c>
      <c r="C497" t="str">
        <f t="shared" si="128"/>
        <v/>
      </c>
      <c r="D497" t="str">
        <f t="shared" si="128"/>
        <v/>
      </c>
      <c r="E497" s="30" t="str">
        <f t="shared" si="128"/>
        <v/>
      </c>
      <c r="F497" t="str">
        <f t="shared" si="128"/>
        <v/>
      </c>
      <c r="G497" t="str">
        <f t="shared" si="119"/>
        <v/>
      </c>
      <c r="H497" t="str">
        <f t="shared" si="120"/>
        <v/>
      </c>
      <c r="I497" t="str">
        <f t="shared" si="121"/>
        <v/>
      </c>
      <c r="J497" t="str">
        <f t="shared" si="122"/>
        <v/>
      </c>
      <c r="K497" t="str">
        <f t="shared" si="129"/>
        <v/>
      </c>
      <c r="L497" t="str">
        <f t="shared" si="129"/>
        <v/>
      </c>
      <c r="M497" t="str">
        <f t="shared" si="129"/>
        <v/>
      </c>
      <c r="N497" t="str">
        <f t="shared" si="123"/>
        <v/>
      </c>
      <c r="O497" t="str">
        <f t="shared" si="130"/>
        <v/>
      </c>
      <c r="P497" t="str">
        <f t="shared" si="130"/>
        <v/>
      </c>
      <c r="Q497" t="str">
        <f>IF(OR($A497="",入力シート_上限3千円!$H$2=""),"",入力シート_上限3千円!$H$2)</f>
        <v/>
      </c>
      <c r="R497" t="str">
        <f>IF(OR($A497="",入力シート_上限3千円!$H$3=""),"",入力シート_上限3千円!$H$3)</f>
        <v/>
      </c>
      <c r="S497" s="30" t="str">
        <f t="shared" si="124"/>
        <v/>
      </c>
    </row>
    <row r="498" spans="1:19" x14ac:dyDescent="0.25">
      <c r="A498" t="str">
        <f>IF(入力シート_上限3千円!$B509="","",ROW()-1)</f>
        <v/>
      </c>
      <c r="B498" t="str">
        <f t="shared" si="118"/>
        <v/>
      </c>
      <c r="C498" t="str">
        <f t="shared" si="128"/>
        <v/>
      </c>
      <c r="D498" t="str">
        <f t="shared" si="128"/>
        <v/>
      </c>
      <c r="E498" s="30" t="str">
        <f t="shared" si="128"/>
        <v/>
      </c>
      <c r="F498" t="str">
        <f t="shared" si="128"/>
        <v/>
      </c>
      <c r="G498" t="str">
        <f t="shared" si="119"/>
        <v/>
      </c>
      <c r="H498" t="str">
        <f t="shared" si="120"/>
        <v/>
      </c>
      <c r="I498" t="str">
        <f t="shared" si="121"/>
        <v/>
      </c>
      <c r="J498" t="str">
        <f t="shared" si="122"/>
        <v/>
      </c>
      <c r="K498" t="str">
        <f t="shared" si="129"/>
        <v/>
      </c>
      <c r="L498" t="str">
        <f t="shared" si="129"/>
        <v/>
      </c>
      <c r="M498" t="str">
        <f t="shared" si="129"/>
        <v/>
      </c>
      <c r="N498" t="str">
        <f t="shared" si="123"/>
        <v/>
      </c>
      <c r="O498" t="str">
        <f t="shared" si="130"/>
        <v/>
      </c>
      <c r="P498" t="str">
        <f t="shared" si="130"/>
        <v/>
      </c>
      <c r="Q498" t="str">
        <f>IF(OR($A498="",入力シート_上限3千円!$H$2=""),"",入力シート_上限3千円!$H$2)</f>
        <v/>
      </c>
      <c r="R498" t="str">
        <f>IF(OR($A498="",入力シート_上限3千円!$H$3=""),"",入力シート_上限3千円!$H$3)</f>
        <v/>
      </c>
      <c r="S498" s="30" t="str">
        <f t="shared" si="124"/>
        <v/>
      </c>
    </row>
    <row r="499" spans="1:19" x14ac:dyDescent="0.25">
      <c r="A499" t="str">
        <f>IF(入力シート_上限3千円!$B510="","",ROW()-1)</f>
        <v/>
      </c>
      <c r="B499" t="str">
        <f t="shared" si="118"/>
        <v/>
      </c>
      <c r="C499" t="str">
        <f t="shared" si="128"/>
        <v/>
      </c>
      <c r="D499" t="str">
        <f t="shared" si="128"/>
        <v/>
      </c>
      <c r="E499" s="30" t="str">
        <f t="shared" si="128"/>
        <v/>
      </c>
      <c r="F499" t="str">
        <f t="shared" si="128"/>
        <v/>
      </c>
      <c r="G499" t="str">
        <f t="shared" si="119"/>
        <v/>
      </c>
      <c r="H499" t="str">
        <f t="shared" si="120"/>
        <v/>
      </c>
      <c r="I499" t="str">
        <f t="shared" si="121"/>
        <v/>
      </c>
      <c r="J499" t="str">
        <f t="shared" si="122"/>
        <v/>
      </c>
      <c r="K499" t="str">
        <f t="shared" si="129"/>
        <v/>
      </c>
      <c r="L499" t="str">
        <f t="shared" si="129"/>
        <v/>
      </c>
      <c r="M499" t="str">
        <f t="shared" si="129"/>
        <v/>
      </c>
      <c r="N499" t="str">
        <f t="shared" si="123"/>
        <v/>
      </c>
      <c r="O499" t="str">
        <f t="shared" si="130"/>
        <v/>
      </c>
      <c r="P499" t="str">
        <f t="shared" si="130"/>
        <v/>
      </c>
      <c r="Q499" t="str">
        <f>IF(OR($A499="",入力シート_上限3千円!$H$2=""),"",入力シート_上限3千円!$H$2)</f>
        <v/>
      </c>
      <c r="R499" t="str">
        <f>IF(OR($A499="",入力シート_上限3千円!$H$3=""),"",入力シート_上限3千円!$H$3)</f>
        <v/>
      </c>
      <c r="S499" s="30" t="str">
        <f t="shared" si="124"/>
        <v/>
      </c>
    </row>
    <row r="500" spans="1:19" x14ac:dyDescent="0.25">
      <c r="A500" t="str">
        <f>IF(入力シート_上限3千円!$B511="","",ROW()-1)</f>
        <v/>
      </c>
      <c r="B500" t="str">
        <f t="shared" si="118"/>
        <v/>
      </c>
      <c r="C500" t="str">
        <f t="shared" si="128"/>
        <v/>
      </c>
      <c r="D500" t="str">
        <f t="shared" si="128"/>
        <v/>
      </c>
      <c r="E500" s="30" t="str">
        <f t="shared" si="128"/>
        <v/>
      </c>
      <c r="F500" t="str">
        <f t="shared" si="128"/>
        <v/>
      </c>
      <c r="G500" t="str">
        <f t="shared" si="119"/>
        <v/>
      </c>
      <c r="H500" t="str">
        <f t="shared" si="120"/>
        <v/>
      </c>
      <c r="I500" t="str">
        <f t="shared" si="121"/>
        <v/>
      </c>
      <c r="J500" t="str">
        <f t="shared" si="122"/>
        <v/>
      </c>
      <c r="K500" t="str">
        <f t="shared" si="129"/>
        <v/>
      </c>
      <c r="L500" t="str">
        <f t="shared" si="129"/>
        <v/>
      </c>
      <c r="M500" t="str">
        <f t="shared" si="129"/>
        <v/>
      </c>
      <c r="N500" t="str">
        <f t="shared" si="123"/>
        <v/>
      </c>
      <c r="O500" t="str">
        <f t="shared" si="130"/>
        <v/>
      </c>
      <c r="P500" t="str">
        <f t="shared" si="130"/>
        <v/>
      </c>
      <c r="Q500" t="str">
        <f>IF(OR($A500="",入力シート_上限3千円!$H$2=""),"",入力シート_上限3千円!$H$2)</f>
        <v/>
      </c>
      <c r="R500" t="str">
        <f>IF(OR($A500="",入力シート_上限3千円!$H$3=""),"",入力シート_上限3千円!$H$3)</f>
        <v/>
      </c>
      <c r="S500" s="30" t="str">
        <f t="shared" si="124"/>
        <v/>
      </c>
    </row>
    <row r="501" spans="1:19" x14ac:dyDescent="0.25">
      <c r="A501" t="str">
        <f>IF(入力シート_上限3千円!$B512="","",ROW()-1)</f>
        <v/>
      </c>
      <c r="B501" t="str">
        <f t="shared" si="118"/>
        <v/>
      </c>
      <c r="C501" t="str">
        <f t="shared" si="128"/>
        <v/>
      </c>
      <c r="D501" t="str">
        <f t="shared" si="128"/>
        <v/>
      </c>
      <c r="E501" s="30" t="str">
        <f t="shared" si="128"/>
        <v/>
      </c>
      <c r="F501" t="str">
        <f t="shared" si="128"/>
        <v/>
      </c>
      <c r="G501" t="str">
        <f t="shared" si="119"/>
        <v/>
      </c>
      <c r="H501" t="str">
        <f t="shared" si="120"/>
        <v/>
      </c>
      <c r="I501" t="str">
        <f t="shared" si="121"/>
        <v/>
      </c>
      <c r="J501" t="str">
        <f t="shared" si="122"/>
        <v/>
      </c>
      <c r="K501" t="str">
        <f t="shared" si="129"/>
        <v/>
      </c>
      <c r="L501" t="str">
        <f t="shared" si="129"/>
        <v/>
      </c>
      <c r="M501" t="str">
        <f t="shared" si="129"/>
        <v/>
      </c>
      <c r="N501" t="str">
        <f t="shared" si="123"/>
        <v/>
      </c>
      <c r="O501" t="str">
        <f t="shared" si="130"/>
        <v/>
      </c>
      <c r="P501" t="str">
        <f t="shared" si="130"/>
        <v/>
      </c>
      <c r="Q501" t="str">
        <f>IF(OR($A501="",入力シート_上限3千円!$H$2=""),"",入力シート_上限3千円!$H$2)</f>
        <v/>
      </c>
      <c r="R501" t="str">
        <f>IF(OR($A501="",入力シート_上限3千円!$H$3=""),"",入力シート_上限3千円!$H$3)</f>
        <v/>
      </c>
      <c r="S501" s="30" t="str">
        <f t="shared" si="124"/>
        <v/>
      </c>
    </row>
    <row r="502" spans="1:19" x14ac:dyDescent="0.25">
      <c r="A502" t="str">
        <f>IF(入力シート_上限3千円!$B513="","",ROW()-1)</f>
        <v/>
      </c>
      <c r="B502" t="str">
        <f t="shared" si="118"/>
        <v/>
      </c>
      <c r="C502" t="str">
        <f t="shared" ref="C502:F521" si="131">IFERROR(IF(VLOOKUP($A502,実績一覧,COLUMN()+1,FALSE)=0,"",VLOOKUP($A502,実績一覧,COLUMN()+1,FALSE)),"")</f>
        <v/>
      </c>
      <c r="D502" t="str">
        <f t="shared" si="131"/>
        <v/>
      </c>
      <c r="E502" s="30" t="str">
        <f t="shared" si="131"/>
        <v/>
      </c>
      <c r="F502" t="str">
        <f t="shared" si="131"/>
        <v/>
      </c>
      <c r="G502" t="str">
        <f t="shared" si="119"/>
        <v/>
      </c>
      <c r="H502" t="str">
        <f t="shared" si="120"/>
        <v/>
      </c>
      <c r="I502" t="str">
        <f t="shared" si="121"/>
        <v/>
      </c>
      <c r="J502" t="str">
        <f t="shared" si="122"/>
        <v/>
      </c>
      <c r="K502" t="str">
        <f t="shared" ref="K502:M521" si="132">IFERROR(IF(VLOOKUP($A502,実績一覧,COLUMN()+11,FALSE)=0,"",VLOOKUP($A502,実績一覧,COLUMN()+11,FALSE)),"")</f>
        <v/>
      </c>
      <c r="L502" t="str">
        <f t="shared" si="132"/>
        <v/>
      </c>
      <c r="M502" t="str">
        <f t="shared" si="132"/>
        <v/>
      </c>
      <c r="N502" t="str">
        <f t="shared" si="123"/>
        <v/>
      </c>
      <c r="O502" t="str">
        <f t="shared" ref="O502:P521" si="133">IFERROR(IF(VLOOKUP($A502,実績一覧,COLUMN()+13,FALSE)=0,"",VLOOKUP($A502,実績一覧,COLUMN()+13,FALSE)),"")</f>
        <v/>
      </c>
      <c r="P502" t="str">
        <f t="shared" si="133"/>
        <v/>
      </c>
      <c r="Q502" t="str">
        <f>IF(OR($A502="",入力シート_上限3千円!$H$2=""),"",入力シート_上限3千円!$H$2)</f>
        <v/>
      </c>
      <c r="R502" t="str">
        <f>IF(OR($A502="",入力シート_上限3千円!$H$3=""),"",入力シート_上限3千円!$H$3)</f>
        <v/>
      </c>
      <c r="S502" s="30" t="str">
        <f t="shared" si="124"/>
        <v/>
      </c>
    </row>
    <row r="503" spans="1:19" x14ac:dyDescent="0.25">
      <c r="A503" t="str">
        <f>IF(入力シート_上限3千円!$B514="","",ROW()-1)</f>
        <v/>
      </c>
      <c r="B503" t="str">
        <f t="shared" si="118"/>
        <v/>
      </c>
      <c r="C503" t="str">
        <f t="shared" si="131"/>
        <v/>
      </c>
      <c r="D503" t="str">
        <f t="shared" si="131"/>
        <v/>
      </c>
      <c r="E503" s="30" t="str">
        <f t="shared" si="131"/>
        <v/>
      </c>
      <c r="F503" t="str">
        <f t="shared" si="131"/>
        <v/>
      </c>
      <c r="G503" t="str">
        <f t="shared" si="119"/>
        <v/>
      </c>
      <c r="H503" t="str">
        <f t="shared" si="120"/>
        <v/>
      </c>
      <c r="I503" t="str">
        <f t="shared" si="121"/>
        <v/>
      </c>
      <c r="J503" t="str">
        <f t="shared" si="122"/>
        <v/>
      </c>
      <c r="K503" t="str">
        <f t="shared" si="132"/>
        <v/>
      </c>
      <c r="L503" t="str">
        <f t="shared" si="132"/>
        <v/>
      </c>
      <c r="M503" t="str">
        <f t="shared" si="132"/>
        <v/>
      </c>
      <c r="N503" t="str">
        <f t="shared" si="123"/>
        <v/>
      </c>
      <c r="O503" t="str">
        <f t="shared" si="133"/>
        <v/>
      </c>
      <c r="P503" t="str">
        <f t="shared" si="133"/>
        <v/>
      </c>
      <c r="Q503" t="str">
        <f>IF(OR($A503="",入力シート_上限3千円!$H$2=""),"",入力シート_上限3千円!$H$2)</f>
        <v/>
      </c>
      <c r="R503" t="str">
        <f>IF(OR($A503="",入力シート_上限3千円!$H$3=""),"",入力シート_上限3千円!$H$3)</f>
        <v/>
      </c>
      <c r="S503" s="30" t="str">
        <f t="shared" si="124"/>
        <v/>
      </c>
    </row>
    <row r="504" spans="1:19" x14ac:dyDescent="0.25">
      <c r="A504" t="str">
        <f>IF(入力シート_上限3千円!$B515="","",ROW()-1)</f>
        <v/>
      </c>
      <c r="B504" t="str">
        <f t="shared" si="118"/>
        <v/>
      </c>
      <c r="C504" t="str">
        <f t="shared" si="131"/>
        <v/>
      </c>
      <c r="D504" t="str">
        <f t="shared" si="131"/>
        <v/>
      </c>
      <c r="E504" s="30" t="str">
        <f t="shared" si="131"/>
        <v/>
      </c>
      <c r="F504" t="str">
        <f t="shared" si="131"/>
        <v/>
      </c>
      <c r="G504" t="str">
        <f t="shared" si="119"/>
        <v/>
      </c>
      <c r="H504" t="str">
        <f t="shared" si="120"/>
        <v/>
      </c>
      <c r="I504" t="str">
        <f t="shared" si="121"/>
        <v/>
      </c>
      <c r="J504" t="str">
        <f t="shared" si="122"/>
        <v/>
      </c>
      <c r="K504" t="str">
        <f t="shared" si="132"/>
        <v/>
      </c>
      <c r="L504" t="str">
        <f t="shared" si="132"/>
        <v/>
      </c>
      <c r="M504" t="str">
        <f t="shared" si="132"/>
        <v/>
      </c>
      <c r="N504" t="str">
        <f t="shared" si="123"/>
        <v/>
      </c>
      <c r="O504" t="str">
        <f t="shared" si="133"/>
        <v/>
      </c>
      <c r="P504" t="str">
        <f t="shared" si="133"/>
        <v/>
      </c>
      <c r="Q504" t="str">
        <f>IF(OR($A504="",入力シート_上限3千円!$H$2=""),"",入力シート_上限3千円!$H$2)</f>
        <v/>
      </c>
      <c r="R504" t="str">
        <f>IF(OR($A504="",入力シート_上限3千円!$H$3=""),"",入力シート_上限3千円!$H$3)</f>
        <v/>
      </c>
      <c r="S504" s="30" t="str">
        <f t="shared" si="124"/>
        <v/>
      </c>
    </row>
    <row r="505" spans="1:19" x14ac:dyDescent="0.25">
      <c r="A505" t="str">
        <f>IF(入力シート_上限3千円!$B516="","",ROW()-1)</f>
        <v/>
      </c>
      <c r="B505" t="str">
        <f t="shared" si="118"/>
        <v/>
      </c>
      <c r="C505" t="str">
        <f t="shared" si="131"/>
        <v/>
      </c>
      <c r="D505" t="str">
        <f t="shared" si="131"/>
        <v/>
      </c>
      <c r="E505" s="30" t="str">
        <f t="shared" si="131"/>
        <v/>
      </c>
      <c r="F505" t="str">
        <f t="shared" si="131"/>
        <v/>
      </c>
      <c r="G505" t="str">
        <f t="shared" si="119"/>
        <v/>
      </c>
      <c r="H505" t="str">
        <f t="shared" si="120"/>
        <v/>
      </c>
      <c r="I505" t="str">
        <f t="shared" si="121"/>
        <v/>
      </c>
      <c r="J505" t="str">
        <f t="shared" si="122"/>
        <v/>
      </c>
      <c r="K505" t="str">
        <f t="shared" si="132"/>
        <v/>
      </c>
      <c r="L505" t="str">
        <f t="shared" si="132"/>
        <v/>
      </c>
      <c r="M505" t="str">
        <f t="shared" si="132"/>
        <v/>
      </c>
      <c r="N505" t="str">
        <f t="shared" si="123"/>
        <v/>
      </c>
      <c r="O505" t="str">
        <f t="shared" si="133"/>
        <v/>
      </c>
      <c r="P505" t="str">
        <f t="shared" si="133"/>
        <v/>
      </c>
      <c r="Q505" t="str">
        <f>IF(OR($A505="",入力シート_上限3千円!$H$2=""),"",入力シート_上限3千円!$H$2)</f>
        <v/>
      </c>
      <c r="R505" t="str">
        <f>IF(OR($A505="",入力シート_上限3千円!$H$3=""),"",入力シート_上限3千円!$H$3)</f>
        <v/>
      </c>
      <c r="S505" s="30" t="str">
        <f t="shared" si="124"/>
        <v/>
      </c>
    </row>
    <row r="506" spans="1:19" x14ac:dyDescent="0.25">
      <c r="A506" t="str">
        <f>IF(入力シート_上限3千円!$B517="","",ROW()-1)</f>
        <v/>
      </c>
      <c r="B506" t="str">
        <f t="shared" si="118"/>
        <v/>
      </c>
      <c r="C506" t="str">
        <f t="shared" si="131"/>
        <v/>
      </c>
      <c r="D506" t="str">
        <f t="shared" si="131"/>
        <v/>
      </c>
      <c r="E506" s="30" t="str">
        <f t="shared" si="131"/>
        <v/>
      </c>
      <c r="F506" t="str">
        <f t="shared" si="131"/>
        <v/>
      </c>
      <c r="G506" t="str">
        <f t="shared" si="119"/>
        <v/>
      </c>
      <c r="H506" t="str">
        <f t="shared" si="120"/>
        <v/>
      </c>
      <c r="I506" t="str">
        <f t="shared" si="121"/>
        <v/>
      </c>
      <c r="J506" t="str">
        <f t="shared" si="122"/>
        <v/>
      </c>
      <c r="K506" t="str">
        <f t="shared" si="132"/>
        <v/>
      </c>
      <c r="L506" t="str">
        <f t="shared" si="132"/>
        <v/>
      </c>
      <c r="M506" t="str">
        <f t="shared" si="132"/>
        <v/>
      </c>
      <c r="N506" t="str">
        <f t="shared" si="123"/>
        <v/>
      </c>
      <c r="O506" t="str">
        <f t="shared" si="133"/>
        <v/>
      </c>
      <c r="P506" t="str">
        <f t="shared" si="133"/>
        <v/>
      </c>
      <c r="Q506" t="str">
        <f>IF(OR($A506="",入力シート_上限3千円!$H$2=""),"",入力シート_上限3千円!$H$2)</f>
        <v/>
      </c>
      <c r="R506" t="str">
        <f>IF(OR($A506="",入力シート_上限3千円!$H$3=""),"",入力シート_上限3千円!$H$3)</f>
        <v/>
      </c>
      <c r="S506" s="30" t="str">
        <f t="shared" si="124"/>
        <v/>
      </c>
    </row>
    <row r="507" spans="1:19" x14ac:dyDescent="0.25">
      <c r="A507" t="str">
        <f>IF(入力シート_上限3千円!$B518="","",ROW()-1)</f>
        <v/>
      </c>
      <c r="B507" t="str">
        <f t="shared" si="118"/>
        <v/>
      </c>
      <c r="C507" t="str">
        <f t="shared" si="131"/>
        <v/>
      </c>
      <c r="D507" t="str">
        <f t="shared" si="131"/>
        <v/>
      </c>
      <c r="E507" s="30" t="str">
        <f t="shared" si="131"/>
        <v/>
      </c>
      <c r="F507" t="str">
        <f t="shared" si="131"/>
        <v/>
      </c>
      <c r="G507" t="str">
        <f t="shared" si="119"/>
        <v/>
      </c>
      <c r="H507" t="str">
        <f t="shared" si="120"/>
        <v/>
      </c>
      <c r="I507" t="str">
        <f t="shared" si="121"/>
        <v/>
      </c>
      <c r="J507" t="str">
        <f t="shared" si="122"/>
        <v/>
      </c>
      <c r="K507" t="str">
        <f t="shared" si="132"/>
        <v/>
      </c>
      <c r="L507" t="str">
        <f t="shared" si="132"/>
        <v/>
      </c>
      <c r="M507" t="str">
        <f t="shared" si="132"/>
        <v/>
      </c>
      <c r="N507" t="str">
        <f t="shared" si="123"/>
        <v/>
      </c>
      <c r="O507" t="str">
        <f t="shared" si="133"/>
        <v/>
      </c>
      <c r="P507" t="str">
        <f t="shared" si="133"/>
        <v/>
      </c>
      <c r="Q507" t="str">
        <f>IF(OR($A507="",入力シート_上限3千円!$H$2=""),"",入力シート_上限3千円!$H$2)</f>
        <v/>
      </c>
      <c r="R507" t="str">
        <f>IF(OR($A507="",入力シート_上限3千円!$H$3=""),"",入力シート_上限3千円!$H$3)</f>
        <v/>
      </c>
      <c r="S507" s="30" t="str">
        <f t="shared" si="124"/>
        <v/>
      </c>
    </row>
    <row r="508" spans="1:19" x14ac:dyDescent="0.25">
      <c r="A508" t="str">
        <f>IF(入力シート_上限3千円!$B519="","",ROW()-1)</f>
        <v/>
      </c>
      <c r="B508" t="str">
        <f t="shared" si="118"/>
        <v/>
      </c>
      <c r="C508" t="str">
        <f t="shared" si="131"/>
        <v/>
      </c>
      <c r="D508" t="str">
        <f t="shared" si="131"/>
        <v/>
      </c>
      <c r="E508" s="30" t="str">
        <f t="shared" si="131"/>
        <v/>
      </c>
      <c r="F508" t="str">
        <f t="shared" si="131"/>
        <v/>
      </c>
      <c r="G508" t="str">
        <f t="shared" si="119"/>
        <v/>
      </c>
      <c r="H508" t="str">
        <f t="shared" si="120"/>
        <v/>
      </c>
      <c r="I508" t="str">
        <f t="shared" si="121"/>
        <v/>
      </c>
      <c r="J508" t="str">
        <f t="shared" si="122"/>
        <v/>
      </c>
      <c r="K508" t="str">
        <f t="shared" si="132"/>
        <v/>
      </c>
      <c r="L508" t="str">
        <f t="shared" si="132"/>
        <v/>
      </c>
      <c r="M508" t="str">
        <f t="shared" si="132"/>
        <v/>
      </c>
      <c r="N508" t="str">
        <f t="shared" si="123"/>
        <v/>
      </c>
      <c r="O508" t="str">
        <f t="shared" si="133"/>
        <v/>
      </c>
      <c r="P508" t="str">
        <f t="shared" si="133"/>
        <v/>
      </c>
      <c r="Q508" t="str">
        <f>IF(OR($A508="",入力シート_上限3千円!$H$2=""),"",入力シート_上限3千円!$H$2)</f>
        <v/>
      </c>
      <c r="R508" t="str">
        <f>IF(OR($A508="",入力シート_上限3千円!$H$3=""),"",入力シート_上限3千円!$H$3)</f>
        <v/>
      </c>
      <c r="S508" s="30" t="str">
        <f t="shared" si="124"/>
        <v/>
      </c>
    </row>
    <row r="509" spans="1:19" x14ac:dyDescent="0.25">
      <c r="A509" t="str">
        <f>IF(入力シート_上限3千円!$B520="","",ROW()-1)</f>
        <v/>
      </c>
      <c r="B509" t="str">
        <f t="shared" ref="B509:B559" si="134">IFERROR(IF(VLOOKUP($A509,実績一覧,COLUMN(),FALSE)=0,"",VLOOKUP($A509,実績一覧,COLUMN(),FALSE)),"")</f>
        <v/>
      </c>
      <c r="C509" t="str">
        <f t="shared" si="131"/>
        <v/>
      </c>
      <c r="D509" t="str">
        <f t="shared" si="131"/>
        <v/>
      </c>
      <c r="E509" s="30" t="str">
        <f t="shared" si="131"/>
        <v/>
      </c>
      <c r="F509" t="str">
        <f t="shared" si="131"/>
        <v/>
      </c>
      <c r="G509" t="str">
        <f t="shared" si="119"/>
        <v/>
      </c>
      <c r="H509" t="str">
        <f t="shared" si="120"/>
        <v/>
      </c>
      <c r="I509" t="str">
        <f t="shared" si="121"/>
        <v/>
      </c>
      <c r="J509" t="str">
        <f t="shared" si="122"/>
        <v/>
      </c>
      <c r="K509" t="str">
        <f t="shared" si="132"/>
        <v/>
      </c>
      <c r="L509" t="str">
        <f t="shared" si="132"/>
        <v/>
      </c>
      <c r="M509" t="str">
        <f t="shared" si="132"/>
        <v/>
      </c>
      <c r="N509" t="str">
        <f t="shared" si="123"/>
        <v/>
      </c>
      <c r="O509" t="str">
        <f t="shared" si="133"/>
        <v/>
      </c>
      <c r="P509" t="str">
        <f t="shared" si="133"/>
        <v/>
      </c>
      <c r="Q509" t="str">
        <f>IF(OR($A509="",入力シート_上限3千円!$H$2=""),"",入力シート_上限3千円!$H$2)</f>
        <v/>
      </c>
      <c r="R509" t="str">
        <f>IF(OR($A509="",入力シート_上限3千円!$H$3=""),"",入力シート_上限3千円!$H$3)</f>
        <v/>
      </c>
      <c r="S509" s="30" t="str">
        <f t="shared" si="124"/>
        <v/>
      </c>
    </row>
    <row r="510" spans="1:19" x14ac:dyDescent="0.25">
      <c r="A510" t="str">
        <f>IF(入力シート_上限3千円!$B521="","",ROW()-1)</f>
        <v/>
      </c>
      <c r="B510" t="str">
        <f t="shared" si="134"/>
        <v/>
      </c>
      <c r="C510" t="str">
        <f t="shared" si="131"/>
        <v/>
      </c>
      <c r="D510" t="str">
        <f t="shared" si="131"/>
        <v/>
      </c>
      <c r="E510" s="30" t="str">
        <f t="shared" si="131"/>
        <v/>
      </c>
      <c r="F510" t="str">
        <f t="shared" si="131"/>
        <v/>
      </c>
      <c r="G510" t="str">
        <f t="shared" si="119"/>
        <v/>
      </c>
      <c r="H510" t="str">
        <f t="shared" si="120"/>
        <v/>
      </c>
      <c r="I510" t="str">
        <f t="shared" si="121"/>
        <v/>
      </c>
      <c r="J510" t="str">
        <f t="shared" si="122"/>
        <v/>
      </c>
      <c r="K510" t="str">
        <f t="shared" si="132"/>
        <v/>
      </c>
      <c r="L510" t="str">
        <f t="shared" si="132"/>
        <v/>
      </c>
      <c r="M510" t="str">
        <f t="shared" si="132"/>
        <v/>
      </c>
      <c r="N510" t="str">
        <f t="shared" si="123"/>
        <v/>
      </c>
      <c r="O510" t="str">
        <f t="shared" si="133"/>
        <v/>
      </c>
      <c r="P510" t="str">
        <f t="shared" si="133"/>
        <v/>
      </c>
      <c r="Q510" t="str">
        <f>IF(OR($A510="",入力シート_上限3千円!$H$2=""),"",入力シート_上限3千円!$H$2)</f>
        <v/>
      </c>
      <c r="R510" t="str">
        <f>IF(OR($A510="",入力シート_上限3千円!$H$3=""),"",入力シート_上限3千円!$H$3)</f>
        <v/>
      </c>
      <c r="S510" s="30" t="str">
        <f t="shared" si="124"/>
        <v/>
      </c>
    </row>
    <row r="511" spans="1:19" x14ac:dyDescent="0.25">
      <c r="A511" t="str">
        <f>IF(入力シート_上限3千円!$B522="","",ROW()-1)</f>
        <v/>
      </c>
      <c r="B511" t="str">
        <f t="shared" si="134"/>
        <v/>
      </c>
      <c r="C511" t="str">
        <f t="shared" si="131"/>
        <v/>
      </c>
      <c r="D511" t="str">
        <f t="shared" si="131"/>
        <v/>
      </c>
      <c r="E511" s="30" t="str">
        <f t="shared" si="131"/>
        <v/>
      </c>
      <c r="F511" t="str">
        <f t="shared" si="131"/>
        <v/>
      </c>
      <c r="G511" t="str">
        <f t="shared" si="119"/>
        <v/>
      </c>
      <c r="H511" t="str">
        <f t="shared" si="120"/>
        <v/>
      </c>
      <c r="I511" t="str">
        <f t="shared" si="121"/>
        <v/>
      </c>
      <c r="J511" t="str">
        <f t="shared" si="122"/>
        <v/>
      </c>
      <c r="K511" t="str">
        <f t="shared" si="132"/>
        <v/>
      </c>
      <c r="L511" t="str">
        <f t="shared" si="132"/>
        <v/>
      </c>
      <c r="M511" t="str">
        <f t="shared" si="132"/>
        <v/>
      </c>
      <c r="N511" t="str">
        <f t="shared" si="123"/>
        <v/>
      </c>
      <c r="O511" t="str">
        <f t="shared" si="133"/>
        <v/>
      </c>
      <c r="P511" t="str">
        <f t="shared" si="133"/>
        <v/>
      </c>
      <c r="Q511" t="str">
        <f>IF(OR($A511="",入力シート_上限3千円!$H$2=""),"",入力シート_上限3千円!$H$2)</f>
        <v/>
      </c>
      <c r="R511" t="str">
        <f>IF(OR($A511="",入力シート_上限3千円!$H$3=""),"",入力シート_上限3千円!$H$3)</f>
        <v/>
      </c>
      <c r="S511" s="30" t="str">
        <f t="shared" si="124"/>
        <v/>
      </c>
    </row>
    <row r="512" spans="1:19" x14ac:dyDescent="0.25">
      <c r="A512" t="str">
        <f>IF(入力シート_上限3千円!$B523="","",ROW()-1)</f>
        <v/>
      </c>
      <c r="B512" t="str">
        <f t="shared" si="134"/>
        <v/>
      </c>
      <c r="C512" t="str">
        <f t="shared" si="131"/>
        <v/>
      </c>
      <c r="D512" t="str">
        <f t="shared" si="131"/>
        <v/>
      </c>
      <c r="E512" s="30" t="str">
        <f t="shared" si="131"/>
        <v/>
      </c>
      <c r="F512" t="str">
        <f t="shared" si="131"/>
        <v/>
      </c>
      <c r="G512" t="str">
        <f t="shared" si="119"/>
        <v/>
      </c>
      <c r="H512" t="str">
        <f t="shared" si="120"/>
        <v/>
      </c>
      <c r="I512" t="str">
        <f t="shared" si="121"/>
        <v/>
      </c>
      <c r="J512" t="str">
        <f t="shared" si="122"/>
        <v/>
      </c>
      <c r="K512" t="str">
        <f t="shared" si="132"/>
        <v/>
      </c>
      <c r="L512" t="str">
        <f t="shared" si="132"/>
        <v/>
      </c>
      <c r="M512" t="str">
        <f t="shared" si="132"/>
        <v/>
      </c>
      <c r="N512" t="str">
        <f t="shared" si="123"/>
        <v/>
      </c>
      <c r="O512" t="str">
        <f t="shared" si="133"/>
        <v/>
      </c>
      <c r="P512" t="str">
        <f t="shared" si="133"/>
        <v/>
      </c>
      <c r="Q512" t="str">
        <f>IF(OR($A512="",入力シート_上限3千円!$H$2=""),"",入力シート_上限3千円!$H$2)</f>
        <v/>
      </c>
      <c r="R512" t="str">
        <f>IF(OR($A512="",入力シート_上限3千円!$H$3=""),"",入力シート_上限3千円!$H$3)</f>
        <v/>
      </c>
      <c r="S512" s="30" t="str">
        <f t="shared" si="124"/>
        <v/>
      </c>
    </row>
    <row r="513" spans="1:19" x14ac:dyDescent="0.25">
      <c r="A513" t="str">
        <f>IF(入力シート_上限3千円!$B524="","",ROW()-1)</f>
        <v/>
      </c>
      <c r="B513" t="str">
        <f t="shared" si="134"/>
        <v/>
      </c>
      <c r="C513" t="str">
        <f t="shared" si="131"/>
        <v/>
      </c>
      <c r="D513" t="str">
        <f t="shared" si="131"/>
        <v/>
      </c>
      <c r="E513" s="30" t="str">
        <f t="shared" si="131"/>
        <v/>
      </c>
      <c r="F513" t="str">
        <f t="shared" si="131"/>
        <v/>
      </c>
      <c r="G513" t="str">
        <f t="shared" si="119"/>
        <v/>
      </c>
      <c r="H513" t="str">
        <f t="shared" si="120"/>
        <v/>
      </c>
      <c r="I513" t="str">
        <f t="shared" si="121"/>
        <v/>
      </c>
      <c r="J513" t="str">
        <f t="shared" si="122"/>
        <v/>
      </c>
      <c r="K513" t="str">
        <f t="shared" si="132"/>
        <v/>
      </c>
      <c r="L513" t="str">
        <f t="shared" si="132"/>
        <v/>
      </c>
      <c r="M513" t="str">
        <f t="shared" si="132"/>
        <v/>
      </c>
      <c r="N513" t="str">
        <f t="shared" si="123"/>
        <v/>
      </c>
      <c r="O513" t="str">
        <f t="shared" si="133"/>
        <v/>
      </c>
      <c r="P513" t="str">
        <f t="shared" si="133"/>
        <v/>
      </c>
      <c r="Q513" t="str">
        <f>IF(OR($A513="",入力シート_上限3千円!$H$2=""),"",入力シート_上限3千円!$H$2)</f>
        <v/>
      </c>
      <c r="R513" t="str">
        <f>IF(OR($A513="",入力シート_上限3千円!$H$3=""),"",入力シート_上限3千円!$H$3)</f>
        <v/>
      </c>
      <c r="S513" s="30" t="str">
        <f t="shared" si="124"/>
        <v/>
      </c>
    </row>
    <row r="514" spans="1:19" x14ac:dyDescent="0.25">
      <c r="A514" t="str">
        <f>IF(入力シート_上限3千円!$B525="","",ROW()-1)</f>
        <v/>
      </c>
      <c r="B514" t="str">
        <f t="shared" si="134"/>
        <v/>
      </c>
      <c r="C514" t="str">
        <f t="shared" si="131"/>
        <v/>
      </c>
      <c r="D514" t="str">
        <f t="shared" si="131"/>
        <v/>
      </c>
      <c r="E514" s="30" t="str">
        <f t="shared" si="131"/>
        <v/>
      </c>
      <c r="F514" t="str">
        <f t="shared" si="131"/>
        <v/>
      </c>
      <c r="G514" t="str">
        <f t="shared" ref="G514:G577" si="135">IFERROR(IF(VLOOKUP($A514,実績一覧,COLUMN()+2,FALSE)=0,"",VLOOKUP($A514,実績一覧,COLUMN()+2,FALSE)),"")</f>
        <v/>
      </c>
      <c r="H514" t="str">
        <f t="shared" ref="H514:H577" si="136">IFERROR(IF(VLOOKUP($A514,実績一覧,COLUMN()+4,FALSE)=0,"",VLOOKUP($A514,実績一覧,COLUMN()+4,FALSE)),"")</f>
        <v/>
      </c>
      <c r="I514" t="str">
        <f t="shared" ref="I514:I577" si="137">IFERROR(IF(VLOOKUP($A514,実績一覧,COLUMN()+5,FALSE)=0,"",VLOOKUP($A514,実績一覧,COLUMN()+5,FALSE)),"")</f>
        <v/>
      </c>
      <c r="J514" t="str">
        <f t="shared" ref="J514:J577" si="138">IFERROR(IF(VLOOKUP($A514,実績一覧,COLUMN()+8,FALSE)=0,"",VLOOKUP($A514,実績一覧,COLUMN()+8,FALSE)),"")</f>
        <v/>
      </c>
      <c r="K514" t="str">
        <f t="shared" si="132"/>
        <v/>
      </c>
      <c r="L514" t="str">
        <f t="shared" si="132"/>
        <v/>
      </c>
      <c r="M514" t="str">
        <f t="shared" si="132"/>
        <v/>
      </c>
      <c r="N514" t="str">
        <f t="shared" ref="N514:N577" si="139">IFERROR(IF(VLOOKUP($A514,実績一覧,COLUMN()+12,FALSE)=0,"",VLOOKUP($A514,実績一覧,COLUMN()+12,FALSE)),"")</f>
        <v/>
      </c>
      <c r="O514" t="str">
        <f t="shared" si="133"/>
        <v/>
      </c>
      <c r="P514" t="str">
        <f t="shared" si="133"/>
        <v/>
      </c>
      <c r="Q514" t="str">
        <f>IF(OR($A514="",入力シート_上限3千円!$H$2=""),"",入力シート_上限3千円!$H$2)</f>
        <v/>
      </c>
      <c r="R514" t="str">
        <f>IF(OR($A514="",入力シート_上限3千円!$H$3=""),"",入力シート_上限3千円!$H$3)</f>
        <v/>
      </c>
      <c r="S514" s="30" t="str">
        <f t="shared" ref="S514:S577" si="140">IFERROR(IF(VLOOKUP($A514,実績一覧,3,FALSE)=0,"",VLOOKUP($A514,実績一覧,3,FALSE)),"")</f>
        <v/>
      </c>
    </row>
    <row r="515" spans="1:19" x14ac:dyDescent="0.25">
      <c r="A515" t="str">
        <f>IF(入力シート_上限3千円!$B526="","",ROW()-1)</f>
        <v/>
      </c>
      <c r="B515" t="str">
        <f t="shared" si="134"/>
        <v/>
      </c>
      <c r="C515" t="str">
        <f t="shared" si="131"/>
        <v/>
      </c>
      <c r="D515" t="str">
        <f t="shared" si="131"/>
        <v/>
      </c>
      <c r="E515" s="30" t="str">
        <f t="shared" si="131"/>
        <v/>
      </c>
      <c r="F515" t="str">
        <f t="shared" si="131"/>
        <v/>
      </c>
      <c r="G515" t="str">
        <f t="shared" si="135"/>
        <v/>
      </c>
      <c r="H515" t="str">
        <f t="shared" si="136"/>
        <v/>
      </c>
      <c r="I515" t="str">
        <f t="shared" si="137"/>
        <v/>
      </c>
      <c r="J515" t="str">
        <f t="shared" si="138"/>
        <v/>
      </c>
      <c r="K515" t="str">
        <f t="shared" si="132"/>
        <v/>
      </c>
      <c r="L515" t="str">
        <f t="shared" si="132"/>
        <v/>
      </c>
      <c r="M515" t="str">
        <f t="shared" si="132"/>
        <v/>
      </c>
      <c r="N515" t="str">
        <f t="shared" si="139"/>
        <v/>
      </c>
      <c r="O515" t="str">
        <f t="shared" si="133"/>
        <v/>
      </c>
      <c r="P515" t="str">
        <f t="shared" si="133"/>
        <v/>
      </c>
      <c r="Q515" t="str">
        <f>IF(OR($A515="",入力シート_上限3千円!$H$2=""),"",入力シート_上限3千円!$H$2)</f>
        <v/>
      </c>
      <c r="R515" t="str">
        <f>IF(OR($A515="",入力シート_上限3千円!$H$3=""),"",入力シート_上限3千円!$H$3)</f>
        <v/>
      </c>
      <c r="S515" s="30" t="str">
        <f t="shared" si="140"/>
        <v/>
      </c>
    </row>
    <row r="516" spans="1:19" x14ac:dyDescent="0.25">
      <c r="A516" t="str">
        <f>IF(入力シート_上限3千円!$B527="","",ROW()-1)</f>
        <v/>
      </c>
      <c r="B516" t="str">
        <f t="shared" si="134"/>
        <v/>
      </c>
      <c r="C516" t="str">
        <f t="shared" si="131"/>
        <v/>
      </c>
      <c r="D516" t="str">
        <f t="shared" si="131"/>
        <v/>
      </c>
      <c r="E516" s="30" t="str">
        <f t="shared" si="131"/>
        <v/>
      </c>
      <c r="F516" t="str">
        <f t="shared" si="131"/>
        <v/>
      </c>
      <c r="G516" t="str">
        <f t="shared" si="135"/>
        <v/>
      </c>
      <c r="H516" t="str">
        <f t="shared" si="136"/>
        <v/>
      </c>
      <c r="I516" t="str">
        <f t="shared" si="137"/>
        <v/>
      </c>
      <c r="J516" t="str">
        <f t="shared" si="138"/>
        <v/>
      </c>
      <c r="K516" t="str">
        <f t="shared" si="132"/>
        <v/>
      </c>
      <c r="L516" t="str">
        <f t="shared" si="132"/>
        <v/>
      </c>
      <c r="M516" t="str">
        <f t="shared" si="132"/>
        <v/>
      </c>
      <c r="N516" t="str">
        <f t="shared" si="139"/>
        <v/>
      </c>
      <c r="O516" t="str">
        <f t="shared" si="133"/>
        <v/>
      </c>
      <c r="P516" t="str">
        <f t="shared" si="133"/>
        <v/>
      </c>
      <c r="Q516" t="str">
        <f>IF(OR($A516="",入力シート_上限3千円!$H$2=""),"",入力シート_上限3千円!$H$2)</f>
        <v/>
      </c>
      <c r="R516" t="str">
        <f>IF(OR($A516="",入力シート_上限3千円!$H$3=""),"",入力シート_上限3千円!$H$3)</f>
        <v/>
      </c>
      <c r="S516" s="30" t="str">
        <f t="shared" si="140"/>
        <v/>
      </c>
    </row>
    <row r="517" spans="1:19" x14ac:dyDescent="0.25">
      <c r="A517" t="str">
        <f>IF(入力シート_上限3千円!$B528="","",ROW()-1)</f>
        <v/>
      </c>
      <c r="B517" t="str">
        <f t="shared" si="134"/>
        <v/>
      </c>
      <c r="C517" t="str">
        <f t="shared" si="131"/>
        <v/>
      </c>
      <c r="D517" t="str">
        <f t="shared" si="131"/>
        <v/>
      </c>
      <c r="E517" s="30" t="str">
        <f t="shared" si="131"/>
        <v/>
      </c>
      <c r="F517" t="str">
        <f t="shared" si="131"/>
        <v/>
      </c>
      <c r="G517" t="str">
        <f t="shared" si="135"/>
        <v/>
      </c>
      <c r="H517" t="str">
        <f t="shared" si="136"/>
        <v/>
      </c>
      <c r="I517" t="str">
        <f t="shared" si="137"/>
        <v/>
      </c>
      <c r="J517" t="str">
        <f t="shared" si="138"/>
        <v/>
      </c>
      <c r="K517" t="str">
        <f t="shared" si="132"/>
        <v/>
      </c>
      <c r="L517" t="str">
        <f t="shared" si="132"/>
        <v/>
      </c>
      <c r="M517" t="str">
        <f t="shared" si="132"/>
        <v/>
      </c>
      <c r="N517" t="str">
        <f t="shared" si="139"/>
        <v/>
      </c>
      <c r="O517" t="str">
        <f t="shared" si="133"/>
        <v/>
      </c>
      <c r="P517" t="str">
        <f t="shared" si="133"/>
        <v/>
      </c>
      <c r="Q517" t="str">
        <f>IF(OR($A517="",入力シート_上限3千円!$H$2=""),"",入力シート_上限3千円!$H$2)</f>
        <v/>
      </c>
      <c r="R517" t="str">
        <f>IF(OR($A517="",入力シート_上限3千円!$H$3=""),"",入力シート_上限3千円!$H$3)</f>
        <v/>
      </c>
      <c r="S517" s="30" t="str">
        <f t="shared" si="140"/>
        <v/>
      </c>
    </row>
    <row r="518" spans="1:19" x14ac:dyDescent="0.25">
      <c r="A518" t="str">
        <f>IF(入力シート_上限3千円!$B529="","",ROW()-1)</f>
        <v/>
      </c>
      <c r="B518" t="str">
        <f t="shared" si="134"/>
        <v/>
      </c>
      <c r="C518" t="str">
        <f t="shared" si="131"/>
        <v/>
      </c>
      <c r="D518" t="str">
        <f t="shared" si="131"/>
        <v/>
      </c>
      <c r="E518" s="30" t="str">
        <f t="shared" si="131"/>
        <v/>
      </c>
      <c r="F518" t="str">
        <f t="shared" si="131"/>
        <v/>
      </c>
      <c r="G518" t="str">
        <f t="shared" si="135"/>
        <v/>
      </c>
      <c r="H518" t="str">
        <f t="shared" si="136"/>
        <v/>
      </c>
      <c r="I518" t="str">
        <f t="shared" si="137"/>
        <v/>
      </c>
      <c r="J518" t="str">
        <f t="shared" si="138"/>
        <v/>
      </c>
      <c r="K518" t="str">
        <f t="shared" si="132"/>
        <v/>
      </c>
      <c r="L518" t="str">
        <f t="shared" si="132"/>
        <v/>
      </c>
      <c r="M518" t="str">
        <f t="shared" si="132"/>
        <v/>
      </c>
      <c r="N518" t="str">
        <f t="shared" si="139"/>
        <v/>
      </c>
      <c r="O518" t="str">
        <f t="shared" si="133"/>
        <v/>
      </c>
      <c r="P518" t="str">
        <f t="shared" si="133"/>
        <v/>
      </c>
      <c r="Q518" t="str">
        <f>IF(OR($A518="",入力シート_上限3千円!$H$2=""),"",入力シート_上限3千円!$H$2)</f>
        <v/>
      </c>
      <c r="R518" t="str">
        <f>IF(OR($A518="",入力シート_上限3千円!$H$3=""),"",入力シート_上限3千円!$H$3)</f>
        <v/>
      </c>
      <c r="S518" s="30" t="str">
        <f t="shared" si="140"/>
        <v/>
      </c>
    </row>
    <row r="519" spans="1:19" x14ac:dyDescent="0.25">
      <c r="A519" t="str">
        <f>IF(入力シート_上限3千円!$B530="","",ROW()-1)</f>
        <v/>
      </c>
      <c r="B519" t="str">
        <f t="shared" si="134"/>
        <v/>
      </c>
      <c r="C519" t="str">
        <f t="shared" si="131"/>
        <v/>
      </c>
      <c r="D519" t="str">
        <f t="shared" si="131"/>
        <v/>
      </c>
      <c r="E519" s="30" t="str">
        <f t="shared" si="131"/>
        <v/>
      </c>
      <c r="F519" t="str">
        <f t="shared" si="131"/>
        <v/>
      </c>
      <c r="G519" t="str">
        <f t="shared" si="135"/>
        <v/>
      </c>
      <c r="H519" t="str">
        <f t="shared" si="136"/>
        <v/>
      </c>
      <c r="I519" t="str">
        <f t="shared" si="137"/>
        <v/>
      </c>
      <c r="J519" t="str">
        <f t="shared" si="138"/>
        <v/>
      </c>
      <c r="K519" t="str">
        <f t="shared" si="132"/>
        <v/>
      </c>
      <c r="L519" t="str">
        <f t="shared" si="132"/>
        <v/>
      </c>
      <c r="M519" t="str">
        <f t="shared" si="132"/>
        <v/>
      </c>
      <c r="N519" t="str">
        <f t="shared" si="139"/>
        <v/>
      </c>
      <c r="O519" t="str">
        <f t="shared" si="133"/>
        <v/>
      </c>
      <c r="P519" t="str">
        <f t="shared" si="133"/>
        <v/>
      </c>
      <c r="Q519" t="str">
        <f>IF(OR($A519="",入力シート_上限3千円!$H$2=""),"",入力シート_上限3千円!$H$2)</f>
        <v/>
      </c>
      <c r="R519" t="str">
        <f>IF(OR($A519="",入力シート_上限3千円!$H$3=""),"",入力シート_上限3千円!$H$3)</f>
        <v/>
      </c>
      <c r="S519" s="30" t="str">
        <f t="shared" si="140"/>
        <v/>
      </c>
    </row>
    <row r="520" spans="1:19" x14ac:dyDescent="0.25">
      <c r="A520" t="str">
        <f>IF(入力シート_上限3千円!$B531="","",ROW()-1)</f>
        <v/>
      </c>
      <c r="B520" t="str">
        <f t="shared" si="134"/>
        <v/>
      </c>
      <c r="C520" t="str">
        <f t="shared" si="131"/>
        <v/>
      </c>
      <c r="D520" t="str">
        <f t="shared" si="131"/>
        <v/>
      </c>
      <c r="E520" s="30" t="str">
        <f t="shared" si="131"/>
        <v/>
      </c>
      <c r="F520" t="str">
        <f t="shared" si="131"/>
        <v/>
      </c>
      <c r="G520" t="str">
        <f t="shared" si="135"/>
        <v/>
      </c>
      <c r="H520" t="str">
        <f t="shared" si="136"/>
        <v/>
      </c>
      <c r="I520" t="str">
        <f t="shared" si="137"/>
        <v/>
      </c>
      <c r="J520" t="str">
        <f t="shared" si="138"/>
        <v/>
      </c>
      <c r="K520" t="str">
        <f t="shared" si="132"/>
        <v/>
      </c>
      <c r="L520" t="str">
        <f t="shared" si="132"/>
        <v/>
      </c>
      <c r="M520" t="str">
        <f t="shared" si="132"/>
        <v/>
      </c>
      <c r="N520" t="str">
        <f t="shared" si="139"/>
        <v/>
      </c>
      <c r="O520" t="str">
        <f t="shared" si="133"/>
        <v/>
      </c>
      <c r="P520" t="str">
        <f t="shared" si="133"/>
        <v/>
      </c>
      <c r="Q520" t="str">
        <f>IF(OR($A520="",入力シート_上限3千円!$H$2=""),"",入力シート_上限3千円!$H$2)</f>
        <v/>
      </c>
      <c r="R520" t="str">
        <f>IF(OR($A520="",入力シート_上限3千円!$H$3=""),"",入力シート_上限3千円!$H$3)</f>
        <v/>
      </c>
      <c r="S520" s="30" t="str">
        <f t="shared" si="140"/>
        <v/>
      </c>
    </row>
    <row r="521" spans="1:19" x14ac:dyDescent="0.25">
      <c r="A521" t="str">
        <f>IF(入力シート_上限3千円!$B532="","",ROW()-1)</f>
        <v/>
      </c>
      <c r="B521" t="str">
        <f t="shared" si="134"/>
        <v/>
      </c>
      <c r="C521" t="str">
        <f t="shared" si="131"/>
        <v/>
      </c>
      <c r="D521" t="str">
        <f t="shared" si="131"/>
        <v/>
      </c>
      <c r="E521" s="30" t="str">
        <f t="shared" si="131"/>
        <v/>
      </c>
      <c r="F521" t="str">
        <f t="shared" si="131"/>
        <v/>
      </c>
      <c r="G521" t="str">
        <f t="shared" si="135"/>
        <v/>
      </c>
      <c r="H521" t="str">
        <f t="shared" si="136"/>
        <v/>
      </c>
      <c r="I521" t="str">
        <f t="shared" si="137"/>
        <v/>
      </c>
      <c r="J521" t="str">
        <f t="shared" si="138"/>
        <v/>
      </c>
      <c r="K521" t="str">
        <f t="shared" si="132"/>
        <v/>
      </c>
      <c r="L521" t="str">
        <f t="shared" si="132"/>
        <v/>
      </c>
      <c r="M521" t="str">
        <f t="shared" si="132"/>
        <v/>
      </c>
      <c r="N521" t="str">
        <f t="shared" si="139"/>
        <v/>
      </c>
      <c r="O521" t="str">
        <f t="shared" si="133"/>
        <v/>
      </c>
      <c r="P521" t="str">
        <f t="shared" si="133"/>
        <v/>
      </c>
      <c r="Q521" t="str">
        <f>IF(OR($A521="",入力シート_上限3千円!$H$2=""),"",入力シート_上限3千円!$H$2)</f>
        <v/>
      </c>
      <c r="R521" t="str">
        <f>IF(OR($A521="",入力シート_上限3千円!$H$3=""),"",入力シート_上限3千円!$H$3)</f>
        <v/>
      </c>
      <c r="S521" s="30" t="str">
        <f t="shared" si="140"/>
        <v/>
      </c>
    </row>
    <row r="522" spans="1:19" x14ac:dyDescent="0.25">
      <c r="A522" t="str">
        <f>IF(入力シート_上限3千円!$B533="","",ROW()-1)</f>
        <v/>
      </c>
      <c r="B522" t="str">
        <f t="shared" si="134"/>
        <v/>
      </c>
      <c r="C522" t="str">
        <f t="shared" ref="C522:F541" si="141">IFERROR(IF(VLOOKUP($A522,実績一覧,COLUMN()+1,FALSE)=0,"",VLOOKUP($A522,実績一覧,COLUMN()+1,FALSE)),"")</f>
        <v/>
      </c>
      <c r="D522" t="str">
        <f t="shared" si="141"/>
        <v/>
      </c>
      <c r="E522" s="30" t="str">
        <f t="shared" si="141"/>
        <v/>
      </c>
      <c r="F522" t="str">
        <f t="shared" si="141"/>
        <v/>
      </c>
      <c r="G522" t="str">
        <f t="shared" si="135"/>
        <v/>
      </c>
      <c r="H522" t="str">
        <f t="shared" si="136"/>
        <v/>
      </c>
      <c r="I522" t="str">
        <f t="shared" si="137"/>
        <v/>
      </c>
      <c r="J522" t="str">
        <f t="shared" si="138"/>
        <v/>
      </c>
      <c r="K522" t="str">
        <f t="shared" ref="K522:M541" si="142">IFERROR(IF(VLOOKUP($A522,実績一覧,COLUMN()+11,FALSE)=0,"",VLOOKUP($A522,実績一覧,COLUMN()+11,FALSE)),"")</f>
        <v/>
      </c>
      <c r="L522" t="str">
        <f t="shared" si="142"/>
        <v/>
      </c>
      <c r="M522" t="str">
        <f t="shared" si="142"/>
        <v/>
      </c>
      <c r="N522" t="str">
        <f t="shared" si="139"/>
        <v/>
      </c>
      <c r="O522" t="str">
        <f t="shared" ref="O522:P541" si="143">IFERROR(IF(VLOOKUP($A522,実績一覧,COLUMN()+13,FALSE)=0,"",VLOOKUP($A522,実績一覧,COLUMN()+13,FALSE)),"")</f>
        <v/>
      </c>
      <c r="P522" t="str">
        <f t="shared" si="143"/>
        <v/>
      </c>
      <c r="Q522" t="str">
        <f>IF(OR($A522="",入力シート_上限3千円!$H$2=""),"",入力シート_上限3千円!$H$2)</f>
        <v/>
      </c>
      <c r="R522" t="str">
        <f>IF(OR($A522="",入力シート_上限3千円!$H$3=""),"",入力シート_上限3千円!$H$3)</f>
        <v/>
      </c>
      <c r="S522" s="30" t="str">
        <f t="shared" si="140"/>
        <v/>
      </c>
    </row>
    <row r="523" spans="1:19" x14ac:dyDescent="0.25">
      <c r="A523" t="str">
        <f>IF(入力シート_上限3千円!$B534="","",ROW()-1)</f>
        <v/>
      </c>
      <c r="B523" t="str">
        <f t="shared" si="134"/>
        <v/>
      </c>
      <c r="C523" t="str">
        <f t="shared" si="141"/>
        <v/>
      </c>
      <c r="D523" t="str">
        <f t="shared" si="141"/>
        <v/>
      </c>
      <c r="E523" s="30" t="str">
        <f t="shared" si="141"/>
        <v/>
      </c>
      <c r="F523" t="str">
        <f t="shared" si="141"/>
        <v/>
      </c>
      <c r="G523" t="str">
        <f t="shared" si="135"/>
        <v/>
      </c>
      <c r="H523" t="str">
        <f t="shared" si="136"/>
        <v/>
      </c>
      <c r="I523" t="str">
        <f t="shared" si="137"/>
        <v/>
      </c>
      <c r="J523" t="str">
        <f t="shared" si="138"/>
        <v/>
      </c>
      <c r="K523" t="str">
        <f t="shared" si="142"/>
        <v/>
      </c>
      <c r="L523" t="str">
        <f t="shared" si="142"/>
        <v/>
      </c>
      <c r="M523" t="str">
        <f t="shared" si="142"/>
        <v/>
      </c>
      <c r="N523" t="str">
        <f t="shared" si="139"/>
        <v/>
      </c>
      <c r="O523" t="str">
        <f t="shared" si="143"/>
        <v/>
      </c>
      <c r="P523" t="str">
        <f t="shared" si="143"/>
        <v/>
      </c>
      <c r="Q523" t="str">
        <f>IF(OR($A523="",入力シート_上限3千円!$H$2=""),"",入力シート_上限3千円!$H$2)</f>
        <v/>
      </c>
      <c r="R523" t="str">
        <f>IF(OR($A523="",入力シート_上限3千円!$H$3=""),"",入力シート_上限3千円!$H$3)</f>
        <v/>
      </c>
      <c r="S523" s="30" t="str">
        <f t="shared" si="140"/>
        <v/>
      </c>
    </row>
    <row r="524" spans="1:19" x14ac:dyDescent="0.25">
      <c r="A524" t="str">
        <f>IF(入力シート_上限3千円!$B535="","",ROW()-1)</f>
        <v/>
      </c>
      <c r="B524" t="str">
        <f t="shared" si="134"/>
        <v/>
      </c>
      <c r="C524" t="str">
        <f t="shared" si="141"/>
        <v/>
      </c>
      <c r="D524" t="str">
        <f t="shared" si="141"/>
        <v/>
      </c>
      <c r="E524" s="30" t="str">
        <f t="shared" si="141"/>
        <v/>
      </c>
      <c r="F524" t="str">
        <f t="shared" si="141"/>
        <v/>
      </c>
      <c r="G524" t="str">
        <f t="shared" si="135"/>
        <v/>
      </c>
      <c r="H524" t="str">
        <f t="shared" si="136"/>
        <v/>
      </c>
      <c r="I524" t="str">
        <f t="shared" si="137"/>
        <v/>
      </c>
      <c r="J524" t="str">
        <f t="shared" si="138"/>
        <v/>
      </c>
      <c r="K524" t="str">
        <f t="shared" si="142"/>
        <v/>
      </c>
      <c r="L524" t="str">
        <f t="shared" si="142"/>
        <v/>
      </c>
      <c r="M524" t="str">
        <f t="shared" si="142"/>
        <v/>
      </c>
      <c r="N524" t="str">
        <f t="shared" si="139"/>
        <v/>
      </c>
      <c r="O524" t="str">
        <f t="shared" si="143"/>
        <v/>
      </c>
      <c r="P524" t="str">
        <f t="shared" si="143"/>
        <v/>
      </c>
      <c r="Q524" t="str">
        <f>IF(OR($A524="",入力シート_上限3千円!$H$2=""),"",入力シート_上限3千円!$H$2)</f>
        <v/>
      </c>
      <c r="R524" t="str">
        <f>IF(OR($A524="",入力シート_上限3千円!$H$3=""),"",入力シート_上限3千円!$H$3)</f>
        <v/>
      </c>
      <c r="S524" s="30" t="str">
        <f t="shared" si="140"/>
        <v/>
      </c>
    </row>
    <row r="525" spans="1:19" x14ac:dyDescent="0.25">
      <c r="A525" t="str">
        <f>IF(入力シート_上限3千円!$B536="","",ROW()-1)</f>
        <v/>
      </c>
      <c r="B525" t="str">
        <f t="shared" si="134"/>
        <v/>
      </c>
      <c r="C525" t="str">
        <f t="shared" si="141"/>
        <v/>
      </c>
      <c r="D525" t="str">
        <f t="shared" si="141"/>
        <v/>
      </c>
      <c r="E525" s="30" t="str">
        <f t="shared" si="141"/>
        <v/>
      </c>
      <c r="F525" t="str">
        <f t="shared" si="141"/>
        <v/>
      </c>
      <c r="G525" t="str">
        <f t="shared" si="135"/>
        <v/>
      </c>
      <c r="H525" t="str">
        <f t="shared" si="136"/>
        <v/>
      </c>
      <c r="I525" t="str">
        <f t="shared" si="137"/>
        <v/>
      </c>
      <c r="J525" t="str">
        <f t="shared" si="138"/>
        <v/>
      </c>
      <c r="K525" t="str">
        <f t="shared" si="142"/>
        <v/>
      </c>
      <c r="L525" t="str">
        <f t="shared" si="142"/>
        <v/>
      </c>
      <c r="M525" t="str">
        <f t="shared" si="142"/>
        <v/>
      </c>
      <c r="N525" t="str">
        <f t="shared" si="139"/>
        <v/>
      </c>
      <c r="O525" t="str">
        <f t="shared" si="143"/>
        <v/>
      </c>
      <c r="P525" t="str">
        <f t="shared" si="143"/>
        <v/>
      </c>
      <c r="Q525" t="str">
        <f>IF(OR($A525="",入力シート_上限3千円!$H$2=""),"",入力シート_上限3千円!$H$2)</f>
        <v/>
      </c>
      <c r="R525" t="str">
        <f>IF(OR($A525="",入力シート_上限3千円!$H$3=""),"",入力シート_上限3千円!$H$3)</f>
        <v/>
      </c>
      <c r="S525" s="30" t="str">
        <f t="shared" si="140"/>
        <v/>
      </c>
    </row>
    <row r="526" spans="1:19" x14ac:dyDescent="0.25">
      <c r="A526" t="str">
        <f>IF(入力シート_上限3千円!$B537="","",ROW()-1)</f>
        <v/>
      </c>
      <c r="B526" t="str">
        <f t="shared" si="134"/>
        <v/>
      </c>
      <c r="C526" t="str">
        <f t="shared" si="141"/>
        <v/>
      </c>
      <c r="D526" t="str">
        <f t="shared" si="141"/>
        <v/>
      </c>
      <c r="E526" s="30" t="str">
        <f t="shared" si="141"/>
        <v/>
      </c>
      <c r="F526" t="str">
        <f t="shared" si="141"/>
        <v/>
      </c>
      <c r="G526" t="str">
        <f t="shared" si="135"/>
        <v/>
      </c>
      <c r="H526" t="str">
        <f t="shared" si="136"/>
        <v/>
      </c>
      <c r="I526" t="str">
        <f t="shared" si="137"/>
        <v/>
      </c>
      <c r="J526" t="str">
        <f t="shared" si="138"/>
        <v/>
      </c>
      <c r="K526" t="str">
        <f t="shared" si="142"/>
        <v/>
      </c>
      <c r="L526" t="str">
        <f t="shared" si="142"/>
        <v/>
      </c>
      <c r="M526" t="str">
        <f t="shared" si="142"/>
        <v/>
      </c>
      <c r="N526" t="str">
        <f t="shared" si="139"/>
        <v/>
      </c>
      <c r="O526" t="str">
        <f t="shared" si="143"/>
        <v/>
      </c>
      <c r="P526" t="str">
        <f t="shared" si="143"/>
        <v/>
      </c>
      <c r="Q526" t="str">
        <f>IF(OR($A526="",入力シート_上限3千円!$H$2=""),"",入力シート_上限3千円!$H$2)</f>
        <v/>
      </c>
      <c r="R526" t="str">
        <f>IF(OR($A526="",入力シート_上限3千円!$H$3=""),"",入力シート_上限3千円!$H$3)</f>
        <v/>
      </c>
      <c r="S526" s="30" t="str">
        <f t="shared" si="140"/>
        <v/>
      </c>
    </row>
    <row r="527" spans="1:19" x14ac:dyDescent="0.25">
      <c r="A527" t="str">
        <f>IF(入力シート_上限3千円!$B538="","",ROW()-1)</f>
        <v/>
      </c>
      <c r="B527" t="str">
        <f t="shared" si="134"/>
        <v/>
      </c>
      <c r="C527" t="str">
        <f t="shared" si="141"/>
        <v/>
      </c>
      <c r="D527" t="str">
        <f t="shared" si="141"/>
        <v/>
      </c>
      <c r="E527" s="30" t="str">
        <f t="shared" si="141"/>
        <v/>
      </c>
      <c r="F527" t="str">
        <f t="shared" si="141"/>
        <v/>
      </c>
      <c r="G527" t="str">
        <f t="shared" si="135"/>
        <v/>
      </c>
      <c r="H527" t="str">
        <f t="shared" si="136"/>
        <v/>
      </c>
      <c r="I527" t="str">
        <f t="shared" si="137"/>
        <v/>
      </c>
      <c r="J527" t="str">
        <f t="shared" si="138"/>
        <v/>
      </c>
      <c r="K527" t="str">
        <f t="shared" si="142"/>
        <v/>
      </c>
      <c r="L527" t="str">
        <f t="shared" si="142"/>
        <v/>
      </c>
      <c r="M527" t="str">
        <f t="shared" si="142"/>
        <v/>
      </c>
      <c r="N527" t="str">
        <f t="shared" si="139"/>
        <v/>
      </c>
      <c r="O527" t="str">
        <f t="shared" si="143"/>
        <v/>
      </c>
      <c r="P527" t="str">
        <f t="shared" si="143"/>
        <v/>
      </c>
      <c r="Q527" t="str">
        <f>IF(OR($A527="",入力シート_上限3千円!$H$2=""),"",入力シート_上限3千円!$H$2)</f>
        <v/>
      </c>
      <c r="R527" t="str">
        <f>IF(OR($A527="",入力シート_上限3千円!$H$3=""),"",入力シート_上限3千円!$H$3)</f>
        <v/>
      </c>
      <c r="S527" s="30" t="str">
        <f t="shared" si="140"/>
        <v/>
      </c>
    </row>
    <row r="528" spans="1:19" x14ac:dyDescent="0.25">
      <c r="A528" t="str">
        <f>IF(入力シート_上限3千円!$B539="","",ROW()-1)</f>
        <v/>
      </c>
      <c r="B528" t="str">
        <f t="shared" si="134"/>
        <v/>
      </c>
      <c r="C528" t="str">
        <f t="shared" si="141"/>
        <v/>
      </c>
      <c r="D528" t="str">
        <f t="shared" si="141"/>
        <v/>
      </c>
      <c r="E528" s="30" t="str">
        <f t="shared" si="141"/>
        <v/>
      </c>
      <c r="F528" t="str">
        <f t="shared" si="141"/>
        <v/>
      </c>
      <c r="G528" t="str">
        <f t="shared" si="135"/>
        <v/>
      </c>
      <c r="H528" t="str">
        <f t="shared" si="136"/>
        <v/>
      </c>
      <c r="I528" t="str">
        <f t="shared" si="137"/>
        <v/>
      </c>
      <c r="J528" t="str">
        <f t="shared" si="138"/>
        <v/>
      </c>
      <c r="K528" t="str">
        <f t="shared" si="142"/>
        <v/>
      </c>
      <c r="L528" t="str">
        <f t="shared" si="142"/>
        <v/>
      </c>
      <c r="M528" t="str">
        <f t="shared" si="142"/>
        <v/>
      </c>
      <c r="N528" t="str">
        <f t="shared" si="139"/>
        <v/>
      </c>
      <c r="O528" t="str">
        <f t="shared" si="143"/>
        <v/>
      </c>
      <c r="P528" t="str">
        <f t="shared" si="143"/>
        <v/>
      </c>
      <c r="Q528" t="str">
        <f>IF(OR($A528="",入力シート_上限3千円!$H$2=""),"",入力シート_上限3千円!$H$2)</f>
        <v/>
      </c>
      <c r="R528" t="str">
        <f>IF(OR($A528="",入力シート_上限3千円!$H$3=""),"",入力シート_上限3千円!$H$3)</f>
        <v/>
      </c>
      <c r="S528" s="30" t="str">
        <f t="shared" si="140"/>
        <v/>
      </c>
    </row>
    <row r="529" spans="1:19" x14ac:dyDescent="0.25">
      <c r="A529" t="str">
        <f>IF(入力シート_上限3千円!$B540="","",ROW()-1)</f>
        <v/>
      </c>
      <c r="B529" t="str">
        <f t="shared" si="134"/>
        <v/>
      </c>
      <c r="C529" t="str">
        <f t="shared" si="141"/>
        <v/>
      </c>
      <c r="D529" t="str">
        <f t="shared" si="141"/>
        <v/>
      </c>
      <c r="E529" s="30" t="str">
        <f t="shared" si="141"/>
        <v/>
      </c>
      <c r="F529" t="str">
        <f t="shared" si="141"/>
        <v/>
      </c>
      <c r="G529" t="str">
        <f t="shared" si="135"/>
        <v/>
      </c>
      <c r="H529" t="str">
        <f t="shared" si="136"/>
        <v/>
      </c>
      <c r="I529" t="str">
        <f t="shared" si="137"/>
        <v/>
      </c>
      <c r="J529" t="str">
        <f t="shared" si="138"/>
        <v/>
      </c>
      <c r="K529" t="str">
        <f t="shared" si="142"/>
        <v/>
      </c>
      <c r="L529" t="str">
        <f t="shared" si="142"/>
        <v/>
      </c>
      <c r="M529" t="str">
        <f t="shared" si="142"/>
        <v/>
      </c>
      <c r="N529" t="str">
        <f t="shared" si="139"/>
        <v/>
      </c>
      <c r="O529" t="str">
        <f t="shared" si="143"/>
        <v/>
      </c>
      <c r="P529" t="str">
        <f t="shared" si="143"/>
        <v/>
      </c>
      <c r="Q529" t="str">
        <f>IF(OR($A529="",入力シート_上限3千円!$H$2=""),"",入力シート_上限3千円!$H$2)</f>
        <v/>
      </c>
      <c r="R529" t="str">
        <f>IF(OR($A529="",入力シート_上限3千円!$H$3=""),"",入力シート_上限3千円!$H$3)</f>
        <v/>
      </c>
      <c r="S529" s="30" t="str">
        <f t="shared" si="140"/>
        <v/>
      </c>
    </row>
    <row r="530" spans="1:19" x14ac:dyDescent="0.25">
      <c r="A530" t="str">
        <f>IF(入力シート_上限3千円!$B541="","",ROW()-1)</f>
        <v/>
      </c>
      <c r="B530" t="str">
        <f t="shared" si="134"/>
        <v/>
      </c>
      <c r="C530" t="str">
        <f t="shared" si="141"/>
        <v/>
      </c>
      <c r="D530" t="str">
        <f t="shared" si="141"/>
        <v/>
      </c>
      <c r="E530" s="30" t="str">
        <f t="shared" si="141"/>
        <v/>
      </c>
      <c r="F530" t="str">
        <f t="shared" si="141"/>
        <v/>
      </c>
      <c r="G530" t="str">
        <f t="shared" si="135"/>
        <v/>
      </c>
      <c r="H530" t="str">
        <f t="shared" si="136"/>
        <v/>
      </c>
      <c r="I530" t="str">
        <f t="shared" si="137"/>
        <v/>
      </c>
      <c r="J530" t="str">
        <f t="shared" si="138"/>
        <v/>
      </c>
      <c r="K530" t="str">
        <f t="shared" si="142"/>
        <v/>
      </c>
      <c r="L530" t="str">
        <f t="shared" si="142"/>
        <v/>
      </c>
      <c r="M530" t="str">
        <f t="shared" si="142"/>
        <v/>
      </c>
      <c r="N530" t="str">
        <f t="shared" si="139"/>
        <v/>
      </c>
      <c r="O530" t="str">
        <f t="shared" si="143"/>
        <v/>
      </c>
      <c r="P530" t="str">
        <f t="shared" si="143"/>
        <v/>
      </c>
      <c r="Q530" t="str">
        <f>IF(OR($A530="",入力シート_上限3千円!$H$2=""),"",入力シート_上限3千円!$H$2)</f>
        <v/>
      </c>
      <c r="R530" t="str">
        <f>IF(OR($A530="",入力シート_上限3千円!$H$3=""),"",入力シート_上限3千円!$H$3)</f>
        <v/>
      </c>
      <c r="S530" s="30" t="str">
        <f t="shared" si="140"/>
        <v/>
      </c>
    </row>
    <row r="531" spans="1:19" x14ac:dyDescent="0.25">
      <c r="A531" t="str">
        <f>IF(入力シート_上限3千円!$B542="","",ROW()-1)</f>
        <v/>
      </c>
      <c r="B531" t="str">
        <f t="shared" si="134"/>
        <v/>
      </c>
      <c r="C531" t="str">
        <f t="shared" si="141"/>
        <v/>
      </c>
      <c r="D531" t="str">
        <f t="shared" si="141"/>
        <v/>
      </c>
      <c r="E531" s="30" t="str">
        <f t="shared" si="141"/>
        <v/>
      </c>
      <c r="F531" t="str">
        <f t="shared" si="141"/>
        <v/>
      </c>
      <c r="G531" t="str">
        <f t="shared" si="135"/>
        <v/>
      </c>
      <c r="H531" t="str">
        <f t="shared" si="136"/>
        <v/>
      </c>
      <c r="I531" t="str">
        <f t="shared" si="137"/>
        <v/>
      </c>
      <c r="J531" t="str">
        <f t="shared" si="138"/>
        <v/>
      </c>
      <c r="K531" t="str">
        <f t="shared" si="142"/>
        <v/>
      </c>
      <c r="L531" t="str">
        <f t="shared" si="142"/>
        <v/>
      </c>
      <c r="M531" t="str">
        <f t="shared" si="142"/>
        <v/>
      </c>
      <c r="N531" t="str">
        <f t="shared" si="139"/>
        <v/>
      </c>
      <c r="O531" t="str">
        <f t="shared" si="143"/>
        <v/>
      </c>
      <c r="P531" t="str">
        <f t="shared" si="143"/>
        <v/>
      </c>
      <c r="Q531" t="str">
        <f>IF(OR($A531="",入力シート_上限3千円!$H$2=""),"",入力シート_上限3千円!$H$2)</f>
        <v/>
      </c>
      <c r="R531" t="str">
        <f>IF(OR($A531="",入力シート_上限3千円!$H$3=""),"",入力シート_上限3千円!$H$3)</f>
        <v/>
      </c>
      <c r="S531" s="30" t="str">
        <f t="shared" si="140"/>
        <v/>
      </c>
    </row>
    <row r="532" spans="1:19" x14ac:dyDescent="0.25">
      <c r="A532" t="str">
        <f>IF(入力シート_上限3千円!$B543="","",ROW()-1)</f>
        <v/>
      </c>
      <c r="B532" t="str">
        <f t="shared" si="134"/>
        <v/>
      </c>
      <c r="C532" t="str">
        <f t="shared" si="141"/>
        <v/>
      </c>
      <c r="D532" t="str">
        <f t="shared" si="141"/>
        <v/>
      </c>
      <c r="E532" s="30" t="str">
        <f t="shared" si="141"/>
        <v/>
      </c>
      <c r="F532" t="str">
        <f t="shared" si="141"/>
        <v/>
      </c>
      <c r="G532" t="str">
        <f t="shared" si="135"/>
        <v/>
      </c>
      <c r="H532" t="str">
        <f t="shared" si="136"/>
        <v/>
      </c>
      <c r="I532" t="str">
        <f t="shared" si="137"/>
        <v/>
      </c>
      <c r="J532" t="str">
        <f t="shared" si="138"/>
        <v/>
      </c>
      <c r="K532" t="str">
        <f t="shared" si="142"/>
        <v/>
      </c>
      <c r="L532" t="str">
        <f t="shared" si="142"/>
        <v/>
      </c>
      <c r="M532" t="str">
        <f t="shared" si="142"/>
        <v/>
      </c>
      <c r="N532" t="str">
        <f t="shared" si="139"/>
        <v/>
      </c>
      <c r="O532" t="str">
        <f t="shared" si="143"/>
        <v/>
      </c>
      <c r="P532" t="str">
        <f t="shared" si="143"/>
        <v/>
      </c>
      <c r="Q532" t="str">
        <f>IF(OR($A532="",入力シート_上限3千円!$H$2=""),"",入力シート_上限3千円!$H$2)</f>
        <v/>
      </c>
      <c r="R532" t="str">
        <f>IF(OR($A532="",入力シート_上限3千円!$H$3=""),"",入力シート_上限3千円!$H$3)</f>
        <v/>
      </c>
      <c r="S532" s="30" t="str">
        <f t="shared" si="140"/>
        <v/>
      </c>
    </row>
    <row r="533" spans="1:19" x14ac:dyDescent="0.25">
      <c r="A533" t="str">
        <f>IF(入力シート_上限3千円!$B544="","",ROW()-1)</f>
        <v/>
      </c>
      <c r="B533" t="str">
        <f t="shared" si="134"/>
        <v/>
      </c>
      <c r="C533" t="str">
        <f t="shared" si="141"/>
        <v/>
      </c>
      <c r="D533" t="str">
        <f t="shared" si="141"/>
        <v/>
      </c>
      <c r="E533" s="30" t="str">
        <f t="shared" si="141"/>
        <v/>
      </c>
      <c r="F533" t="str">
        <f t="shared" si="141"/>
        <v/>
      </c>
      <c r="G533" t="str">
        <f t="shared" si="135"/>
        <v/>
      </c>
      <c r="H533" t="str">
        <f t="shared" si="136"/>
        <v/>
      </c>
      <c r="I533" t="str">
        <f t="shared" si="137"/>
        <v/>
      </c>
      <c r="J533" t="str">
        <f t="shared" si="138"/>
        <v/>
      </c>
      <c r="K533" t="str">
        <f t="shared" si="142"/>
        <v/>
      </c>
      <c r="L533" t="str">
        <f t="shared" si="142"/>
        <v/>
      </c>
      <c r="M533" t="str">
        <f t="shared" si="142"/>
        <v/>
      </c>
      <c r="N533" t="str">
        <f t="shared" si="139"/>
        <v/>
      </c>
      <c r="O533" t="str">
        <f t="shared" si="143"/>
        <v/>
      </c>
      <c r="P533" t="str">
        <f t="shared" si="143"/>
        <v/>
      </c>
      <c r="Q533" t="str">
        <f>IF(OR($A533="",入力シート_上限3千円!$H$2=""),"",入力シート_上限3千円!$H$2)</f>
        <v/>
      </c>
      <c r="R533" t="str">
        <f>IF(OR($A533="",入力シート_上限3千円!$H$3=""),"",入力シート_上限3千円!$H$3)</f>
        <v/>
      </c>
      <c r="S533" s="30" t="str">
        <f t="shared" si="140"/>
        <v/>
      </c>
    </row>
    <row r="534" spans="1:19" x14ac:dyDescent="0.25">
      <c r="A534" t="str">
        <f>IF(入力シート_上限3千円!$B545="","",ROW()-1)</f>
        <v/>
      </c>
      <c r="B534" t="str">
        <f t="shared" si="134"/>
        <v/>
      </c>
      <c r="C534" t="str">
        <f t="shared" si="141"/>
        <v/>
      </c>
      <c r="D534" t="str">
        <f t="shared" si="141"/>
        <v/>
      </c>
      <c r="E534" s="30" t="str">
        <f t="shared" si="141"/>
        <v/>
      </c>
      <c r="F534" t="str">
        <f t="shared" si="141"/>
        <v/>
      </c>
      <c r="G534" t="str">
        <f t="shared" si="135"/>
        <v/>
      </c>
      <c r="H534" t="str">
        <f t="shared" si="136"/>
        <v/>
      </c>
      <c r="I534" t="str">
        <f t="shared" si="137"/>
        <v/>
      </c>
      <c r="J534" t="str">
        <f t="shared" si="138"/>
        <v/>
      </c>
      <c r="K534" t="str">
        <f t="shared" si="142"/>
        <v/>
      </c>
      <c r="L534" t="str">
        <f t="shared" si="142"/>
        <v/>
      </c>
      <c r="M534" t="str">
        <f t="shared" si="142"/>
        <v/>
      </c>
      <c r="N534" t="str">
        <f t="shared" si="139"/>
        <v/>
      </c>
      <c r="O534" t="str">
        <f t="shared" si="143"/>
        <v/>
      </c>
      <c r="P534" t="str">
        <f t="shared" si="143"/>
        <v/>
      </c>
      <c r="Q534" t="str">
        <f>IF(OR($A534="",入力シート_上限3千円!$H$2=""),"",入力シート_上限3千円!$H$2)</f>
        <v/>
      </c>
      <c r="R534" t="str">
        <f>IF(OR($A534="",入力シート_上限3千円!$H$3=""),"",入力シート_上限3千円!$H$3)</f>
        <v/>
      </c>
      <c r="S534" s="30" t="str">
        <f t="shared" si="140"/>
        <v/>
      </c>
    </row>
    <row r="535" spans="1:19" x14ac:dyDescent="0.25">
      <c r="A535" t="str">
        <f>IF(入力シート_上限3千円!$B546="","",ROW()-1)</f>
        <v/>
      </c>
      <c r="B535" t="str">
        <f t="shared" si="134"/>
        <v/>
      </c>
      <c r="C535" t="str">
        <f t="shared" si="141"/>
        <v/>
      </c>
      <c r="D535" t="str">
        <f t="shared" si="141"/>
        <v/>
      </c>
      <c r="E535" s="30" t="str">
        <f t="shared" si="141"/>
        <v/>
      </c>
      <c r="F535" t="str">
        <f t="shared" si="141"/>
        <v/>
      </c>
      <c r="G535" t="str">
        <f t="shared" si="135"/>
        <v/>
      </c>
      <c r="H535" t="str">
        <f t="shared" si="136"/>
        <v/>
      </c>
      <c r="I535" t="str">
        <f t="shared" si="137"/>
        <v/>
      </c>
      <c r="J535" t="str">
        <f t="shared" si="138"/>
        <v/>
      </c>
      <c r="K535" t="str">
        <f t="shared" si="142"/>
        <v/>
      </c>
      <c r="L535" t="str">
        <f t="shared" si="142"/>
        <v/>
      </c>
      <c r="M535" t="str">
        <f t="shared" si="142"/>
        <v/>
      </c>
      <c r="N535" t="str">
        <f t="shared" si="139"/>
        <v/>
      </c>
      <c r="O535" t="str">
        <f t="shared" si="143"/>
        <v/>
      </c>
      <c r="P535" t="str">
        <f t="shared" si="143"/>
        <v/>
      </c>
      <c r="Q535" t="str">
        <f>IF(OR($A535="",入力シート_上限3千円!$H$2=""),"",入力シート_上限3千円!$H$2)</f>
        <v/>
      </c>
      <c r="R535" t="str">
        <f>IF(OR($A535="",入力シート_上限3千円!$H$3=""),"",入力シート_上限3千円!$H$3)</f>
        <v/>
      </c>
      <c r="S535" s="30" t="str">
        <f t="shared" si="140"/>
        <v/>
      </c>
    </row>
    <row r="536" spans="1:19" x14ac:dyDescent="0.25">
      <c r="A536" t="str">
        <f>IF(入力シート_上限3千円!$B547="","",ROW()-1)</f>
        <v/>
      </c>
      <c r="B536" t="str">
        <f t="shared" si="134"/>
        <v/>
      </c>
      <c r="C536" t="str">
        <f t="shared" si="141"/>
        <v/>
      </c>
      <c r="D536" t="str">
        <f t="shared" si="141"/>
        <v/>
      </c>
      <c r="E536" s="30" t="str">
        <f t="shared" si="141"/>
        <v/>
      </c>
      <c r="F536" t="str">
        <f t="shared" si="141"/>
        <v/>
      </c>
      <c r="G536" t="str">
        <f t="shared" si="135"/>
        <v/>
      </c>
      <c r="H536" t="str">
        <f t="shared" si="136"/>
        <v/>
      </c>
      <c r="I536" t="str">
        <f t="shared" si="137"/>
        <v/>
      </c>
      <c r="J536" t="str">
        <f t="shared" si="138"/>
        <v/>
      </c>
      <c r="K536" t="str">
        <f t="shared" si="142"/>
        <v/>
      </c>
      <c r="L536" t="str">
        <f t="shared" si="142"/>
        <v/>
      </c>
      <c r="M536" t="str">
        <f t="shared" si="142"/>
        <v/>
      </c>
      <c r="N536" t="str">
        <f t="shared" si="139"/>
        <v/>
      </c>
      <c r="O536" t="str">
        <f t="shared" si="143"/>
        <v/>
      </c>
      <c r="P536" t="str">
        <f t="shared" si="143"/>
        <v/>
      </c>
      <c r="Q536" t="str">
        <f>IF(OR($A536="",入力シート_上限3千円!$H$2=""),"",入力シート_上限3千円!$H$2)</f>
        <v/>
      </c>
      <c r="R536" t="str">
        <f>IF(OR($A536="",入力シート_上限3千円!$H$3=""),"",入力シート_上限3千円!$H$3)</f>
        <v/>
      </c>
      <c r="S536" s="30" t="str">
        <f t="shared" si="140"/>
        <v/>
      </c>
    </row>
    <row r="537" spans="1:19" x14ac:dyDescent="0.25">
      <c r="A537" t="str">
        <f>IF(入力シート_上限3千円!$B548="","",ROW()-1)</f>
        <v/>
      </c>
      <c r="B537" t="str">
        <f t="shared" si="134"/>
        <v/>
      </c>
      <c r="C537" t="str">
        <f t="shared" si="141"/>
        <v/>
      </c>
      <c r="D537" t="str">
        <f t="shared" si="141"/>
        <v/>
      </c>
      <c r="E537" s="30" t="str">
        <f t="shared" si="141"/>
        <v/>
      </c>
      <c r="F537" t="str">
        <f t="shared" si="141"/>
        <v/>
      </c>
      <c r="G537" t="str">
        <f t="shared" si="135"/>
        <v/>
      </c>
      <c r="H537" t="str">
        <f t="shared" si="136"/>
        <v/>
      </c>
      <c r="I537" t="str">
        <f t="shared" si="137"/>
        <v/>
      </c>
      <c r="J537" t="str">
        <f t="shared" si="138"/>
        <v/>
      </c>
      <c r="K537" t="str">
        <f t="shared" si="142"/>
        <v/>
      </c>
      <c r="L537" t="str">
        <f t="shared" si="142"/>
        <v/>
      </c>
      <c r="M537" t="str">
        <f t="shared" si="142"/>
        <v/>
      </c>
      <c r="N537" t="str">
        <f t="shared" si="139"/>
        <v/>
      </c>
      <c r="O537" t="str">
        <f t="shared" si="143"/>
        <v/>
      </c>
      <c r="P537" t="str">
        <f t="shared" si="143"/>
        <v/>
      </c>
      <c r="Q537" t="str">
        <f>IF(OR($A537="",入力シート_上限3千円!$H$2=""),"",入力シート_上限3千円!$H$2)</f>
        <v/>
      </c>
      <c r="R537" t="str">
        <f>IF(OR($A537="",入力シート_上限3千円!$H$3=""),"",入力シート_上限3千円!$H$3)</f>
        <v/>
      </c>
      <c r="S537" s="30" t="str">
        <f t="shared" si="140"/>
        <v/>
      </c>
    </row>
    <row r="538" spans="1:19" x14ac:dyDescent="0.25">
      <c r="A538" t="str">
        <f>IF(入力シート_上限3千円!$B549="","",ROW()-1)</f>
        <v/>
      </c>
      <c r="B538" t="str">
        <f t="shared" si="134"/>
        <v/>
      </c>
      <c r="C538" t="str">
        <f t="shared" si="141"/>
        <v/>
      </c>
      <c r="D538" t="str">
        <f t="shared" si="141"/>
        <v/>
      </c>
      <c r="E538" s="30" t="str">
        <f t="shared" si="141"/>
        <v/>
      </c>
      <c r="F538" t="str">
        <f t="shared" si="141"/>
        <v/>
      </c>
      <c r="G538" t="str">
        <f t="shared" si="135"/>
        <v/>
      </c>
      <c r="H538" t="str">
        <f t="shared" si="136"/>
        <v/>
      </c>
      <c r="I538" t="str">
        <f t="shared" si="137"/>
        <v/>
      </c>
      <c r="J538" t="str">
        <f t="shared" si="138"/>
        <v/>
      </c>
      <c r="K538" t="str">
        <f t="shared" si="142"/>
        <v/>
      </c>
      <c r="L538" t="str">
        <f t="shared" si="142"/>
        <v/>
      </c>
      <c r="M538" t="str">
        <f t="shared" si="142"/>
        <v/>
      </c>
      <c r="N538" t="str">
        <f t="shared" si="139"/>
        <v/>
      </c>
      <c r="O538" t="str">
        <f t="shared" si="143"/>
        <v/>
      </c>
      <c r="P538" t="str">
        <f t="shared" si="143"/>
        <v/>
      </c>
      <c r="Q538" t="str">
        <f>IF(OR($A538="",入力シート_上限3千円!$H$2=""),"",入力シート_上限3千円!$H$2)</f>
        <v/>
      </c>
      <c r="R538" t="str">
        <f>IF(OR($A538="",入力シート_上限3千円!$H$3=""),"",入力シート_上限3千円!$H$3)</f>
        <v/>
      </c>
      <c r="S538" s="30" t="str">
        <f t="shared" si="140"/>
        <v/>
      </c>
    </row>
    <row r="539" spans="1:19" x14ac:dyDescent="0.25">
      <c r="A539" t="str">
        <f>IF(入力シート_上限3千円!$B550="","",ROW()-1)</f>
        <v/>
      </c>
      <c r="B539" t="str">
        <f t="shared" si="134"/>
        <v/>
      </c>
      <c r="C539" t="str">
        <f t="shared" si="141"/>
        <v/>
      </c>
      <c r="D539" t="str">
        <f t="shared" si="141"/>
        <v/>
      </c>
      <c r="E539" s="30" t="str">
        <f t="shared" si="141"/>
        <v/>
      </c>
      <c r="F539" t="str">
        <f t="shared" si="141"/>
        <v/>
      </c>
      <c r="G539" t="str">
        <f t="shared" si="135"/>
        <v/>
      </c>
      <c r="H539" t="str">
        <f t="shared" si="136"/>
        <v/>
      </c>
      <c r="I539" t="str">
        <f t="shared" si="137"/>
        <v/>
      </c>
      <c r="J539" t="str">
        <f t="shared" si="138"/>
        <v/>
      </c>
      <c r="K539" t="str">
        <f t="shared" si="142"/>
        <v/>
      </c>
      <c r="L539" t="str">
        <f t="shared" si="142"/>
        <v/>
      </c>
      <c r="M539" t="str">
        <f t="shared" si="142"/>
        <v/>
      </c>
      <c r="N539" t="str">
        <f t="shared" si="139"/>
        <v/>
      </c>
      <c r="O539" t="str">
        <f t="shared" si="143"/>
        <v/>
      </c>
      <c r="P539" t="str">
        <f t="shared" si="143"/>
        <v/>
      </c>
      <c r="Q539" t="str">
        <f>IF(OR($A539="",入力シート_上限3千円!$H$2=""),"",入力シート_上限3千円!$H$2)</f>
        <v/>
      </c>
      <c r="R539" t="str">
        <f>IF(OR($A539="",入力シート_上限3千円!$H$3=""),"",入力シート_上限3千円!$H$3)</f>
        <v/>
      </c>
      <c r="S539" s="30" t="str">
        <f t="shared" si="140"/>
        <v/>
      </c>
    </row>
    <row r="540" spans="1:19" x14ac:dyDescent="0.25">
      <c r="A540" t="str">
        <f>IF(入力シート_上限3千円!$B551="","",ROW()-1)</f>
        <v/>
      </c>
      <c r="B540" t="str">
        <f t="shared" si="134"/>
        <v/>
      </c>
      <c r="C540" t="str">
        <f t="shared" si="141"/>
        <v/>
      </c>
      <c r="D540" t="str">
        <f t="shared" si="141"/>
        <v/>
      </c>
      <c r="E540" s="30" t="str">
        <f t="shared" si="141"/>
        <v/>
      </c>
      <c r="F540" t="str">
        <f t="shared" si="141"/>
        <v/>
      </c>
      <c r="G540" t="str">
        <f t="shared" si="135"/>
        <v/>
      </c>
      <c r="H540" t="str">
        <f t="shared" si="136"/>
        <v/>
      </c>
      <c r="I540" t="str">
        <f t="shared" si="137"/>
        <v/>
      </c>
      <c r="J540" t="str">
        <f t="shared" si="138"/>
        <v/>
      </c>
      <c r="K540" t="str">
        <f t="shared" si="142"/>
        <v/>
      </c>
      <c r="L540" t="str">
        <f t="shared" si="142"/>
        <v/>
      </c>
      <c r="M540" t="str">
        <f t="shared" si="142"/>
        <v/>
      </c>
      <c r="N540" t="str">
        <f t="shared" si="139"/>
        <v/>
      </c>
      <c r="O540" t="str">
        <f t="shared" si="143"/>
        <v/>
      </c>
      <c r="P540" t="str">
        <f t="shared" si="143"/>
        <v/>
      </c>
      <c r="Q540" t="str">
        <f>IF(OR($A540="",入力シート_上限3千円!$H$2=""),"",入力シート_上限3千円!$H$2)</f>
        <v/>
      </c>
      <c r="R540" t="str">
        <f>IF(OR($A540="",入力シート_上限3千円!$H$3=""),"",入力シート_上限3千円!$H$3)</f>
        <v/>
      </c>
      <c r="S540" s="30" t="str">
        <f t="shared" si="140"/>
        <v/>
      </c>
    </row>
    <row r="541" spans="1:19" x14ac:dyDescent="0.25">
      <c r="A541" t="str">
        <f>IF(入力シート_上限3千円!$B552="","",ROW()-1)</f>
        <v/>
      </c>
      <c r="B541" t="str">
        <f t="shared" si="134"/>
        <v/>
      </c>
      <c r="C541" t="str">
        <f t="shared" si="141"/>
        <v/>
      </c>
      <c r="D541" t="str">
        <f t="shared" si="141"/>
        <v/>
      </c>
      <c r="E541" s="30" t="str">
        <f t="shared" si="141"/>
        <v/>
      </c>
      <c r="F541" t="str">
        <f t="shared" si="141"/>
        <v/>
      </c>
      <c r="G541" t="str">
        <f t="shared" si="135"/>
        <v/>
      </c>
      <c r="H541" t="str">
        <f t="shared" si="136"/>
        <v/>
      </c>
      <c r="I541" t="str">
        <f t="shared" si="137"/>
        <v/>
      </c>
      <c r="J541" t="str">
        <f t="shared" si="138"/>
        <v/>
      </c>
      <c r="K541" t="str">
        <f t="shared" si="142"/>
        <v/>
      </c>
      <c r="L541" t="str">
        <f t="shared" si="142"/>
        <v/>
      </c>
      <c r="M541" t="str">
        <f t="shared" si="142"/>
        <v/>
      </c>
      <c r="N541" t="str">
        <f t="shared" si="139"/>
        <v/>
      </c>
      <c r="O541" t="str">
        <f t="shared" si="143"/>
        <v/>
      </c>
      <c r="P541" t="str">
        <f t="shared" si="143"/>
        <v/>
      </c>
      <c r="Q541" t="str">
        <f>IF(OR($A541="",入力シート_上限3千円!$H$2=""),"",入力シート_上限3千円!$H$2)</f>
        <v/>
      </c>
      <c r="R541" t="str">
        <f>IF(OR($A541="",入力シート_上限3千円!$H$3=""),"",入力シート_上限3千円!$H$3)</f>
        <v/>
      </c>
      <c r="S541" s="30" t="str">
        <f t="shared" si="140"/>
        <v/>
      </c>
    </row>
    <row r="542" spans="1:19" x14ac:dyDescent="0.25">
      <c r="A542" t="str">
        <f>IF(入力シート_上限3千円!$B553="","",ROW()-1)</f>
        <v/>
      </c>
      <c r="B542" t="str">
        <f t="shared" si="134"/>
        <v/>
      </c>
      <c r="C542" t="str">
        <f t="shared" ref="C542:F561" si="144">IFERROR(IF(VLOOKUP($A542,実績一覧,COLUMN()+1,FALSE)=0,"",VLOOKUP($A542,実績一覧,COLUMN()+1,FALSE)),"")</f>
        <v/>
      </c>
      <c r="D542" t="str">
        <f t="shared" si="144"/>
        <v/>
      </c>
      <c r="E542" s="30" t="str">
        <f t="shared" si="144"/>
        <v/>
      </c>
      <c r="F542" t="str">
        <f t="shared" si="144"/>
        <v/>
      </c>
      <c r="G542" t="str">
        <f t="shared" si="135"/>
        <v/>
      </c>
      <c r="H542" t="str">
        <f t="shared" si="136"/>
        <v/>
      </c>
      <c r="I542" t="str">
        <f t="shared" si="137"/>
        <v/>
      </c>
      <c r="J542" t="str">
        <f t="shared" si="138"/>
        <v/>
      </c>
      <c r="K542" t="str">
        <f t="shared" ref="K542:M561" si="145">IFERROR(IF(VLOOKUP($A542,実績一覧,COLUMN()+11,FALSE)=0,"",VLOOKUP($A542,実績一覧,COLUMN()+11,FALSE)),"")</f>
        <v/>
      </c>
      <c r="L542" t="str">
        <f t="shared" si="145"/>
        <v/>
      </c>
      <c r="M542" t="str">
        <f t="shared" si="145"/>
        <v/>
      </c>
      <c r="N542" t="str">
        <f t="shared" si="139"/>
        <v/>
      </c>
      <c r="O542" t="str">
        <f t="shared" ref="O542:P561" si="146">IFERROR(IF(VLOOKUP($A542,実績一覧,COLUMN()+13,FALSE)=0,"",VLOOKUP($A542,実績一覧,COLUMN()+13,FALSE)),"")</f>
        <v/>
      </c>
      <c r="P542" t="str">
        <f t="shared" si="146"/>
        <v/>
      </c>
      <c r="Q542" t="str">
        <f>IF(OR($A542="",入力シート_上限3千円!$H$2=""),"",入力シート_上限3千円!$H$2)</f>
        <v/>
      </c>
      <c r="R542" t="str">
        <f>IF(OR($A542="",入力シート_上限3千円!$H$3=""),"",入力シート_上限3千円!$H$3)</f>
        <v/>
      </c>
      <c r="S542" s="30" t="str">
        <f t="shared" si="140"/>
        <v/>
      </c>
    </row>
    <row r="543" spans="1:19" x14ac:dyDescent="0.25">
      <c r="A543" t="str">
        <f>IF(入力シート_上限3千円!$B554="","",ROW()-1)</f>
        <v/>
      </c>
      <c r="B543" t="str">
        <f t="shared" si="134"/>
        <v/>
      </c>
      <c r="C543" t="str">
        <f t="shared" si="144"/>
        <v/>
      </c>
      <c r="D543" t="str">
        <f t="shared" si="144"/>
        <v/>
      </c>
      <c r="E543" s="30" t="str">
        <f t="shared" si="144"/>
        <v/>
      </c>
      <c r="F543" t="str">
        <f t="shared" si="144"/>
        <v/>
      </c>
      <c r="G543" t="str">
        <f t="shared" si="135"/>
        <v/>
      </c>
      <c r="H543" t="str">
        <f t="shared" si="136"/>
        <v/>
      </c>
      <c r="I543" t="str">
        <f t="shared" si="137"/>
        <v/>
      </c>
      <c r="J543" t="str">
        <f t="shared" si="138"/>
        <v/>
      </c>
      <c r="K543" t="str">
        <f t="shared" si="145"/>
        <v/>
      </c>
      <c r="L543" t="str">
        <f t="shared" si="145"/>
        <v/>
      </c>
      <c r="M543" t="str">
        <f t="shared" si="145"/>
        <v/>
      </c>
      <c r="N543" t="str">
        <f t="shared" si="139"/>
        <v/>
      </c>
      <c r="O543" t="str">
        <f t="shared" si="146"/>
        <v/>
      </c>
      <c r="P543" t="str">
        <f t="shared" si="146"/>
        <v/>
      </c>
      <c r="Q543" t="str">
        <f>IF(OR($A543="",入力シート_上限3千円!$H$2=""),"",入力シート_上限3千円!$H$2)</f>
        <v/>
      </c>
      <c r="R543" t="str">
        <f>IF(OR($A543="",入力シート_上限3千円!$H$3=""),"",入力シート_上限3千円!$H$3)</f>
        <v/>
      </c>
      <c r="S543" s="30" t="str">
        <f t="shared" si="140"/>
        <v/>
      </c>
    </row>
    <row r="544" spans="1:19" x14ac:dyDescent="0.25">
      <c r="A544" t="str">
        <f>IF(入力シート_上限3千円!$B555="","",ROW()-1)</f>
        <v/>
      </c>
      <c r="B544" t="str">
        <f t="shared" si="134"/>
        <v/>
      </c>
      <c r="C544" t="str">
        <f t="shared" si="144"/>
        <v/>
      </c>
      <c r="D544" t="str">
        <f t="shared" si="144"/>
        <v/>
      </c>
      <c r="E544" s="30" t="str">
        <f t="shared" si="144"/>
        <v/>
      </c>
      <c r="F544" t="str">
        <f t="shared" si="144"/>
        <v/>
      </c>
      <c r="G544" t="str">
        <f t="shared" si="135"/>
        <v/>
      </c>
      <c r="H544" t="str">
        <f t="shared" si="136"/>
        <v/>
      </c>
      <c r="I544" t="str">
        <f t="shared" si="137"/>
        <v/>
      </c>
      <c r="J544" t="str">
        <f t="shared" si="138"/>
        <v/>
      </c>
      <c r="K544" t="str">
        <f t="shared" si="145"/>
        <v/>
      </c>
      <c r="L544" t="str">
        <f t="shared" si="145"/>
        <v/>
      </c>
      <c r="M544" t="str">
        <f t="shared" si="145"/>
        <v/>
      </c>
      <c r="N544" t="str">
        <f t="shared" si="139"/>
        <v/>
      </c>
      <c r="O544" t="str">
        <f t="shared" si="146"/>
        <v/>
      </c>
      <c r="P544" t="str">
        <f t="shared" si="146"/>
        <v/>
      </c>
      <c r="Q544" t="str">
        <f>IF(OR($A544="",入力シート_上限3千円!$H$2=""),"",入力シート_上限3千円!$H$2)</f>
        <v/>
      </c>
      <c r="R544" t="str">
        <f>IF(OR($A544="",入力シート_上限3千円!$H$3=""),"",入力シート_上限3千円!$H$3)</f>
        <v/>
      </c>
      <c r="S544" s="30" t="str">
        <f t="shared" si="140"/>
        <v/>
      </c>
    </row>
    <row r="545" spans="1:19" x14ac:dyDescent="0.25">
      <c r="A545" t="str">
        <f>IF(入力シート_上限3千円!$B556="","",ROW()-1)</f>
        <v/>
      </c>
      <c r="B545" t="str">
        <f t="shared" si="134"/>
        <v/>
      </c>
      <c r="C545" t="str">
        <f t="shared" si="144"/>
        <v/>
      </c>
      <c r="D545" t="str">
        <f t="shared" si="144"/>
        <v/>
      </c>
      <c r="E545" s="30" t="str">
        <f t="shared" si="144"/>
        <v/>
      </c>
      <c r="F545" t="str">
        <f t="shared" si="144"/>
        <v/>
      </c>
      <c r="G545" t="str">
        <f t="shared" si="135"/>
        <v/>
      </c>
      <c r="H545" t="str">
        <f t="shared" si="136"/>
        <v/>
      </c>
      <c r="I545" t="str">
        <f t="shared" si="137"/>
        <v/>
      </c>
      <c r="J545" t="str">
        <f t="shared" si="138"/>
        <v/>
      </c>
      <c r="K545" t="str">
        <f t="shared" si="145"/>
        <v/>
      </c>
      <c r="L545" t="str">
        <f t="shared" si="145"/>
        <v/>
      </c>
      <c r="M545" t="str">
        <f t="shared" si="145"/>
        <v/>
      </c>
      <c r="N545" t="str">
        <f t="shared" si="139"/>
        <v/>
      </c>
      <c r="O545" t="str">
        <f t="shared" si="146"/>
        <v/>
      </c>
      <c r="P545" t="str">
        <f t="shared" si="146"/>
        <v/>
      </c>
      <c r="Q545" t="str">
        <f>IF(OR($A545="",入力シート_上限3千円!$H$2=""),"",入力シート_上限3千円!$H$2)</f>
        <v/>
      </c>
      <c r="R545" t="str">
        <f>IF(OR($A545="",入力シート_上限3千円!$H$3=""),"",入力シート_上限3千円!$H$3)</f>
        <v/>
      </c>
      <c r="S545" s="30" t="str">
        <f t="shared" si="140"/>
        <v/>
      </c>
    </row>
    <row r="546" spans="1:19" x14ac:dyDescent="0.25">
      <c r="A546" t="str">
        <f>IF(入力シート_上限3千円!$B557="","",ROW()-1)</f>
        <v/>
      </c>
      <c r="B546" t="str">
        <f t="shared" si="134"/>
        <v/>
      </c>
      <c r="C546" t="str">
        <f t="shared" si="144"/>
        <v/>
      </c>
      <c r="D546" t="str">
        <f t="shared" si="144"/>
        <v/>
      </c>
      <c r="E546" s="30" t="str">
        <f t="shared" si="144"/>
        <v/>
      </c>
      <c r="F546" t="str">
        <f t="shared" si="144"/>
        <v/>
      </c>
      <c r="G546" t="str">
        <f t="shared" si="135"/>
        <v/>
      </c>
      <c r="H546" t="str">
        <f t="shared" si="136"/>
        <v/>
      </c>
      <c r="I546" t="str">
        <f t="shared" si="137"/>
        <v/>
      </c>
      <c r="J546" t="str">
        <f t="shared" si="138"/>
        <v/>
      </c>
      <c r="K546" t="str">
        <f t="shared" si="145"/>
        <v/>
      </c>
      <c r="L546" t="str">
        <f t="shared" si="145"/>
        <v/>
      </c>
      <c r="M546" t="str">
        <f t="shared" si="145"/>
        <v/>
      </c>
      <c r="N546" t="str">
        <f t="shared" si="139"/>
        <v/>
      </c>
      <c r="O546" t="str">
        <f t="shared" si="146"/>
        <v/>
      </c>
      <c r="P546" t="str">
        <f t="shared" si="146"/>
        <v/>
      </c>
      <c r="Q546" t="str">
        <f>IF(OR($A546="",入力シート_上限3千円!$H$2=""),"",入力シート_上限3千円!$H$2)</f>
        <v/>
      </c>
      <c r="R546" t="str">
        <f>IF(OR($A546="",入力シート_上限3千円!$H$3=""),"",入力シート_上限3千円!$H$3)</f>
        <v/>
      </c>
      <c r="S546" s="30" t="str">
        <f t="shared" si="140"/>
        <v/>
      </c>
    </row>
    <row r="547" spans="1:19" x14ac:dyDescent="0.25">
      <c r="A547" t="str">
        <f>IF(入力シート_上限3千円!$B558="","",ROW()-1)</f>
        <v/>
      </c>
      <c r="B547" t="str">
        <f t="shared" si="134"/>
        <v/>
      </c>
      <c r="C547" t="str">
        <f t="shared" si="144"/>
        <v/>
      </c>
      <c r="D547" t="str">
        <f t="shared" si="144"/>
        <v/>
      </c>
      <c r="E547" s="30" t="str">
        <f t="shared" si="144"/>
        <v/>
      </c>
      <c r="F547" t="str">
        <f t="shared" si="144"/>
        <v/>
      </c>
      <c r="G547" t="str">
        <f t="shared" si="135"/>
        <v/>
      </c>
      <c r="H547" t="str">
        <f t="shared" si="136"/>
        <v/>
      </c>
      <c r="I547" t="str">
        <f t="shared" si="137"/>
        <v/>
      </c>
      <c r="J547" t="str">
        <f t="shared" si="138"/>
        <v/>
      </c>
      <c r="K547" t="str">
        <f t="shared" si="145"/>
        <v/>
      </c>
      <c r="L547" t="str">
        <f t="shared" si="145"/>
        <v/>
      </c>
      <c r="M547" t="str">
        <f t="shared" si="145"/>
        <v/>
      </c>
      <c r="N547" t="str">
        <f t="shared" si="139"/>
        <v/>
      </c>
      <c r="O547" t="str">
        <f t="shared" si="146"/>
        <v/>
      </c>
      <c r="P547" t="str">
        <f t="shared" si="146"/>
        <v/>
      </c>
      <c r="Q547" t="str">
        <f>IF(OR($A547="",入力シート_上限3千円!$H$2=""),"",入力シート_上限3千円!$H$2)</f>
        <v/>
      </c>
      <c r="R547" t="str">
        <f>IF(OR($A547="",入力シート_上限3千円!$H$3=""),"",入力シート_上限3千円!$H$3)</f>
        <v/>
      </c>
      <c r="S547" s="30" t="str">
        <f t="shared" si="140"/>
        <v/>
      </c>
    </row>
    <row r="548" spans="1:19" x14ac:dyDescent="0.25">
      <c r="A548" t="str">
        <f>IF(入力シート_上限3千円!$B559="","",ROW()-1)</f>
        <v/>
      </c>
      <c r="B548" t="str">
        <f t="shared" si="134"/>
        <v/>
      </c>
      <c r="C548" t="str">
        <f t="shared" si="144"/>
        <v/>
      </c>
      <c r="D548" t="str">
        <f t="shared" si="144"/>
        <v/>
      </c>
      <c r="E548" s="30" t="str">
        <f t="shared" si="144"/>
        <v/>
      </c>
      <c r="F548" t="str">
        <f t="shared" si="144"/>
        <v/>
      </c>
      <c r="G548" t="str">
        <f t="shared" si="135"/>
        <v/>
      </c>
      <c r="H548" t="str">
        <f t="shared" si="136"/>
        <v/>
      </c>
      <c r="I548" t="str">
        <f t="shared" si="137"/>
        <v/>
      </c>
      <c r="J548" t="str">
        <f t="shared" si="138"/>
        <v/>
      </c>
      <c r="K548" t="str">
        <f t="shared" si="145"/>
        <v/>
      </c>
      <c r="L548" t="str">
        <f t="shared" si="145"/>
        <v/>
      </c>
      <c r="M548" t="str">
        <f t="shared" si="145"/>
        <v/>
      </c>
      <c r="N548" t="str">
        <f t="shared" si="139"/>
        <v/>
      </c>
      <c r="O548" t="str">
        <f t="shared" si="146"/>
        <v/>
      </c>
      <c r="P548" t="str">
        <f t="shared" si="146"/>
        <v/>
      </c>
      <c r="Q548" t="str">
        <f>IF(OR($A548="",入力シート_上限3千円!$H$2=""),"",入力シート_上限3千円!$H$2)</f>
        <v/>
      </c>
      <c r="R548" t="str">
        <f>IF(OR($A548="",入力シート_上限3千円!$H$3=""),"",入力シート_上限3千円!$H$3)</f>
        <v/>
      </c>
      <c r="S548" s="30" t="str">
        <f t="shared" si="140"/>
        <v/>
      </c>
    </row>
    <row r="549" spans="1:19" x14ac:dyDescent="0.25">
      <c r="A549" t="str">
        <f>IF(入力シート_上限3千円!$B560="","",ROW()-1)</f>
        <v/>
      </c>
      <c r="B549" t="str">
        <f t="shared" si="134"/>
        <v/>
      </c>
      <c r="C549" t="str">
        <f t="shared" si="144"/>
        <v/>
      </c>
      <c r="D549" t="str">
        <f t="shared" si="144"/>
        <v/>
      </c>
      <c r="E549" s="30" t="str">
        <f t="shared" si="144"/>
        <v/>
      </c>
      <c r="F549" t="str">
        <f t="shared" si="144"/>
        <v/>
      </c>
      <c r="G549" t="str">
        <f t="shared" si="135"/>
        <v/>
      </c>
      <c r="H549" t="str">
        <f t="shared" si="136"/>
        <v/>
      </c>
      <c r="I549" t="str">
        <f t="shared" si="137"/>
        <v/>
      </c>
      <c r="J549" t="str">
        <f t="shared" si="138"/>
        <v/>
      </c>
      <c r="K549" t="str">
        <f t="shared" si="145"/>
        <v/>
      </c>
      <c r="L549" t="str">
        <f t="shared" si="145"/>
        <v/>
      </c>
      <c r="M549" t="str">
        <f t="shared" si="145"/>
        <v/>
      </c>
      <c r="N549" t="str">
        <f t="shared" si="139"/>
        <v/>
      </c>
      <c r="O549" t="str">
        <f t="shared" si="146"/>
        <v/>
      </c>
      <c r="P549" t="str">
        <f t="shared" si="146"/>
        <v/>
      </c>
      <c r="Q549" t="str">
        <f>IF(OR($A549="",入力シート_上限3千円!$H$2=""),"",入力シート_上限3千円!$H$2)</f>
        <v/>
      </c>
      <c r="R549" t="str">
        <f>IF(OR($A549="",入力シート_上限3千円!$H$3=""),"",入力シート_上限3千円!$H$3)</f>
        <v/>
      </c>
      <c r="S549" s="30" t="str">
        <f t="shared" si="140"/>
        <v/>
      </c>
    </row>
    <row r="550" spans="1:19" x14ac:dyDescent="0.25">
      <c r="A550" t="str">
        <f>IF(入力シート_上限3千円!$B561="","",ROW()-1)</f>
        <v/>
      </c>
      <c r="B550" t="str">
        <f t="shared" si="134"/>
        <v/>
      </c>
      <c r="C550" t="str">
        <f t="shared" si="144"/>
        <v/>
      </c>
      <c r="D550" t="str">
        <f t="shared" si="144"/>
        <v/>
      </c>
      <c r="E550" s="30" t="str">
        <f t="shared" si="144"/>
        <v/>
      </c>
      <c r="F550" t="str">
        <f t="shared" si="144"/>
        <v/>
      </c>
      <c r="G550" t="str">
        <f t="shared" si="135"/>
        <v/>
      </c>
      <c r="H550" t="str">
        <f t="shared" si="136"/>
        <v/>
      </c>
      <c r="I550" t="str">
        <f t="shared" si="137"/>
        <v/>
      </c>
      <c r="J550" t="str">
        <f t="shared" si="138"/>
        <v/>
      </c>
      <c r="K550" t="str">
        <f t="shared" si="145"/>
        <v/>
      </c>
      <c r="L550" t="str">
        <f t="shared" si="145"/>
        <v/>
      </c>
      <c r="M550" t="str">
        <f t="shared" si="145"/>
        <v/>
      </c>
      <c r="N550" t="str">
        <f t="shared" si="139"/>
        <v/>
      </c>
      <c r="O550" t="str">
        <f t="shared" si="146"/>
        <v/>
      </c>
      <c r="P550" t="str">
        <f t="shared" si="146"/>
        <v/>
      </c>
      <c r="Q550" t="str">
        <f>IF(OR($A550="",入力シート_上限3千円!$H$2=""),"",入力シート_上限3千円!$H$2)</f>
        <v/>
      </c>
      <c r="R550" t="str">
        <f>IF(OR($A550="",入力シート_上限3千円!$H$3=""),"",入力シート_上限3千円!$H$3)</f>
        <v/>
      </c>
      <c r="S550" s="30" t="str">
        <f t="shared" si="140"/>
        <v/>
      </c>
    </row>
    <row r="551" spans="1:19" x14ac:dyDescent="0.25">
      <c r="A551" t="str">
        <f>IF(入力シート_上限3千円!$B562="","",ROW()-1)</f>
        <v/>
      </c>
      <c r="B551" t="str">
        <f t="shared" si="134"/>
        <v/>
      </c>
      <c r="C551" t="str">
        <f t="shared" si="144"/>
        <v/>
      </c>
      <c r="D551" t="str">
        <f t="shared" si="144"/>
        <v/>
      </c>
      <c r="E551" s="30" t="str">
        <f t="shared" si="144"/>
        <v/>
      </c>
      <c r="F551" t="str">
        <f t="shared" si="144"/>
        <v/>
      </c>
      <c r="G551" t="str">
        <f t="shared" si="135"/>
        <v/>
      </c>
      <c r="H551" t="str">
        <f t="shared" si="136"/>
        <v/>
      </c>
      <c r="I551" t="str">
        <f t="shared" si="137"/>
        <v/>
      </c>
      <c r="J551" t="str">
        <f t="shared" si="138"/>
        <v/>
      </c>
      <c r="K551" t="str">
        <f t="shared" si="145"/>
        <v/>
      </c>
      <c r="L551" t="str">
        <f t="shared" si="145"/>
        <v/>
      </c>
      <c r="M551" t="str">
        <f t="shared" si="145"/>
        <v/>
      </c>
      <c r="N551" t="str">
        <f t="shared" si="139"/>
        <v/>
      </c>
      <c r="O551" t="str">
        <f t="shared" si="146"/>
        <v/>
      </c>
      <c r="P551" t="str">
        <f t="shared" si="146"/>
        <v/>
      </c>
      <c r="Q551" t="str">
        <f>IF(OR($A551="",入力シート_上限3千円!$H$2=""),"",入力シート_上限3千円!$H$2)</f>
        <v/>
      </c>
      <c r="R551" t="str">
        <f>IF(OR($A551="",入力シート_上限3千円!$H$3=""),"",入力シート_上限3千円!$H$3)</f>
        <v/>
      </c>
      <c r="S551" s="30" t="str">
        <f t="shared" si="140"/>
        <v/>
      </c>
    </row>
    <row r="552" spans="1:19" x14ac:dyDescent="0.25">
      <c r="A552" t="str">
        <f>IF(入力シート_上限3千円!$B563="","",ROW()-1)</f>
        <v/>
      </c>
      <c r="B552" t="str">
        <f t="shared" si="134"/>
        <v/>
      </c>
      <c r="C552" t="str">
        <f t="shared" si="144"/>
        <v/>
      </c>
      <c r="D552" t="str">
        <f t="shared" si="144"/>
        <v/>
      </c>
      <c r="E552" s="30" t="str">
        <f t="shared" si="144"/>
        <v/>
      </c>
      <c r="F552" t="str">
        <f t="shared" si="144"/>
        <v/>
      </c>
      <c r="G552" t="str">
        <f t="shared" si="135"/>
        <v/>
      </c>
      <c r="H552" t="str">
        <f t="shared" si="136"/>
        <v/>
      </c>
      <c r="I552" t="str">
        <f t="shared" si="137"/>
        <v/>
      </c>
      <c r="J552" t="str">
        <f t="shared" si="138"/>
        <v/>
      </c>
      <c r="K552" t="str">
        <f t="shared" si="145"/>
        <v/>
      </c>
      <c r="L552" t="str">
        <f t="shared" si="145"/>
        <v/>
      </c>
      <c r="M552" t="str">
        <f t="shared" si="145"/>
        <v/>
      </c>
      <c r="N552" t="str">
        <f t="shared" si="139"/>
        <v/>
      </c>
      <c r="O552" t="str">
        <f t="shared" si="146"/>
        <v/>
      </c>
      <c r="P552" t="str">
        <f t="shared" si="146"/>
        <v/>
      </c>
      <c r="Q552" t="str">
        <f>IF(OR($A552="",入力シート_上限3千円!$H$2=""),"",入力シート_上限3千円!$H$2)</f>
        <v/>
      </c>
      <c r="R552" t="str">
        <f>IF(OR($A552="",入力シート_上限3千円!$H$3=""),"",入力シート_上限3千円!$H$3)</f>
        <v/>
      </c>
      <c r="S552" s="30" t="str">
        <f t="shared" si="140"/>
        <v/>
      </c>
    </row>
    <row r="553" spans="1:19" x14ac:dyDescent="0.25">
      <c r="A553" t="str">
        <f>IF(入力シート_上限3千円!$B564="","",ROW()-1)</f>
        <v/>
      </c>
      <c r="B553" t="str">
        <f t="shared" si="134"/>
        <v/>
      </c>
      <c r="C553" t="str">
        <f t="shared" si="144"/>
        <v/>
      </c>
      <c r="D553" t="str">
        <f t="shared" si="144"/>
        <v/>
      </c>
      <c r="E553" s="30" t="str">
        <f t="shared" si="144"/>
        <v/>
      </c>
      <c r="F553" t="str">
        <f t="shared" si="144"/>
        <v/>
      </c>
      <c r="G553" t="str">
        <f t="shared" si="135"/>
        <v/>
      </c>
      <c r="H553" t="str">
        <f t="shared" si="136"/>
        <v/>
      </c>
      <c r="I553" t="str">
        <f t="shared" si="137"/>
        <v/>
      </c>
      <c r="J553" t="str">
        <f t="shared" si="138"/>
        <v/>
      </c>
      <c r="K553" t="str">
        <f t="shared" si="145"/>
        <v/>
      </c>
      <c r="L553" t="str">
        <f t="shared" si="145"/>
        <v/>
      </c>
      <c r="M553" t="str">
        <f t="shared" si="145"/>
        <v/>
      </c>
      <c r="N553" t="str">
        <f t="shared" si="139"/>
        <v/>
      </c>
      <c r="O553" t="str">
        <f t="shared" si="146"/>
        <v/>
      </c>
      <c r="P553" t="str">
        <f t="shared" si="146"/>
        <v/>
      </c>
      <c r="Q553" t="str">
        <f>IF(OR($A553="",入力シート_上限3千円!$H$2=""),"",入力シート_上限3千円!$H$2)</f>
        <v/>
      </c>
      <c r="R553" t="str">
        <f>IF(OR($A553="",入力シート_上限3千円!$H$3=""),"",入力シート_上限3千円!$H$3)</f>
        <v/>
      </c>
      <c r="S553" s="30" t="str">
        <f t="shared" si="140"/>
        <v/>
      </c>
    </row>
    <row r="554" spans="1:19" x14ac:dyDescent="0.25">
      <c r="A554" t="str">
        <f>IF(入力シート_上限3千円!$B565="","",ROW()-1)</f>
        <v/>
      </c>
      <c r="B554" t="str">
        <f t="shared" si="134"/>
        <v/>
      </c>
      <c r="C554" t="str">
        <f t="shared" si="144"/>
        <v/>
      </c>
      <c r="D554" t="str">
        <f t="shared" si="144"/>
        <v/>
      </c>
      <c r="E554" s="30" t="str">
        <f t="shared" si="144"/>
        <v/>
      </c>
      <c r="F554" t="str">
        <f t="shared" si="144"/>
        <v/>
      </c>
      <c r="G554" t="str">
        <f t="shared" si="135"/>
        <v/>
      </c>
      <c r="H554" t="str">
        <f t="shared" si="136"/>
        <v/>
      </c>
      <c r="I554" t="str">
        <f t="shared" si="137"/>
        <v/>
      </c>
      <c r="J554" t="str">
        <f t="shared" si="138"/>
        <v/>
      </c>
      <c r="K554" t="str">
        <f t="shared" si="145"/>
        <v/>
      </c>
      <c r="L554" t="str">
        <f t="shared" si="145"/>
        <v/>
      </c>
      <c r="M554" t="str">
        <f t="shared" si="145"/>
        <v/>
      </c>
      <c r="N554" t="str">
        <f t="shared" si="139"/>
        <v/>
      </c>
      <c r="O554" t="str">
        <f t="shared" si="146"/>
        <v/>
      </c>
      <c r="P554" t="str">
        <f t="shared" si="146"/>
        <v/>
      </c>
      <c r="Q554" t="str">
        <f>IF(OR($A554="",入力シート_上限3千円!$H$2=""),"",入力シート_上限3千円!$H$2)</f>
        <v/>
      </c>
      <c r="R554" t="str">
        <f>IF(OR($A554="",入力シート_上限3千円!$H$3=""),"",入力シート_上限3千円!$H$3)</f>
        <v/>
      </c>
      <c r="S554" s="30" t="str">
        <f t="shared" si="140"/>
        <v/>
      </c>
    </row>
    <row r="555" spans="1:19" x14ac:dyDescent="0.25">
      <c r="A555" t="str">
        <f>IF(入力シート_上限3千円!$B566="","",ROW()-1)</f>
        <v/>
      </c>
      <c r="B555" t="str">
        <f t="shared" si="134"/>
        <v/>
      </c>
      <c r="C555" t="str">
        <f t="shared" si="144"/>
        <v/>
      </c>
      <c r="D555" t="str">
        <f t="shared" si="144"/>
        <v/>
      </c>
      <c r="E555" s="30" t="str">
        <f t="shared" si="144"/>
        <v/>
      </c>
      <c r="F555" t="str">
        <f t="shared" si="144"/>
        <v/>
      </c>
      <c r="G555" t="str">
        <f t="shared" si="135"/>
        <v/>
      </c>
      <c r="H555" t="str">
        <f t="shared" si="136"/>
        <v/>
      </c>
      <c r="I555" t="str">
        <f t="shared" si="137"/>
        <v/>
      </c>
      <c r="J555" t="str">
        <f t="shared" si="138"/>
        <v/>
      </c>
      <c r="K555" t="str">
        <f t="shared" si="145"/>
        <v/>
      </c>
      <c r="L555" t="str">
        <f t="shared" si="145"/>
        <v/>
      </c>
      <c r="M555" t="str">
        <f t="shared" si="145"/>
        <v/>
      </c>
      <c r="N555" t="str">
        <f t="shared" si="139"/>
        <v/>
      </c>
      <c r="O555" t="str">
        <f t="shared" si="146"/>
        <v/>
      </c>
      <c r="P555" t="str">
        <f t="shared" si="146"/>
        <v/>
      </c>
      <c r="Q555" t="str">
        <f>IF(OR($A555="",入力シート_上限3千円!$H$2=""),"",入力シート_上限3千円!$H$2)</f>
        <v/>
      </c>
      <c r="R555" t="str">
        <f>IF(OR($A555="",入力シート_上限3千円!$H$3=""),"",入力シート_上限3千円!$H$3)</f>
        <v/>
      </c>
      <c r="S555" s="30" t="str">
        <f t="shared" si="140"/>
        <v/>
      </c>
    </row>
    <row r="556" spans="1:19" x14ac:dyDescent="0.25">
      <c r="A556" t="str">
        <f>IF(入力シート_上限3千円!$B567="","",ROW()-1)</f>
        <v/>
      </c>
      <c r="B556" t="str">
        <f t="shared" si="134"/>
        <v/>
      </c>
      <c r="C556" t="str">
        <f t="shared" si="144"/>
        <v/>
      </c>
      <c r="D556" t="str">
        <f t="shared" si="144"/>
        <v/>
      </c>
      <c r="E556" s="30" t="str">
        <f t="shared" si="144"/>
        <v/>
      </c>
      <c r="F556" t="str">
        <f t="shared" si="144"/>
        <v/>
      </c>
      <c r="G556" t="str">
        <f t="shared" si="135"/>
        <v/>
      </c>
      <c r="H556" t="str">
        <f t="shared" si="136"/>
        <v/>
      </c>
      <c r="I556" t="str">
        <f t="shared" si="137"/>
        <v/>
      </c>
      <c r="J556" t="str">
        <f t="shared" si="138"/>
        <v/>
      </c>
      <c r="K556" t="str">
        <f t="shared" si="145"/>
        <v/>
      </c>
      <c r="L556" t="str">
        <f t="shared" si="145"/>
        <v/>
      </c>
      <c r="M556" t="str">
        <f t="shared" si="145"/>
        <v/>
      </c>
      <c r="N556" t="str">
        <f t="shared" si="139"/>
        <v/>
      </c>
      <c r="O556" t="str">
        <f t="shared" si="146"/>
        <v/>
      </c>
      <c r="P556" t="str">
        <f t="shared" si="146"/>
        <v/>
      </c>
      <c r="Q556" t="str">
        <f>IF(OR($A556="",入力シート_上限3千円!$H$2=""),"",入力シート_上限3千円!$H$2)</f>
        <v/>
      </c>
      <c r="R556" t="str">
        <f>IF(OR($A556="",入力シート_上限3千円!$H$3=""),"",入力シート_上限3千円!$H$3)</f>
        <v/>
      </c>
      <c r="S556" s="30" t="str">
        <f t="shared" si="140"/>
        <v/>
      </c>
    </row>
    <row r="557" spans="1:19" x14ac:dyDescent="0.25">
      <c r="A557" t="str">
        <f>IF(入力シート_上限3千円!$B568="","",ROW()-1)</f>
        <v/>
      </c>
      <c r="B557" t="str">
        <f t="shared" si="134"/>
        <v/>
      </c>
      <c r="C557" t="str">
        <f t="shared" si="144"/>
        <v/>
      </c>
      <c r="D557" t="str">
        <f t="shared" si="144"/>
        <v/>
      </c>
      <c r="E557" s="30" t="str">
        <f t="shared" si="144"/>
        <v/>
      </c>
      <c r="F557" t="str">
        <f t="shared" si="144"/>
        <v/>
      </c>
      <c r="G557" t="str">
        <f t="shared" si="135"/>
        <v/>
      </c>
      <c r="H557" t="str">
        <f t="shared" si="136"/>
        <v/>
      </c>
      <c r="I557" t="str">
        <f t="shared" si="137"/>
        <v/>
      </c>
      <c r="J557" t="str">
        <f t="shared" si="138"/>
        <v/>
      </c>
      <c r="K557" t="str">
        <f t="shared" si="145"/>
        <v/>
      </c>
      <c r="L557" t="str">
        <f t="shared" si="145"/>
        <v/>
      </c>
      <c r="M557" t="str">
        <f t="shared" si="145"/>
        <v/>
      </c>
      <c r="N557" t="str">
        <f t="shared" si="139"/>
        <v/>
      </c>
      <c r="O557" t="str">
        <f t="shared" si="146"/>
        <v/>
      </c>
      <c r="P557" t="str">
        <f t="shared" si="146"/>
        <v/>
      </c>
      <c r="Q557" t="str">
        <f>IF(OR($A557="",入力シート_上限3千円!$H$2=""),"",入力シート_上限3千円!$H$2)</f>
        <v/>
      </c>
      <c r="R557" t="str">
        <f>IF(OR($A557="",入力シート_上限3千円!$H$3=""),"",入力シート_上限3千円!$H$3)</f>
        <v/>
      </c>
      <c r="S557" s="30" t="str">
        <f t="shared" si="140"/>
        <v/>
      </c>
    </row>
    <row r="558" spans="1:19" x14ac:dyDescent="0.25">
      <c r="A558" t="str">
        <f>IF(入力シート_上限3千円!$B569="","",ROW()-1)</f>
        <v/>
      </c>
      <c r="B558" t="str">
        <f t="shared" si="134"/>
        <v/>
      </c>
      <c r="C558" t="str">
        <f t="shared" si="144"/>
        <v/>
      </c>
      <c r="D558" t="str">
        <f t="shared" si="144"/>
        <v/>
      </c>
      <c r="E558" s="30" t="str">
        <f t="shared" si="144"/>
        <v/>
      </c>
      <c r="F558" t="str">
        <f t="shared" si="144"/>
        <v/>
      </c>
      <c r="G558" t="str">
        <f t="shared" si="135"/>
        <v/>
      </c>
      <c r="H558" t="str">
        <f t="shared" si="136"/>
        <v/>
      </c>
      <c r="I558" t="str">
        <f t="shared" si="137"/>
        <v/>
      </c>
      <c r="J558" t="str">
        <f t="shared" si="138"/>
        <v/>
      </c>
      <c r="K558" t="str">
        <f t="shared" si="145"/>
        <v/>
      </c>
      <c r="L558" t="str">
        <f t="shared" si="145"/>
        <v/>
      </c>
      <c r="M558" t="str">
        <f t="shared" si="145"/>
        <v/>
      </c>
      <c r="N558" t="str">
        <f t="shared" si="139"/>
        <v/>
      </c>
      <c r="O558" t="str">
        <f t="shared" si="146"/>
        <v/>
      </c>
      <c r="P558" t="str">
        <f t="shared" si="146"/>
        <v/>
      </c>
      <c r="Q558" t="str">
        <f>IF(OR($A558="",入力シート_上限3千円!$H$2=""),"",入力シート_上限3千円!$H$2)</f>
        <v/>
      </c>
      <c r="R558" t="str">
        <f>IF(OR($A558="",入力シート_上限3千円!$H$3=""),"",入力シート_上限3千円!$H$3)</f>
        <v/>
      </c>
      <c r="S558" s="30" t="str">
        <f t="shared" si="140"/>
        <v/>
      </c>
    </row>
    <row r="559" spans="1:19" x14ac:dyDescent="0.25">
      <c r="A559" t="str">
        <f>IF(入力シート_上限3千円!$B570="","",ROW()-1)</f>
        <v/>
      </c>
      <c r="B559" t="str">
        <f t="shared" si="134"/>
        <v/>
      </c>
      <c r="C559" t="str">
        <f t="shared" si="144"/>
        <v/>
      </c>
      <c r="D559" t="str">
        <f t="shared" si="144"/>
        <v/>
      </c>
      <c r="E559" s="30" t="str">
        <f t="shared" si="144"/>
        <v/>
      </c>
      <c r="F559" t="str">
        <f t="shared" si="144"/>
        <v/>
      </c>
      <c r="G559" t="str">
        <f t="shared" si="135"/>
        <v/>
      </c>
      <c r="H559" t="str">
        <f t="shared" si="136"/>
        <v/>
      </c>
      <c r="I559" t="str">
        <f t="shared" si="137"/>
        <v/>
      </c>
      <c r="J559" t="str">
        <f t="shared" si="138"/>
        <v/>
      </c>
      <c r="K559" t="str">
        <f t="shared" si="145"/>
        <v/>
      </c>
      <c r="L559" t="str">
        <f t="shared" si="145"/>
        <v/>
      </c>
      <c r="M559" t="str">
        <f t="shared" si="145"/>
        <v/>
      </c>
      <c r="N559" t="str">
        <f t="shared" si="139"/>
        <v/>
      </c>
      <c r="O559" t="str">
        <f t="shared" si="146"/>
        <v/>
      </c>
      <c r="P559" t="str">
        <f t="shared" si="146"/>
        <v/>
      </c>
      <c r="Q559" t="str">
        <f>IF(OR($A559="",入力シート_上限3千円!$H$2=""),"",入力シート_上限3千円!$H$2)</f>
        <v/>
      </c>
      <c r="R559" t="str">
        <f>IF(OR($A559="",入力シート_上限3千円!$H$3=""),"",入力シート_上限3千円!$H$3)</f>
        <v/>
      </c>
      <c r="S559" s="30" t="str">
        <f t="shared" si="140"/>
        <v/>
      </c>
    </row>
    <row r="560" spans="1:19" x14ac:dyDescent="0.25">
      <c r="A560" t="str">
        <f>IF(入力シート_上限3千円!$B571="","",ROW()-1)</f>
        <v/>
      </c>
      <c r="B560" t="str">
        <f t="shared" ref="B560:B610" si="147">IFERROR(IF(VLOOKUP($A560,実績一覧,COLUMN(),FALSE)=0,"",VLOOKUP($A560,実績一覧,COLUMN(),FALSE)),"")</f>
        <v/>
      </c>
      <c r="C560" t="str">
        <f t="shared" si="144"/>
        <v/>
      </c>
      <c r="D560" t="str">
        <f t="shared" si="144"/>
        <v/>
      </c>
      <c r="E560" s="30" t="str">
        <f t="shared" si="144"/>
        <v/>
      </c>
      <c r="F560" t="str">
        <f t="shared" si="144"/>
        <v/>
      </c>
      <c r="G560" t="str">
        <f t="shared" si="135"/>
        <v/>
      </c>
      <c r="H560" t="str">
        <f t="shared" si="136"/>
        <v/>
      </c>
      <c r="I560" t="str">
        <f t="shared" si="137"/>
        <v/>
      </c>
      <c r="J560" t="str">
        <f t="shared" si="138"/>
        <v/>
      </c>
      <c r="K560" t="str">
        <f t="shared" si="145"/>
        <v/>
      </c>
      <c r="L560" t="str">
        <f t="shared" si="145"/>
        <v/>
      </c>
      <c r="M560" t="str">
        <f t="shared" si="145"/>
        <v/>
      </c>
      <c r="N560" t="str">
        <f t="shared" si="139"/>
        <v/>
      </c>
      <c r="O560" t="str">
        <f t="shared" si="146"/>
        <v/>
      </c>
      <c r="P560" t="str">
        <f t="shared" si="146"/>
        <v/>
      </c>
      <c r="Q560" t="str">
        <f>IF(OR($A560="",入力シート_上限3千円!$H$2=""),"",入力シート_上限3千円!$H$2)</f>
        <v/>
      </c>
      <c r="R560" t="str">
        <f>IF(OR($A560="",入力シート_上限3千円!$H$3=""),"",入力シート_上限3千円!$H$3)</f>
        <v/>
      </c>
      <c r="S560" s="30" t="str">
        <f t="shared" si="140"/>
        <v/>
      </c>
    </row>
    <row r="561" spans="1:19" x14ac:dyDescent="0.25">
      <c r="A561" t="str">
        <f>IF(入力シート_上限3千円!$B572="","",ROW()-1)</f>
        <v/>
      </c>
      <c r="B561" t="str">
        <f t="shared" si="147"/>
        <v/>
      </c>
      <c r="C561" t="str">
        <f t="shared" si="144"/>
        <v/>
      </c>
      <c r="D561" t="str">
        <f t="shared" si="144"/>
        <v/>
      </c>
      <c r="E561" s="30" t="str">
        <f t="shared" si="144"/>
        <v/>
      </c>
      <c r="F561" t="str">
        <f t="shared" si="144"/>
        <v/>
      </c>
      <c r="G561" t="str">
        <f t="shared" si="135"/>
        <v/>
      </c>
      <c r="H561" t="str">
        <f t="shared" si="136"/>
        <v/>
      </c>
      <c r="I561" t="str">
        <f t="shared" si="137"/>
        <v/>
      </c>
      <c r="J561" t="str">
        <f t="shared" si="138"/>
        <v/>
      </c>
      <c r="K561" t="str">
        <f t="shared" si="145"/>
        <v/>
      </c>
      <c r="L561" t="str">
        <f t="shared" si="145"/>
        <v/>
      </c>
      <c r="M561" t="str">
        <f t="shared" si="145"/>
        <v/>
      </c>
      <c r="N561" t="str">
        <f t="shared" si="139"/>
        <v/>
      </c>
      <c r="O561" t="str">
        <f t="shared" si="146"/>
        <v/>
      </c>
      <c r="P561" t="str">
        <f t="shared" si="146"/>
        <v/>
      </c>
      <c r="Q561" t="str">
        <f>IF(OR($A561="",入力シート_上限3千円!$H$2=""),"",入力シート_上限3千円!$H$2)</f>
        <v/>
      </c>
      <c r="R561" t="str">
        <f>IF(OR($A561="",入力シート_上限3千円!$H$3=""),"",入力シート_上限3千円!$H$3)</f>
        <v/>
      </c>
      <c r="S561" s="30" t="str">
        <f t="shared" si="140"/>
        <v/>
      </c>
    </row>
    <row r="562" spans="1:19" x14ac:dyDescent="0.25">
      <c r="A562" t="str">
        <f>IF(入力シート_上限3千円!$B573="","",ROW()-1)</f>
        <v/>
      </c>
      <c r="B562" t="str">
        <f t="shared" si="147"/>
        <v/>
      </c>
      <c r="C562" t="str">
        <f t="shared" ref="C562:F581" si="148">IFERROR(IF(VLOOKUP($A562,実績一覧,COLUMN()+1,FALSE)=0,"",VLOOKUP($A562,実績一覧,COLUMN()+1,FALSE)),"")</f>
        <v/>
      </c>
      <c r="D562" t="str">
        <f t="shared" si="148"/>
        <v/>
      </c>
      <c r="E562" s="30" t="str">
        <f t="shared" si="148"/>
        <v/>
      </c>
      <c r="F562" t="str">
        <f t="shared" si="148"/>
        <v/>
      </c>
      <c r="G562" t="str">
        <f t="shared" si="135"/>
        <v/>
      </c>
      <c r="H562" t="str">
        <f t="shared" si="136"/>
        <v/>
      </c>
      <c r="I562" t="str">
        <f t="shared" si="137"/>
        <v/>
      </c>
      <c r="J562" t="str">
        <f t="shared" si="138"/>
        <v/>
      </c>
      <c r="K562" t="str">
        <f t="shared" ref="K562:M581" si="149">IFERROR(IF(VLOOKUP($A562,実績一覧,COLUMN()+11,FALSE)=0,"",VLOOKUP($A562,実績一覧,COLUMN()+11,FALSE)),"")</f>
        <v/>
      </c>
      <c r="L562" t="str">
        <f t="shared" si="149"/>
        <v/>
      </c>
      <c r="M562" t="str">
        <f t="shared" si="149"/>
        <v/>
      </c>
      <c r="N562" t="str">
        <f t="shared" si="139"/>
        <v/>
      </c>
      <c r="O562" t="str">
        <f t="shared" ref="O562:P581" si="150">IFERROR(IF(VLOOKUP($A562,実績一覧,COLUMN()+13,FALSE)=0,"",VLOOKUP($A562,実績一覧,COLUMN()+13,FALSE)),"")</f>
        <v/>
      </c>
      <c r="P562" t="str">
        <f t="shared" si="150"/>
        <v/>
      </c>
      <c r="Q562" t="str">
        <f>IF(OR($A562="",入力シート_上限3千円!$H$2=""),"",入力シート_上限3千円!$H$2)</f>
        <v/>
      </c>
      <c r="R562" t="str">
        <f>IF(OR($A562="",入力シート_上限3千円!$H$3=""),"",入力シート_上限3千円!$H$3)</f>
        <v/>
      </c>
      <c r="S562" s="30" t="str">
        <f t="shared" si="140"/>
        <v/>
      </c>
    </row>
    <row r="563" spans="1:19" x14ac:dyDescent="0.25">
      <c r="A563" t="str">
        <f>IF(入力シート_上限3千円!$B574="","",ROW()-1)</f>
        <v/>
      </c>
      <c r="B563" t="str">
        <f t="shared" si="147"/>
        <v/>
      </c>
      <c r="C563" t="str">
        <f t="shared" si="148"/>
        <v/>
      </c>
      <c r="D563" t="str">
        <f t="shared" si="148"/>
        <v/>
      </c>
      <c r="E563" s="30" t="str">
        <f t="shared" si="148"/>
        <v/>
      </c>
      <c r="F563" t="str">
        <f t="shared" si="148"/>
        <v/>
      </c>
      <c r="G563" t="str">
        <f t="shared" si="135"/>
        <v/>
      </c>
      <c r="H563" t="str">
        <f t="shared" si="136"/>
        <v/>
      </c>
      <c r="I563" t="str">
        <f t="shared" si="137"/>
        <v/>
      </c>
      <c r="J563" t="str">
        <f t="shared" si="138"/>
        <v/>
      </c>
      <c r="K563" t="str">
        <f t="shared" si="149"/>
        <v/>
      </c>
      <c r="L563" t="str">
        <f t="shared" si="149"/>
        <v/>
      </c>
      <c r="M563" t="str">
        <f t="shared" si="149"/>
        <v/>
      </c>
      <c r="N563" t="str">
        <f t="shared" si="139"/>
        <v/>
      </c>
      <c r="O563" t="str">
        <f t="shared" si="150"/>
        <v/>
      </c>
      <c r="P563" t="str">
        <f t="shared" si="150"/>
        <v/>
      </c>
      <c r="Q563" t="str">
        <f>IF(OR($A563="",入力シート_上限3千円!$H$2=""),"",入力シート_上限3千円!$H$2)</f>
        <v/>
      </c>
      <c r="R563" t="str">
        <f>IF(OR($A563="",入力シート_上限3千円!$H$3=""),"",入力シート_上限3千円!$H$3)</f>
        <v/>
      </c>
      <c r="S563" s="30" t="str">
        <f t="shared" si="140"/>
        <v/>
      </c>
    </row>
    <row r="564" spans="1:19" x14ac:dyDescent="0.25">
      <c r="A564" t="str">
        <f>IF(入力シート_上限3千円!$B575="","",ROW()-1)</f>
        <v/>
      </c>
      <c r="B564" t="str">
        <f t="shared" si="147"/>
        <v/>
      </c>
      <c r="C564" t="str">
        <f t="shared" si="148"/>
        <v/>
      </c>
      <c r="D564" t="str">
        <f t="shared" si="148"/>
        <v/>
      </c>
      <c r="E564" s="30" t="str">
        <f t="shared" si="148"/>
        <v/>
      </c>
      <c r="F564" t="str">
        <f t="shared" si="148"/>
        <v/>
      </c>
      <c r="G564" t="str">
        <f t="shared" si="135"/>
        <v/>
      </c>
      <c r="H564" t="str">
        <f t="shared" si="136"/>
        <v/>
      </c>
      <c r="I564" t="str">
        <f t="shared" si="137"/>
        <v/>
      </c>
      <c r="J564" t="str">
        <f t="shared" si="138"/>
        <v/>
      </c>
      <c r="K564" t="str">
        <f t="shared" si="149"/>
        <v/>
      </c>
      <c r="L564" t="str">
        <f t="shared" si="149"/>
        <v/>
      </c>
      <c r="M564" t="str">
        <f t="shared" si="149"/>
        <v/>
      </c>
      <c r="N564" t="str">
        <f t="shared" si="139"/>
        <v/>
      </c>
      <c r="O564" t="str">
        <f t="shared" si="150"/>
        <v/>
      </c>
      <c r="P564" t="str">
        <f t="shared" si="150"/>
        <v/>
      </c>
      <c r="Q564" t="str">
        <f>IF(OR($A564="",入力シート_上限3千円!$H$2=""),"",入力シート_上限3千円!$H$2)</f>
        <v/>
      </c>
      <c r="R564" t="str">
        <f>IF(OR($A564="",入力シート_上限3千円!$H$3=""),"",入力シート_上限3千円!$H$3)</f>
        <v/>
      </c>
      <c r="S564" s="30" t="str">
        <f t="shared" si="140"/>
        <v/>
      </c>
    </row>
    <row r="565" spans="1:19" x14ac:dyDescent="0.25">
      <c r="A565" t="str">
        <f>IF(入力シート_上限3千円!$B576="","",ROW()-1)</f>
        <v/>
      </c>
      <c r="B565" t="str">
        <f t="shared" si="147"/>
        <v/>
      </c>
      <c r="C565" t="str">
        <f t="shared" si="148"/>
        <v/>
      </c>
      <c r="D565" t="str">
        <f t="shared" si="148"/>
        <v/>
      </c>
      <c r="E565" s="30" t="str">
        <f t="shared" si="148"/>
        <v/>
      </c>
      <c r="F565" t="str">
        <f t="shared" si="148"/>
        <v/>
      </c>
      <c r="G565" t="str">
        <f t="shared" si="135"/>
        <v/>
      </c>
      <c r="H565" t="str">
        <f t="shared" si="136"/>
        <v/>
      </c>
      <c r="I565" t="str">
        <f t="shared" si="137"/>
        <v/>
      </c>
      <c r="J565" t="str">
        <f t="shared" si="138"/>
        <v/>
      </c>
      <c r="K565" t="str">
        <f t="shared" si="149"/>
        <v/>
      </c>
      <c r="L565" t="str">
        <f t="shared" si="149"/>
        <v/>
      </c>
      <c r="M565" t="str">
        <f t="shared" si="149"/>
        <v/>
      </c>
      <c r="N565" t="str">
        <f t="shared" si="139"/>
        <v/>
      </c>
      <c r="O565" t="str">
        <f t="shared" si="150"/>
        <v/>
      </c>
      <c r="P565" t="str">
        <f t="shared" si="150"/>
        <v/>
      </c>
      <c r="Q565" t="str">
        <f>IF(OR($A565="",入力シート_上限3千円!$H$2=""),"",入力シート_上限3千円!$H$2)</f>
        <v/>
      </c>
      <c r="R565" t="str">
        <f>IF(OR($A565="",入力シート_上限3千円!$H$3=""),"",入力シート_上限3千円!$H$3)</f>
        <v/>
      </c>
      <c r="S565" s="30" t="str">
        <f t="shared" si="140"/>
        <v/>
      </c>
    </row>
    <row r="566" spans="1:19" x14ac:dyDescent="0.25">
      <c r="A566" t="str">
        <f>IF(入力シート_上限3千円!$B577="","",ROW()-1)</f>
        <v/>
      </c>
      <c r="B566" t="str">
        <f t="shared" si="147"/>
        <v/>
      </c>
      <c r="C566" t="str">
        <f t="shared" si="148"/>
        <v/>
      </c>
      <c r="D566" t="str">
        <f t="shared" si="148"/>
        <v/>
      </c>
      <c r="E566" s="30" t="str">
        <f t="shared" si="148"/>
        <v/>
      </c>
      <c r="F566" t="str">
        <f t="shared" si="148"/>
        <v/>
      </c>
      <c r="G566" t="str">
        <f t="shared" si="135"/>
        <v/>
      </c>
      <c r="H566" t="str">
        <f t="shared" si="136"/>
        <v/>
      </c>
      <c r="I566" t="str">
        <f t="shared" si="137"/>
        <v/>
      </c>
      <c r="J566" t="str">
        <f t="shared" si="138"/>
        <v/>
      </c>
      <c r="K566" t="str">
        <f t="shared" si="149"/>
        <v/>
      </c>
      <c r="L566" t="str">
        <f t="shared" si="149"/>
        <v/>
      </c>
      <c r="M566" t="str">
        <f t="shared" si="149"/>
        <v/>
      </c>
      <c r="N566" t="str">
        <f t="shared" si="139"/>
        <v/>
      </c>
      <c r="O566" t="str">
        <f t="shared" si="150"/>
        <v/>
      </c>
      <c r="P566" t="str">
        <f t="shared" si="150"/>
        <v/>
      </c>
      <c r="Q566" t="str">
        <f>IF(OR($A566="",入力シート_上限3千円!$H$2=""),"",入力シート_上限3千円!$H$2)</f>
        <v/>
      </c>
      <c r="R566" t="str">
        <f>IF(OR($A566="",入力シート_上限3千円!$H$3=""),"",入力シート_上限3千円!$H$3)</f>
        <v/>
      </c>
      <c r="S566" s="30" t="str">
        <f t="shared" si="140"/>
        <v/>
      </c>
    </row>
    <row r="567" spans="1:19" x14ac:dyDescent="0.25">
      <c r="A567" t="str">
        <f>IF(入力シート_上限3千円!$B578="","",ROW()-1)</f>
        <v/>
      </c>
      <c r="B567" t="str">
        <f t="shared" si="147"/>
        <v/>
      </c>
      <c r="C567" t="str">
        <f t="shared" si="148"/>
        <v/>
      </c>
      <c r="D567" t="str">
        <f t="shared" si="148"/>
        <v/>
      </c>
      <c r="E567" s="30" t="str">
        <f t="shared" si="148"/>
        <v/>
      </c>
      <c r="F567" t="str">
        <f t="shared" si="148"/>
        <v/>
      </c>
      <c r="G567" t="str">
        <f t="shared" si="135"/>
        <v/>
      </c>
      <c r="H567" t="str">
        <f t="shared" si="136"/>
        <v/>
      </c>
      <c r="I567" t="str">
        <f t="shared" si="137"/>
        <v/>
      </c>
      <c r="J567" t="str">
        <f t="shared" si="138"/>
        <v/>
      </c>
      <c r="K567" t="str">
        <f t="shared" si="149"/>
        <v/>
      </c>
      <c r="L567" t="str">
        <f t="shared" si="149"/>
        <v/>
      </c>
      <c r="M567" t="str">
        <f t="shared" si="149"/>
        <v/>
      </c>
      <c r="N567" t="str">
        <f t="shared" si="139"/>
        <v/>
      </c>
      <c r="O567" t="str">
        <f t="shared" si="150"/>
        <v/>
      </c>
      <c r="P567" t="str">
        <f t="shared" si="150"/>
        <v/>
      </c>
      <c r="Q567" t="str">
        <f>IF(OR($A567="",入力シート_上限3千円!$H$2=""),"",入力シート_上限3千円!$H$2)</f>
        <v/>
      </c>
      <c r="R567" t="str">
        <f>IF(OR($A567="",入力シート_上限3千円!$H$3=""),"",入力シート_上限3千円!$H$3)</f>
        <v/>
      </c>
      <c r="S567" s="30" t="str">
        <f t="shared" si="140"/>
        <v/>
      </c>
    </row>
    <row r="568" spans="1:19" x14ac:dyDescent="0.25">
      <c r="A568" t="str">
        <f>IF(入力シート_上限3千円!$B579="","",ROW()-1)</f>
        <v/>
      </c>
      <c r="B568" t="str">
        <f t="shared" si="147"/>
        <v/>
      </c>
      <c r="C568" t="str">
        <f t="shared" si="148"/>
        <v/>
      </c>
      <c r="D568" t="str">
        <f t="shared" si="148"/>
        <v/>
      </c>
      <c r="E568" s="30" t="str">
        <f t="shared" si="148"/>
        <v/>
      </c>
      <c r="F568" t="str">
        <f t="shared" si="148"/>
        <v/>
      </c>
      <c r="G568" t="str">
        <f t="shared" si="135"/>
        <v/>
      </c>
      <c r="H568" t="str">
        <f t="shared" si="136"/>
        <v/>
      </c>
      <c r="I568" t="str">
        <f t="shared" si="137"/>
        <v/>
      </c>
      <c r="J568" t="str">
        <f t="shared" si="138"/>
        <v/>
      </c>
      <c r="K568" t="str">
        <f t="shared" si="149"/>
        <v/>
      </c>
      <c r="L568" t="str">
        <f t="shared" si="149"/>
        <v/>
      </c>
      <c r="M568" t="str">
        <f t="shared" si="149"/>
        <v/>
      </c>
      <c r="N568" t="str">
        <f t="shared" si="139"/>
        <v/>
      </c>
      <c r="O568" t="str">
        <f t="shared" si="150"/>
        <v/>
      </c>
      <c r="P568" t="str">
        <f t="shared" si="150"/>
        <v/>
      </c>
      <c r="Q568" t="str">
        <f>IF(OR($A568="",入力シート_上限3千円!$H$2=""),"",入力シート_上限3千円!$H$2)</f>
        <v/>
      </c>
      <c r="R568" t="str">
        <f>IF(OR($A568="",入力シート_上限3千円!$H$3=""),"",入力シート_上限3千円!$H$3)</f>
        <v/>
      </c>
      <c r="S568" s="30" t="str">
        <f t="shared" si="140"/>
        <v/>
      </c>
    </row>
    <row r="569" spans="1:19" x14ac:dyDescent="0.25">
      <c r="A569" t="str">
        <f>IF(入力シート_上限3千円!$B580="","",ROW()-1)</f>
        <v/>
      </c>
      <c r="B569" t="str">
        <f t="shared" si="147"/>
        <v/>
      </c>
      <c r="C569" t="str">
        <f t="shared" si="148"/>
        <v/>
      </c>
      <c r="D569" t="str">
        <f t="shared" si="148"/>
        <v/>
      </c>
      <c r="E569" s="30" t="str">
        <f t="shared" si="148"/>
        <v/>
      </c>
      <c r="F569" t="str">
        <f t="shared" si="148"/>
        <v/>
      </c>
      <c r="G569" t="str">
        <f t="shared" si="135"/>
        <v/>
      </c>
      <c r="H569" t="str">
        <f t="shared" si="136"/>
        <v/>
      </c>
      <c r="I569" t="str">
        <f t="shared" si="137"/>
        <v/>
      </c>
      <c r="J569" t="str">
        <f t="shared" si="138"/>
        <v/>
      </c>
      <c r="K569" t="str">
        <f t="shared" si="149"/>
        <v/>
      </c>
      <c r="L569" t="str">
        <f t="shared" si="149"/>
        <v/>
      </c>
      <c r="M569" t="str">
        <f t="shared" si="149"/>
        <v/>
      </c>
      <c r="N569" t="str">
        <f t="shared" si="139"/>
        <v/>
      </c>
      <c r="O569" t="str">
        <f t="shared" si="150"/>
        <v/>
      </c>
      <c r="P569" t="str">
        <f t="shared" si="150"/>
        <v/>
      </c>
      <c r="Q569" t="str">
        <f>IF(OR($A569="",入力シート_上限3千円!$H$2=""),"",入力シート_上限3千円!$H$2)</f>
        <v/>
      </c>
      <c r="R569" t="str">
        <f>IF(OR($A569="",入力シート_上限3千円!$H$3=""),"",入力シート_上限3千円!$H$3)</f>
        <v/>
      </c>
      <c r="S569" s="30" t="str">
        <f t="shared" si="140"/>
        <v/>
      </c>
    </row>
    <row r="570" spans="1:19" x14ac:dyDescent="0.25">
      <c r="A570" t="str">
        <f>IF(入力シート_上限3千円!$B581="","",ROW()-1)</f>
        <v/>
      </c>
      <c r="B570" t="str">
        <f t="shared" si="147"/>
        <v/>
      </c>
      <c r="C570" t="str">
        <f t="shared" si="148"/>
        <v/>
      </c>
      <c r="D570" t="str">
        <f t="shared" si="148"/>
        <v/>
      </c>
      <c r="E570" s="30" t="str">
        <f t="shared" si="148"/>
        <v/>
      </c>
      <c r="F570" t="str">
        <f t="shared" si="148"/>
        <v/>
      </c>
      <c r="G570" t="str">
        <f t="shared" si="135"/>
        <v/>
      </c>
      <c r="H570" t="str">
        <f t="shared" si="136"/>
        <v/>
      </c>
      <c r="I570" t="str">
        <f t="shared" si="137"/>
        <v/>
      </c>
      <c r="J570" t="str">
        <f t="shared" si="138"/>
        <v/>
      </c>
      <c r="K570" t="str">
        <f t="shared" si="149"/>
        <v/>
      </c>
      <c r="L570" t="str">
        <f t="shared" si="149"/>
        <v/>
      </c>
      <c r="M570" t="str">
        <f t="shared" si="149"/>
        <v/>
      </c>
      <c r="N570" t="str">
        <f t="shared" si="139"/>
        <v/>
      </c>
      <c r="O570" t="str">
        <f t="shared" si="150"/>
        <v/>
      </c>
      <c r="P570" t="str">
        <f t="shared" si="150"/>
        <v/>
      </c>
      <c r="Q570" t="str">
        <f>IF(OR($A570="",入力シート_上限3千円!$H$2=""),"",入力シート_上限3千円!$H$2)</f>
        <v/>
      </c>
      <c r="R570" t="str">
        <f>IF(OR($A570="",入力シート_上限3千円!$H$3=""),"",入力シート_上限3千円!$H$3)</f>
        <v/>
      </c>
      <c r="S570" s="30" t="str">
        <f t="shared" si="140"/>
        <v/>
      </c>
    </row>
    <row r="571" spans="1:19" x14ac:dyDescent="0.25">
      <c r="A571" t="str">
        <f>IF(入力シート_上限3千円!$B582="","",ROW()-1)</f>
        <v/>
      </c>
      <c r="B571" t="str">
        <f t="shared" si="147"/>
        <v/>
      </c>
      <c r="C571" t="str">
        <f t="shared" si="148"/>
        <v/>
      </c>
      <c r="D571" t="str">
        <f t="shared" si="148"/>
        <v/>
      </c>
      <c r="E571" s="30" t="str">
        <f t="shared" si="148"/>
        <v/>
      </c>
      <c r="F571" t="str">
        <f t="shared" si="148"/>
        <v/>
      </c>
      <c r="G571" t="str">
        <f t="shared" si="135"/>
        <v/>
      </c>
      <c r="H571" t="str">
        <f t="shared" si="136"/>
        <v/>
      </c>
      <c r="I571" t="str">
        <f t="shared" si="137"/>
        <v/>
      </c>
      <c r="J571" t="str">
        <f t="shared" si="138"/>
        <v/>
      </c>
      <c r="K571" t="str">
        <f t="shared" si="149"/>
        <v/>
      </c>
      <c r="L571" t="str">
        <f t="shared" si="149"/>
        <v/>
      </c>
      <c r="M571" t="str">
        <f t="shared" si="149"/>
        <v/>
      </c>
      <c r="N571" t="str">
        <f t="shared" si="139"/>
        <v/>
      </c>
      <c r="O571" t="str">
        <f t="shared" si="150"/>
        <v/>
      </c>
      <c r="P571" t="str">
        <f t="shared" si="150"/>
        <v/>
      </c>
      <c r="Q571" t="str">
        <f>IF(OR($A571="",入力シート_上限3千円!$H$2=""),"",入力シート_上限3千円!$H$2)</f>
        <v/>
      </c>
      <c r="R571" t="str">
        <f>IF(OR($A571="",入力シート_上限3千円!$H$3=""),"",入力シート_上限3千円!$H$3)</f>
        <v/>
      </c>
      <c r="S571" s="30" t="str">
        <f t="shared" si="140"/>
        <v/>
      </c>
    </row>
    <row r="572" spans="1:19" x14ac:dyDescent="0.25">
      <c r="A572" t="str">
        <f>IF(入力シート_上限3千円!$B583="","",ROW()-1)</f>
        <v/>
      </c>
      <c r="B572" t="str">
        <f t="shared" si="147"/>
        <v/>
      </c>
      <c r="C572" t="str">
        <f t="shared" si="148"/>
        <v/>
      </c>
      <c r="D572" t="str">
        <f t="shared" si="148"/>
        <v/>
      </c>
      <c r="E572" s="30" t="str">
        <f t="shared" si="148"/>
        <v/>
      </c>
      <c r="F572" t="str">
        <f t="shared" si="148"/>
        <v/>
      </c>
      <c r="G572" t="str">
        <f t="shared" si="135"/>
        <v/>
      </c>
      <c r="H572" t="str">
        <f t="shared" si="136"/>
        <v/>
      </c>
      <c r="I572" t="str">
        <f t="shared" si="137"/>
        <v/>
      </c>
      <c r="J572" t="str">
        <f t="shared" si="138"/>
        <v/>
      </c>
      <c r="K572" t="str">
        <f t="shared" si="149"/>
        <v/>
      </c>
      <c r="L572" t="str">
        <f t="shared" si="149"/>
        <v/>
      </c>
      <c r="M572" t="str">
        <f t="shared" si="149"/>
        <v/>
      </c>
      <c r="N572" t="str">
        <f t="shared" si="139"/>
        <v/>
      </c>
      <c r="O572" t="str">
        <f t="shared" si="150"/>
        <v/>
      </c>
      <c r="P572" t="str">
        <f t="shared" si="150"/>
        <v/>
      </c>
      <c r="Q572" t="str">
        <f>IF(OR($A572="",入力シート_上限3千円!$H$2=""),"",入力シート_上限3千円!$H$2)</f>
        <v/>
      </c>
      <c r="R572" t="str">
        <f>IF(OR($A572="",入力シート_上限3千円!$H$3=""),"",入力シート_上限3千円!$H$3)</f>
        <v/>
      </c>
      <c r="S572" s="30" t="str">
        <f t="shared" si="140"/>
        <v/>
      </c>
    </row>
    <row r="573" spans="1:19" x14ac:dyDescent="0.25">
      <c r="A573" t="str">
        <f>IF(入力シート_上限3千円!$B584="","",ROW()-1)</f>
        <v/>
      </c>
      <c r="B573" t="str">
        <f t="shared" si="147"/>
        <v/>
      </c>
      <c r="C573" t="str">
        <f t="shared" si="148"/>
        <v/>
      </c>
      <c r="D573" t="str">
        <f t="shared" si="148"/>
        <v/>
      </c>
      <c r="E573" s="30" t="str">
        <f t="shared" si="148"/>
        <v/>
      </c>
      <c r="F573" t="str">
        <f t="shared" si="148"/>
        <v/>
      </c>
      <c r="G573" t="str">
        <f t="shared" si="135"/>
        <v/>
      </c>
      <c r="H573" t="str">
        <f t="shared" si="136"/>
        <v/>
      </c>
      <c r="I573" t="str">
        <f t="shared" si="137"/>
        <v/>
      </c>
      <c r="J573" t="str">
        <f t="shared" si="138"/>
        <v/>
      </c>
      <c r="K573" t="str">
        <f t="shared" si="149"/>
        <v/>
      </c>
      <c r="L573" t="str">
        <f t="shared" si="149"/>
        <v/>
      </c>
      <c r="M573" t="str">
        <f t="shared" si="149"/>
        <v/>
      </c>
      <c r="N573" t="str">
        <f t="shared" si="139"/>
        <v/>
      </c>
      <c r="O573" t="str">
        <f t="shared" si="150"/>
        <v/>
      </c>
      <c r="P573" t="str">
        <f t="shared" si="150"/>
        <v/>
      </c>
      <c r="Q573" t="str">
        <f>IF(OR($A573="",入力シート_上限3千円!$H$2=""),"",入力シート_上限3千円!$H$2)</f>
        <v/>
      </c>
      <c r="R573" t="str">
        <f>IF(OR($A573="",入力シート_上限3千円!$H$3=""),"",入力シート_上限3千円!$H$3)</f>
        <v/>
      </c>
      <c r="S573" s="30" t="str">
        <f t="shared" si="140"/>
        <v/>
      </c>
    </row>
    <row r="574" spans="1:19" x14ac:dyDescent="0.25">
      <c r="A574" t="str">
        <f>IF(入力シート_上限3千円!$B585="","",ROW()-1)</f>
        <v/>
      </c>
      <c r="B574" t="str">
        <f t="shared" si="147"/>
        <v/>
      </c>
      <c r="C574" t="str">
        <f t="shared" si="148"/>
        <v/>
      </c>
      <c r="D574" t="str">
        <f t="shared" si="148"/>
        <v/>
      </c>
      <c r="E574" s="30" t="str">
        <f t="shared" si="148"/>
        <v/>
      </c>
      <c r="F574" t="str">
        <f t="shared" si="148"/>
        <v/>
      </c>
      <c r="G574" t="str">
        <f t="shared" si="135"/>
        <v/>
      </c>
      <c r="H574" t="str">
        <f t="shared" si="136"/>
        <v/>
      </c>
      <c r="I574" t="str">
        <f t="shared" si="137"/>
        <v/>
      </c>
      <c r="J574" t="str">
        <f t="shared" si="138"/>
        <v/>
      </c>
      <c r="K574" t="str">
        <f t="shared" si="149"/>
        <v/>
      </c>
      <c r="L574" t="str">
        <f t="shared" si="149"/>
        <v/>
      </c>
      <c r="M574" t="str">
        <f t="shared" si="149"/>
        <v/>
      </c>
      <c r="N574" t="str">
        <f t="shared" si="139"/>
        <v/>
      </c>
      <c r="O574" t="str">
        <f t="shared" si="150"/>
        <v/>
      </c>
      <c r="P574" t="str">
        <f t="shared" si="150"/>
        <v/>
      </c>
      <c r="Q574" t="str">
        <f>IF(OR($A574="",入力シート_上限3千円!$H$2=""),"",入力シート_上限3千円!$H$2)</f>
        <v/>
      </c>
      <c r="R574" t="str">
        <f>IF(OR($A574="",入力シート_上限3千円!$H$3=""),"",入力シート_上限3千円!$H$3)</f>
        <v/>
      </c>
      <c r="S574" s="30" t="str">
        <f t="shared" si="140"/>
        <v/>
      </c>
    </row>
    <row r="575" spans="1:19" x14ac:dyDescent="0.25">
      <c r="A575" t="str">
        <f>IF(入力シート_上限3千円!$B586="","",ROW()-1)</f>
        <v/>
      </c>
      <c r="B575" t="str">
        <f t="shared" si="147"/>
        <v/>
      </c>
      <c r="C575" t="str">
        <f t="shared" si="148"/>
        <v/>
      </c>
      <c r="D575" t="str">
        <f t="shared" si="148"/>
        <v/>
      </c>
      <c r="E575" s="30" t="str">
        <f t="shared" si="148"/>
        <v/>
      </c>
      <c r="F575" t="str">
        <f t="shared" si="148"/>
        <v/>
      </c>
      <c r="G575" t="str">
        <f t="shared" si="135"/>
        <v/>
      </c>
      <c r="H575" t="str">
        <f t="shared" si="136"/>
        <v/>
      </c>
      <c r="I575" t="str">
        <f t="shared" si="137"/>
        <v/>
      </c>
      <c r="J575" t="str">
        <f t="shared" si="138"/>
        <v/>
      </c>
      <c r="K575" t="str">
        <f t="shared" si="149"/>
        <v/>
      </c>
      <c r="L575" t="str">
        <f t="shared" si="149"/>
        <v/>
      </c>
      <c r="M575" t="str">
        <f t="shared" si="149"/>
        <v/>
      </c>
      <c r="N575" t="str">
        <f t="shared" si="139"/>
        <v/>
      </c>
      <c r="O575" t="str">
        <f t="shared" si="150"/>
        <v/>
      </c>
      <c r="P575" t="str">
        <f t="shared" si="150"/>
        <v/>
      </c>
      <c r="Q575" t="str">
        <f>IF(OR($A575="",入力シート_上限3千円!$H$2=""),"",入力シート_上限3千円!$H$2)</f>
        <v/>
      </c>
      <c r="R575" t="str">
        <f>IF(OR($A575="",入力シート_上限3千円!$H$3=""),"",入力シート_上限3千円!$H$3)</f>
        <v/>
      </c>
      <c r="S575" s="30" t="str">
        <f t="shared" si="140"/>
        <v/>
      </c>
    </row>
    <row r="576" spans="1:19" x14ac:dyDescent="0.25">
      <c r="A576" t="str">
        <f>IF(入力シート_上限3千円!$B587="","",ROW()-1)</f>
        <v/>
      </c>
      <c r="B576" t="str">
        <f t="shared" si="147"/>
        <v/>
      </c>
      <c r="C576" t="str">
        <f t="shared" si="148"/>
        <v/>
      </c>
      <c r="D576" t="str">
        <f t="shared" si="148"/>
        <v/>
      </c>
      <c r="E576" s="30" t="str">
        <f t="shared" si="148"/>
        <v/>
      </c>
      <c r="F576" t="str">
        <f t="shared" si="148"/>
        <v/>
      </c>
      <c r="G576" t="str">
        <f t="shared" si="135"/>
        <v/>
      </c>
      <c r="H576" t="str">
        <f t="shared" si="136"/>
        <v/>
      </c>
      <c r="I576" t="str">
        <f t="shared" si="137"/>
        <v/>
      </c>
      <c r="J576" t="str">
        <f t="shared" si="138"/>
        <v/>
      </c>
      <c r="K576" t="str">
        <f t="shared" si="149"/>
        <v/>
      </c>
      <c r="L576" t="str">
        <f t="shared" si="149"/>
        <v/>
      </c>
      <c r="M576" t="str">
        <f t="shared" si="149"/>
        <v/>
      </c>
      <c r="N576" t="str">
        <f t="shared" si="139"/>
        <v/>
      </c>
      <c r="O576" t="str">
        <f t="shared" si="150"/>
        <v/>
      </c>
      <c r="P576" t="str">
        <f t="shared" si="150"/>
        <v/>
      </c>
      <c r="Q576" t="str">
        <f>IF(OR($A576="",入力シート_上限3千円!$H$2=""),"",入力シート_上限3千円!$H$2)</f>
        <v/>
      </c>
      <c r="R576" t="str">
        <f>IF(OR($A576="",入力シート_上限3千円!$H$3=""),"",入力シート_上限3千円!$H$3)</f>
        <v/>
      </c>
      <c r="S576" s="30" t="str">
        <f t="shared" si="140"/>
        <v/>
      </c>
    </row>
    <row r="577" spans="1:19" x14ac:dyDescent="0.25">
      <c r="A577" t="str">
        <f>IF(入力シート_上限3千円!$B588="","",ROW()-1)</f>
        <v/>
      </c>
      <c r="B577" t="str">
        <f t="shared" si="147"/>
        <v/>
      </c>
      <c r="C577" t="str">
        <f t="shared" si="148"/>
        <v/>
      </c>
      <c r="D577" t="str">
        <f t="shared" si="148"/>
        <v/>
      </c>
      <c r="E577" s="30" t="str">
        <f t="shared" si="148"/>
        <v/>
      </c>
      <c r="F577" t="str">
        <f t="shared" si="148"/>
        <v/>
      </c>
      <c r="G577" t="str">
        <f t="shared" si="135"/>
        <v/>
      </c>
      <c r="H577" t="str">
        <f t="shared" si="136"/>
        <v/>
      </c>
      <c r="I577" t="str">
        <f t="shared" si="137"/>
        <v/>
      </c>
      <c r="J577" t="str">
        <f t="shared" si="138"/>
        <v/>
      </c>
      <c r="K577" t="str">
        <f t="shared" si="149"/>
        <v/>
      </c>
      <c r="L577" t="str">
        <f t="shared" si="149"/>
        <v/>
      </c>
      <c r="M577" t="str">
        <f t="shared" si="149"/>
        <v/>
      </c>
      <c r="N577" t="str">
        <f t="shared" si="139"/>
        <v/>
      </c>
      <c r="O577" t="str">
        <f t="shared" si="150"/>
        <v/>
      </c>
      <c r="P577" t="str">
        <f t="shared" si="150"/>
        <v/>
      </c>
      <c r="Q577" t="str">
        <f>IF(OR($A577="",入力シート_上限3千円!$H$2=""),"",入力シート_上限3千円!$H$2)</f>
        <v/>
      </c>
      <c r="R577" t="str">
        <f>IF(OR($A577="",入力シート_上限3千円!$H$3=""),"",入力シート_上限3千円!$H$3)</f>
        <v/>
      </c>
      <c r="S577" s="30" t="str">
        <f t="shared" si="140"/>
        <v/>
      </c>
    </row>
    <row r="578" spans="1:19" x14ac:dyDescent="0.25">
      <c r="A578" t="str">
        <f>IF(入力シート_上限3千円!$B589="","",ROW()-1)</f>
        <v/>
      </c>
      <c r="B578" t="str">
        <f t="shared" si="147"/>
        <v/>
      </c>
      <c r="C578" t="str">
        <f t="shared" si="148"/>
        <v/>
      </c>
      <c r="D578" t="str">
        <f t="shared" si="148"/>
        <v/>
      </c>
      <c r="E578" s="30" t="str">
        <f t="shared" si="148"/>
        <v/>
      </c>
      <c r="F578" t="str">
        <f t="shared" si="148"/>
        <v/>
      </c>
      <c r="G578" t="str">
        <f t="shared" ref="G578:G641" si="151">IFERROR(IF(VLOOKUP($A578,実績一覧,COLUMN()+2,FALSE)=0,"",VLOOKUP($A578,実績一覧,COLUMN()+2,FALSE)),"")</f>
        <v/>
      </c>
      <c r="H578" t="str">
        <f t="shared" ref="H578:H641" si="152">IFERROR(IF(VLOOKUP($A578,実績一覧,COLUMN()+4,FALSE)=0,"",VLOOKUP($A578,実績一覧,COLUMN()+4,FALSE)),"")</f>
        <v/>
      </c>
      <c r="I578" t="str">
        <f t="shared" ref="I578:I641" si="153">IFERROR(IF(VLOOKUP($A578,実績一覧,COLUMN()+5,FALSE)=0,"",VLOOKUP($A578,実績一覧,COLUMN()+5,FALSE)),"")</f>
        <v/>
      </c>
      <c r="J578" t="str">
        <f t="shared" ref="J578:J641" si="154">IFERROR(IF(VLOOKUP($A578,実績一覧,COLUMN()+8,FALSE)=0,"",VLOOKUP($A578,実績一覧,COLUMN()+8,FALSE)),"")</f>
        <v/>
      </c>
      <c r="K578" t="str">
        <f t="shared" si="149"/>
        <v/>
      </c>
      <c r="L578" t="str">
        <f t="shared" si="149"/>
        <v/>
      </c>
      <c r="M578" t="str">
        <f t="shared" si="149"/>
        <v/>
      </c>
      <c r="N578" t="str">
        <f t="shared" ref="N578:N641" si="155">IFERROR(IF(VLOOKUP($A578,実績一覧,COLUMN()+12,FALSE)=0,"",VLOOKUP($A578,実績一覧,COLUMN()+12,FALSE)),"")</f>
        <v/>
      </c>
      <c r="O578" t="str">
        <f t="shared" si="150"/>
        <v/>
      </c>
      <c r="P578" t="str">
        <f t="shared" si="150"/>
        <v/>
      </c>
      <c r="Q578" t="str">
        <f>IF(OR($A578="",入力シート_上限3千円!$H$2=""),"",入力シート_上限3千円!$H$2)</f>
        <v/>
      </c>
      <c r="R578" t="str">
        <f>IF(OR($A578="",入力シート_上限3千円!$H$3=""),"",入力シート_上限3千円!$H$3)</f>
        <v/>
      </c>
      <c r="S578" s="30" t="str">
        <f t="shared" ref="S578:S641" si="156">IFERROR(IF(VLOOKUP($A578,実績一覧,3,FALSE)=0,"",VLOOKUP($A578,実績一覧,3,FALSE)),"")</f>
        <v/>
      </c>
    </row>
    <row r="579" spans="1:19" x14ac:dyDescent="0.25">
      <c r="A579" t="str">
        <f>IF(入力シート_上限3千円!$B590="","",ROW()-1)</f>
        <v/>
      </c>
      <c r="B579" t="str">
        <f t="shared" si="147"/>
        <v/>
      </c>
      <c r="C579" t="str">
        <f t="shared" si="148"/>
        <v/>
      </c>
      <c r="D579" t="str">
        <f t="shared" si="148"/>
        <v/>
      </c>
      <c r="E579" s="30" t="str">
        <f t="shared" si="148"/>
        <v/>
      </c>
      <c r="F579" t="str">
        <f t="shared" si="148"/>
        <v/>
      </c>
      <c r="G579" t="str">
        <f t="shared" si="151"/>
        <v/>
      </c>
      <c r="H579" t="str">
        <f t="shared" si="152"/>
        <v/>
      </c>
      <c r="I579" t="str">
        <f t="shared" si="153"/>
        <v/>
      </c>
      <c r="J579" t="str">
        <f t="shared" si="154"/>
        <v/>
      </c>
      <c r="K579" t="str">
        <f t="shared" si="149"/>
        <v/>
      </c>
      <c r="L579" t="str">
        <f t="shared" si="149"/>
        <v/>
      </c>
      <c r="M579" t="str">
        <f t="shared" si="149"/>
        <v/>
      </c>
      <c r="N579" t="str">
        <f t="shared" si="155"/>
        <v/>
      </c>
      <c r="O579" t="str">
        <f t="shared" si="150"/>
        <v/>
      </c>
      <c r="P579" t="str">
        <f t="shared" si="150"/>
        <v/>
      </c>
      <c r="Q579" t="str">
        <f>IF(OR($A579="",入力シート_上限3千円!$H$2=""),"",入力シート_上限3千円!$H$2)</f>
        <v/>
      </c>
      <c r="R579" t="str">
        <f>IF(OR($A579="",入力シート_上限3千円!$H$3=""),"",入力シート_上限3千円!$H$3)</f>
        <v/>
      </c>
      <c r="S579" s="30" t="str">
        <f t="shared" si="156"/>
        <v/>
      </c>
    </row>
    <row r="580" spans="1:19" x14ac:dyDescent="0.25">
      <c r="A580" t="str">
        <f>IF(入力シート_上限3千円!$B591="","",ROW()-1)</f>
        <v/>
      </c>
      <c r="B580" t="str">
        <f t="shared" si="147"/>
        <v/>
      </c>
      <c r="C580" t="str">
        <f t="shared" si="148"/>
        <v/>
      </c>
      <c r="D580" t="str">
        <f t="shared" si="148"/>
        <v/>
      </c>
      <c r="E580" s="30" t="str">
        <f t="shared" si="148"/>
        <v/>
      </c>
      <c r="F580" t="str">
        <f t="shared" si="148"/>
        <v/>
      </c>
      <c r="G580" t="str">
        <f t="shared" si="151"/>
        <v/>
      </c>
      <c r="H580" t="str">
        <f t="shared" si="152"/>
        <v/>
      </c>
      <c r="I580" t="str">
        <f t="shared" si="153"/>
        <v/>
      </c>
      <c r="J580" t="str">
        <f t="shared" si="154"/>
        <v/>
      </c>
      <c r="K580" t="str">
        <f t="shared" si="149"/>
        <v/>
      </c>
      <c r="L580" t="str">
        <f t="shared" si="149"/>
        <v/>
      </c>
      <c r="M580" t="str">
        <f t="shared" si="149"/>
        <v/>
      </c>
      <c r="N580" t="str">
        <f t="shared" si="155"/>
        <v/>
      </c>
      <c r="O580" t="str">
        <f t="shared" si="150"/>
        <v/>
      </c>
      <c r="P580" t="str">
        <f t="shared" si="150"/>
        <v/>
      </c>
      <c r="Q580" t="str">
        <f>IF(OR($A580="",入力シート_上限3千円!$H$2=""),"",入力シート_上限3千円!$H$2)</f>
        <v/>
      </c>
      <c r="R580" t="str">
        <f>IF(OR($A580="",入力シート_上限3千円!$H$3=""),"",入力シート_上限3千円!$H$3)</f>
        <v/>
      </c>
      <c r="S580" s="30" t="str">
        <f t="shared" si="156"/>
        <v/>
      </c>
    </row>
    <row r="581" spans="1:19" x14ac:dyDescent="0.25">
      <c r="A581" t="str">
        <f>IF(入力シート_上限3千円!$B592="","",ROW()-1)</f>
        <v/>
      </c>
      <c r="B581" t="str">
        <f t="shared" si="147"/>
        <v/>
      </c>
      <c r="C581" t="str">
        <f t="shared" si="148"/>
        <v/>
      </c>
      <c r="D581" t="str">
        <f t="shared" si="148"/>
        <v/>
      </c>
      <c r="E581" s="30" t="str">
        <f t="shared" si="148"/>
        <v/>
      </c>
      <c r="F581" t="str">
        <f t="shared" si="148"/>
        <v/>
      </c>
      <c r="G581" t="str">
        <f t="shared" si="151"/>
        <v/>
      </c>
      <c r="H581" t="str">
        <f t="shared" si="152"/>
        <v/>
      </c>
      <c r="I581" t="str">
        <f t="shared" si="153"/>
        <v/>
      </c>
      <c r="J581" t="str">
        <f t="shared" si="154"/>
        <v/>
      </c>
      <c r="K581" t="str">
        <f t="shared" si="149"/>
        <v/>
      </c>
      <c r="L581" t="str">
        <f t="shared" si="149"/>
        <v/>
      </c>
      <c r="M581" t="str">
        <f t="shared" si="149"/>
        <v/>
      </c>
      <c r="N581" t="str">
        <f t="shared" si="155"/>
        <v/>
      </c>
      <c r="O581" t="str">
        <f t="shared" si="150"/>
        <v/>
      </c>
      <c r="P581" t="str">
        <f t="shared" si="150"/>
        <v/>
      </c>
      <c r="Q581" t="str">
        <f>IF(OR($A581="",入力シート_上限3千円!$H$2=""),"",入力シート_上限3千円!$H$2)</f>
        <v/>
      </c>
      <c r="R581" t="str">
        <f>IF(OR($A581="",入力シート_上限3千円!$H$3=""),"",入力シート_上限3千円!$H$3)</f>
        <v/>
      </c>
      <c r="S581" s="30" t="str">
        <f t="shared" si="156"/>
        <v/>
      </c>
    </row>
    <row r="582" spans="1:19" x14ac:dyDescent="0.25">
      <c r="A582" t="str">
        <f>IF(入力シート_上限3千円!$B593="","",ROW()-1)</f>
        <v/>
      </c>
      <c r="B582" t="str">
        <f t="shared" si="147"/>
        <v/>
      </c>
      <c r="C582" t="str">
        <f t="shared" ref="C582:F601" si="157">IFERROR(IF(VLOOKUP($A582,実績一覧,COLUMN()+1,FALSE)=0,"",VLOOKUP($A582,実績一覧,COLUMN()+1,FALSE)),"")</f>
        <v/>
      </c>
      <c r="D582" t="str">
        <f t="shared" si="157"/>
        <v/>
      </c>
      <c r="E582" s="30" t="str">
        <f t="shared" si="157"/>
        <v/>
      </c>
      <c r="F582" t="str">
        <f t="shared" si="157"/>
        <v/>
      </c>
      <c r="G582" t="str">
        <f t="shared" si="151"/>
        <v/>
      </c>
      <c r="H582" t="str">
        <f t="shared" si="152"/>
        <v/>
      </c>
      <c r="I582" t="str">
        <f t="shared" si="153"/>
        <v/>
      </c>
      <c r="J582" t="str">
        <f t="shared" si="154"/>
        <v/>
      </c>
      <c r="K582" t="str">
        <f t="shared" ref="K582:M601" si="158">IFERROR(IF(VLOOKUP($A582,実績一覧,COLUMN()+11,FALSE)=0,"",VLOOKUP($A582,実績一覧,COLUMN()+11,FALSE)),"")</f>
        <v/>
      </c>
      <c r="L582" t="str">
        <f t="shared" si="158"/>
        <v/>
      </c>
      <c r="M582" t="str">
        <f t="shared" si="158"/>
        <v/>
      </c>
      <c r="N582" t="str">
        <f t="shared" si="155"/>
        <v/>
      </c>
      <c r="O582" t="str">
        <f t="shared" ref="O582:P601" si="159">IFERROR(IF(VLOOKUP($A582,実績一覧,COLUMN()+13,FALSE)=0,"",VLOOKUP($A582,実績一覧,COLUMN()+13,FALSE)),"")</f>
        <v/>
      </c>
      <c r="P582" t="str">
        <f t="shared" si="159"/>
        <v/>
      </c>
      <c r="Q582" t="str">
        <f>IF(OR($A582="",入力シート_上限3千円!$H$2=""),"",入力シート_上限3千円!$H$2)</f>
        <v/>
      </c>
      <c r="R582" t="str">
        <f>IF(OR($A582="",入力シート_上限3千円!$H$3=""),"",入力シート_上限3千円!$H$3)</f>
        <v/>
      </c>
      <c r="S582" s="30" t="str">
        <f t="shared" si="156"/>
        <v/>
      </c>
    </row>
    <row r="583" spans="1:19" x14ac:dyDescent="0.25">
      <c r="A583" t="str">
        <f>IF(入力シート_上限3千円!$B594="","",ROW()-1)</f>
        <v/>
      </c>
      <c r="B583" t="str">
        <f t="shared" si="147"/>
        <v/>
      </c>
      <c r="C583" t="str">
        <f t="shared" si="157"/>
        <v/>
      </c>
      <c r="D583" t="str">
        <f t="shared" si="157"/>
        <v/>
      </c>
      <c r="E583" s="30" t="str">
        <f t="shared" si="157"/>
        <v/>
      </c>
      <c r="F583" t="str">
        <f t="shared" si="157"/>
        <v/>
      </c>
      <c r="G583" t="str">
        <f t="shared" si="151"/>
        <v/>
      </c>
      <c r="H583" t="str">
        <f t="shared" si="152"/>
        <v/>
      </c>
      <c r="I583" t="str">
        <f t="shared" si="153"/>
        <v/>
      </c>
      <c r="J583" t="str">
        <f t="shared" si="154"/>
        <v/>
      </c>
      <c r="K583" t="str">
        <f t="shared" si="158"/>
        <v/>
      </c>
      <c r="L583" t="str">
        <f t="shared" si="158"/>
        <v/>
      </c>
      <c r="M583" t="str">
        <f t="shared" si="158"/>
        <v/>
      </c>
      <c r="N583" t="str">
        <f t="shared" si="155"/>
        <v/>
      </c>
      <c r="O583" t="str">
        <f t="shared" si="159"/>
        <v/>
      </c>
      <c r="P583" t="str">
        <f t="shared" si="159"/>
        <v/>
      </c>
      <c r="Q583" t="str">
        <f>IF(OR($A583="",入力シート_上限3千円!$H$2=""),"",入力シート_上限3千円!$H$2)</f>
        <v/>
      </c>
      <c r="R583" t="str">
        <f>IF(OR($A583="",入力シート_上限3千円!$H$3=""),"",入力シート_上限3千円!$H$3)</f>
        <v/>
      </c>
      <c r="S583" s="30" t="str">
        <f t="shared" si="156"/>
        <v/>
      </c>
    </row>
    <row r="584" spans="1:19" x14ac:dyDescent="0.25">
      <c r="A584" t="str">
        <f>IF(入力シート_上限3千円!$B595="","",ROW()-1)</f>
        <v/>
      </c>
      <c r="B584" t="str">
        <f t="shared" si="147"/>
        <v/>
      </c>
      <c r="C584" t="str">
        <f t="shared" si="157"/>
        <v/>
      </c>
      <c r="D584" t="str">
        <f t="shared" si="157"/>
        <v/>
      </c>
      <c r="E584" s="30" t="str">
        <f t="shared" si="157"/>
        <v/>
      </c>
      <c r="F584" t="str">
        <f t="shared" si="157"/>
        <v/>
      </c>
      <c r="G584" t="str">
        <f t="shared" si="151"/>
        <v/>
      </c>
      <c r="H584" t="str">
        <f t="shared" si="152"/>
        <v/>
      </c>
      <c r="I584" t="str">
        <f t="shared" si="153"/>
        <v/>
      </c>
      <c r="J584" t="str">
        <f t="shared" si="154"/>
        <v/>
      </c>
      <c r="K584" t="str">
        <f t="shared" si="158"/>
        <v/>
      </c>
      <c r="L584" t="str">
        <f t="shared" si="158"/>
        <v/>
      </c>
      <c r="M584" t="str">
        <f t="shared" si="158"/>
        <v/>
      </c>
      <c r="N584" t="str">
        <f t="shared" si="155"/>
        <v/>
      </c>
      <c r="O584" t="str">
        <f t="shared" si="159"/>
        <v/>
      </c>
      <c r="P584" t="str">
        <f t="shared" si="159"/>
        <v/>
      </c>
      <c r="Q584" t="str">
        <f>IF(OR($A584="",入力シート_上限3千円!$H$2=""),"",入力シート_上限3千円!$H$2)</f>
        <v/>
      </c>
      <c r="R584" t="str">
        <f>IF(OR($A584="",入力シート_上限3千円!$H$3=""),"",入力シート_上限3千円!$H$3)</f>
        <v/>
      </c>
      <c r="S584" s="30" t="str">
        <f t="shared" si="156"/>
        <v/>
      </c>
    </row>
    <row r="585" spans="1:19" x14ac:dyDescent="0.25">
      <c r="A585" t="str">
        <f>IF(入力シート_上限3千円!$B596="","",ROW()-1)</f>
        <v/>
      </c>
      <c r="B585" t="str">
        <f t="shared" si="147"/>
        <v/>
      </c>
      <c r="C585" t="str">
        <f t="shared" si="157"/>
        <v/>
      </c>
      <c r="D585" t="str">
        <f t="shared" si="157"/>
        <v/>
      </c>
      <c r="E585" s="30" t="str">
        <f t="shared" si="157"/>
        <v/>
      </c>
      <c r="F585" t="str">
        <f t="shared" si="157"/>
        <v/>
      </c>
      <c r="G585" t="str">
        <f t="shared" si="151"/>
        <v/>
      </c>
      <c r="H585" t="str">
        <f t="shared" si="152"/>
        <v/>
      </c>
      <c r="I585" t="str">
        <f t="shared" si="153"/>
        <v/>
      </c>
      <c r="J585" t="str">
        <f t="shared" si="154"/>
        <v/>
      </c>
      <c r="K585" t="str">
        <f t="shared" si="158"/>
        <v/>
      </c>
      <c r="L585" t="str">
        <f t="shared" si="158"/>
        <v/>
      </c>
      <c r="M585" t="str">
        <f t="shared" si="158"/>
        <v/>
      </c>
      <c r="N585" t="str">
        <f t="shared" si="155"/>
        <v/>
      </c>
      <c r="O585" t="str">
        <f t="shared" si="159"/>
        <v/>
      </c>
      <c r="P585" t="str">
        <f t="shared" si="159"/>
        <v/>
      </c>
      <c r="Q585" t="str">
        <f>IF(OR($A585="",入力シート_上限3千円!$H$2=""),"",入力シート_上限3千円!$H$2)</f>
        <v/>
      </c>
      <c r="R585" t="str">
        <f>IF(OR($A585="",入力シート_上限3千円!$H$3=""),"",入力シート_上限3千円!$H$3)</f>
        <v/>
      </c>
      <c r="S585" s="30" t="str">
        <f t="shared" si="156"/>
        <v/>
      </c>
    </row>
    <row r="586" spans="1:19" x14ac:dyDescent="0.25">
      <c r="A586" t="str">
        <f>IF(入力シート_上限3千円!$B597="","",ROW()-1)</f>
        <v/>
      </c>
      <c r="B586" t="str">
        <f t="shared" si="147"/>
        <v/>
      </c>
      <c r="C586" t="str">
        <f t="shared" si="157"/>
        <v/>
      </c>
      <c r="D586" t="str">
        <f t="shared" si="157"/>
        <v/>
      </c>
      <c r="E586" s="30" t="str">
        <f t="shared" si="157"/>
        <v/>
      </c>
      <c r="F586" t="str">
        <f t="shared" si="157"/>
        <v/>
      </c>
      <c r="G586" t="str">
        <f t="shared" si="151"/>
        <v/>
      </c>
      <c r="H586" t="str">
        <f t="shared" si="152"/>
        <v/>
      </c>
      <c r="I586" t="str">
        <f t="shared" si="153"/>
        <v/>
      </c>
      <c r="J586" t="str">
        <f t="shared" si="154"/>
        <v/>
      </c>
      <c r="K586" t="str">
        <f t="shared" si="158"/>
        <v/>
      </c>
      <c r="L586" t="str">
        <f t="shared" si="158"/>
        <v/>
      </c>
      <c r="M586" t="str">
        <f t="shared" si="158"/>
        <v/>
      </c>
      <c r="N586" t="str">
        <f t="shared" si="155"/>
        <v/>
      </c>
      <c r="O586" t="str">
        <f t="shared" si="159"/>
        <v/>
      </c>
      <c r="P586" t="str">
        <f t="shared" si="159"/>
        <v/>
      </c>
      <c r="Q586" t="str">
        <f>IF(OR($A586="",入力シート_上限3千円!$H$2=""),"",入力シート_上限3千円!$H$2)</f>
        <v/>
      </c>
      <c r="R586" t="str">
        <f>IF(OR($A586="",入力シート_上限3千円!$H$3=""),"",入力シート_上限3千円!$H$3)</f>
        <v/>
      </c>
      <c r="S586" s="30" t="str">
        <f t="shared" si="156"/>
        <v/>
      </c>
    </row>
    <row r="587" spans="1:19" x14ac:dyDescent="0.25">
      <c r="A587" t="str">
        <f>IF(入力シート_上限3千円!$B598="","",ROW()-1)</f>
        <v/>
      </c>
      <c r="B587" t="str">
        <f t="shared" si="147"/>
        <v/>
      </c>
      <c r="C587" t="str">
        <f t="shared" si="157"/>
        <v/>
      </c>
      <c r="D587" t="str">
        <f t="shared" si="157"/>
        <v/>
      </c>
      <c r="E587" s="30" t="str">
        <f t="shared" si="157"/>
        <v/>
      </c>
      <c r="F587" t="str">
        <f t="shared" si="157"/>
        <v/>
      </c>
      <c r="G587" t="str">
        <f t="shared" si="151"/>
        <v/>
      </c>
      <c r="H587" t="str">
        <f t="shared" si="152"/>
        <v/>
      </c>
      <c r="I587" t="str">
        <f t="shared" si="153"/>
        <v/>
      </c>
      <c r="J587" t="str">
        <f t="shared" si="154"/>
        <v/>
      </c>
      <c r="K587" t="str">
        <f t="shared" si="158"/>
        <v/>
      </c>
      <c r="L587" t="str">
        <f t="shared" si="158"/>
        <v/>
      </c>
      <c r="M587" t="str">
        <f t="shared" si="158"/>
        <v/>
      </c>
      <c r="N587" t="str">
        <f t="shared" si="155"/>
        <v/>
      </c>
      <c r="O587" t="str">
        <f t="shared" si="159"/>
        <v/>
      </c>
      <c r="P587" t="str">
        <f t="shared" si="159"/>
        <v/>
      </c>
      <c r="Q587" t="str">
        <f>IF(OR($A587="",入力シート_上限3千円!$H$2=""),"",入力シート_上限3千円!$H$2)</f>
        <v/>
      </c>
      <c r="R587" t="str">
        <f>IF(OR($A587="",入力シート_上限3千円!$H$3=""),"",入力シート_上限3千円!$H$3)</f>
        <v/>
      </c>
      <c r="S587" s="30" t="str">
        <f t="shared" si="156"/>
        <v/>
      </c>
    </row>
    <row r="588" spans="1:19" x14ac:dyDescent="0.25">
      <c r="A588" t="str">
        <f>IF(入力シート_上限3千円!$B599="","",ROW()-1)</f>
        <v/>
      </c>
      <c r="B588" t="str">
        <f t="shared" si="147"/>
        <v/>
      </c>
      <c r="C588" t="str">
        <f t="shared" si="157"/>
        <v/>
      </c>
      <c r="D588" t="str">
        <f t="shared" si="157"/>
        <v/>
      </c>
      <c r="E588" s="30" t="str">
        <f t="shared" si="157"/>
        <v/>
      </c>
      <c r="F588" t="str">
        <f t="shared" si="157"/>
        <v/>
      </c>
      <c r="G588" t="str">
        <f t="shared" si="151"/>
        <v/>
      </c>
      <c r="H588" t="str">
        <f t="shared" si="152"/>
        <v/>
      </c>
      <c r="I588" t="str">
        <f t="shared" si="153"/>
        <v/>
      </c>
      <c r="J588" t="str">
        <f t="shared" si="154"/>
        <v/>
      </c>
      <c r="K588" t="str">
        <f t="shared" si="158"/>
        <v/>
      </c>
      <c r="L588" t="str">
        <f t="shared" si="158"/>
        <v/>
      </c>
      <c r="M588" t="str">
        <f t="shared" si="158"/>
        <v/>
      </c>
      <c r="N588" t="str">
        <f t="shared" si="155"/>
        <v/>
      </c>
      <c r="O588" t="str">
        <f t="shared" si="159"/>
        <v/>
      </c>
      <c r="P588" t="str">
        <f t="shared" si="159"/>
        <v/>
      </c>
      <c r="Q588" t="str">
        <f>IF(OR($A588="",入力シート_上限3千円!$H$2=""),"",入力シート_上限3千円!$H$2)</f>
        <v/>
      </c>
      <c r="R588" t="str">
        <f>IF(OR($A588="",入力シート_上限3千円!$H$3=""),"",入力シート_上限3千円!$H$3)</f>
        <v/>
      </c>
      <c r="S588" s="30" t="str">
        <f t="shared" si="156"/>
        <v/>
      </c>
    </row>
    <row r="589" spans="1:19" x14ac:dyDescent="0.25">
      <c r="A589" t="str">
        <f>IF(入力シート_上限3千円!$B600="","",ROW()-1)</f>
        <v/>
      </c>
      <c r="B589" t="str">
        <f t="shared" si="147"/>
        <v/>
      </c>
      <c r="C589" t="str">
        <f t="shared" si="157"/>
        <v/>
      </c>
      <c r="D589" t="str">
        <f t="shared" si="157"/>
        <v/>
      </c>
      <c r="E589" s="30" t="str">
        <f t="shared" si="157"/>
        <v/>
      </c>
      <c r="F589" t="str">
        <f t="shared" si="157"/>
        <v/>
      </c>
      <c r="G589" t="str">
        <f t="shared" si="151"/>
        <v/>
      </c>
      <c r="H589" t="str">
        <f t="shared" si="152"/>
        <v/>
      </c>
      <c r="I589" t="str">
        <f t="shared" si="153"/>
        <v/>
      </c>
      <c r="J589" t="str">
        <f t="shared" si="154"/>
        <v/>
      </c>
      <c r="K589" t="str">
        <f t="shared" si="158"/>
        <v/>
      </c>
      <c r="L589" t="str">
        <f t="shared" si="158"/>
        <v/>
      </c>
      <c r="M589" t="str">
        <f t="shared" si="158"/>
        <v/>
      </c>
      <c r="N589" t="str">
        <f t="shared" si="155"/>
        <v/>
      </c>
      <c r="O589" t="str">
        <f t="shared" si="159"/>
        <v/>
      </c>
      <c r="P589" t="str">
        <f t="shared" si="159"/>
        <v/>
      </c>
      <c r="Q589" t="str">
        <f>IF(OR($A589="",入力シート_上限3千円!$H$2=""),"",入力シート_上限3千円!$H$2)</f>
        <v/>
      </c>
      <c r="R589" t="str">
        <f>IF(OR($A589="",入力シート_上限3千円!$H$3=""),"",入力シート_上限3千円!$H$3)</f>
        <v/>
      </c>
      <c r="S589" s="30" t="str">
        <f t="shared" si="156"/>
        <v/>
      </c>
    </row>
    <row r="590" spans="1:19" x14ac:dyDescent="0.25">
      <c r="A590" t="str">
        <f>IF(入力シート_上限3千円!$B601="","",ROW()-1)</f>
        <v/>
      </c>
      <c r="B590" t="str">
        <f t="shared" si="147"/>
        <v/>
      </c>
      <c r="C590" t="str">
        <f t="shared" si="157"/>
        <v/>
      </c>
      <c r="D590" t="str">
        <f t="shared" si="157"/>
        <v/>
      </c>
      <c r="E590" s="30" t="str">
        <f t="shared" si="157"/>
        <v/>
      </c>
      <c r="F590" t="str">
        <f t="shared" si="157"/>
        <v/>
      </c>
      <c r="G590" t="str">
        <f t="shared" si="151"/>
        <v/>
      </c>
      <c r="H590" t="str">
        <f t="shared" si="152"/>
        <v/>
      </c>
      <c r="I590" t="str">
        <f t="shared" si="153"/>
        <v/>
      </c>
      <c r="J590" t="str">
        <f t="shared" si="154"/>
        <v/>
      </c>
      <c r="K590" t="str">
        <f t="shared" si="158"/>
        <v/>
      </c>
      <c r="L590" t="str">
        <f t="shared" si="158"/>
        <v/>
      </c>
      <c r="M590" t="str">
        <f t="shared" si="158"/>
        <v/>
      </c>
      <c r="N590" t="str">
        <f t="shared" si="155"/>
        <v/>
      </c>
      <c r="O590" t="str">
        <f t="shared" si="159"/>
        <v/>
      </c>
      <c r="P590" t="str">
        <f t="shared" si="159"/>
        <v/>
      </c>
      <c r="Q590" t="str">
        <f>IF(OR($A590="",入力シート_上限3千円!$H$2=""),"",入力シート_上限3千円!$H$2)</f>
        <v/>
      </c>
      <c r="R590" t="str">
        <f>IF(OR($A590="",入力シート_上限3千円!$H$3=""),"",入力シート_上限3千円!$H$3)</f>
        <v/>
      </c>
      <c r="S590" s="30" t="str">
        <f t="shared" si="156"/>
        <v/>
      </c>
    </row>
    <row r="591" spans="1:19" x14ac:dyDescent="0.25">
      <c r="A591" t="str">
        <f>IF(入力シート_上限3千円!$B602="","",ROW()-1)</f>
        <v/>
      </c>
      <c r="B591" t="str">
        <f t="shared" si="147"/>
        <v/>
      </c>
      <c r="C591" t="str">
        <f t="shared" si="157"/>
        <v/>
      </c>
      <c r="D591" t="str">
        <f t="shared" si="157"/>
        <v/>
      </c>
      <c r="E591" s="30" t="str">
        <f t="shared" si="157"/>
        <v/>
      </c>
      <c r="F591" t="str">
        <f t="shared" si="157"/>
        <v/>
      </c>
      <c r="G591" t="str">
        <f t="shared" si="151"/>
        <v/>
      </c>
      <c r="H591" t="str">
        <f t="shared" si="152"/>
        <v/>
      </c>
      <c r="I591" t="str">
        <f t="shared" si="153"/>
        <v/>
      </c>
      <c r="J591" t="str">
        <f t="shared" si="154"/>
        <v/>
      </c>
      <c r="K591" t="str">
        <f t="shared" si="158"/>
        <v/>
      </c>
      <c r="L591" t="str">
        <f t="shared" si="158"/>
        <v/>
      </c>
      <c r="M591" t="str">
        <f t="shared" si="158"/>
        <v/>
      </c>
      <c r="N591" t="str">
        <f t="shared" si="155"/>
        <v/>
      </c>
      <c r="O591" t="str">
        <f t="shared" si="159"/>
        <v/>
      </c>
      <c r="P591" t="str">
        <f t="shared" si="159"/>
        <v/>
      </c>
      <c r="Q591" t="str">
        <f>IF(OR($A591="",入力シート_上限3千円!$H$2=""),"",入力シート_上限3千円!$H$2)</f>
        <v/>
      </c>
      <c r="R591" t="str">
        <f>IF(OR($A591="",入力シート_上限3千円!$H$3=""),"",入力シート_上限3千円!$H$3)</f>
        <v/>
      </c>
      <c r="S591" s="30" t="str">
        <f t="shared" si="156"/>
        <v/>
      </c>
    </row>
    <row r="592" spans="1:19" x14ac:dyDescent="0.25">
      <c r="A592" t="str">
        <f>IF(入力シート_上限3千円!$B603="","",ROW()-1)</f>
        <v/>
      </c>
      <c r="B592" t="str">
        <f t="shared" si="147"/>
        <v/>
      </c>
      <c r="C592" t="str">
        <f t="shared" si="157"/>
        <v/>
      </c>
      <c r="D592" t="str">
        <f t="shared" si="157"/>
        <v/>
      </c>
      <c r="E592" s="30" t="str">
        <f t="shared" si="157"/>
        <v/>
      </c>
      <c r="F592" t="str">
        <f t="shared" si="157"/>
        <v/>
      </c>
      <c r="G592" t="str">
        <f t="shared" si="151"/>
        <v/>
      </c>
      <c r="H592" t="str">
        <f t="shared" si="152"/>
        <v/>
      </c>
      <c r="I592" t="str">
        <f t="shared" si="153"/>
        <v/>
      </c>
      <c r="J592" t="str">
        <f t="shared" si="154"/>
        <v/>
      </c>
      <c r="K592" t="str">
        <f t="shared" si="158"/>
        <v/>
      </c>
      <c r="L592" t="str">
        <f t="shared" si="158"/>
        <v/>
      </c>
      <c r="M592" t="str">
        <f t="shared" si="158"/>
        <v/>
      </c>
      <c r="N592" t="str">
        <f t="shared" si="155"/>
        <v/>
      </c>
      <c r="O592" t="str">
        <f t="shared" si="159"/>
        <v/>
      </c>
      <c r="P592" t="str">
        <f t="shared" si="159"/>
        <v/>
      </c>
      <c r="Q592" t="str">
        <f>IF(OR($A592="",入力シート_上限3千円!$H$2=""),"",入力シート_上限3千円!$H$2)</f>
        <v/>
      </c>
      <c r="R592" t="str">
        <f>IF(OR($A592="",入力シート_上限3千円!$H$3=""),"",入力シート_上限3千円!$H$3)</f>
        <v/>
      </c>
      <c r="S592" s="30" t="str">
        <f t="shared" si="156"/>
        <v/>
      </c>
    </row>
    <row r="593" spans="1:19" x14ac:dyDescent="0.25">
      <c r="A593" t="str">
        <f>IF(入力シート_上限3千円!$B604="","",ROW()-1)</f>
        <v/>
      </c>
      <c r="B593" t="str">
        <f t="shared" si="147"/>
        <v/>
      </c>
      <c r="C593" t="str">
        <f t="shared" si="157"/>
        <v/>
      </c>
      <c r="D593" t="str">
        <f t="shared" si="157"/>
        <v/>
      </c>
      <c r="E593" s="30" t="str">
        <f t="shared" si="157"/>
        <v/>
      </c>
      <c r="F593" t="str">
        <f t="shared" si="157"/>
        <v/>
      </c>
      <c r="G593" t="str">
        <f t="shared" si="151"/>
        <v/>
      </c>
      <c r="H593" t="str">
        <f t="shared" si="152"/>
        <v/>
      </c>
      <c r="I593" t="str">
        <f t="shared" si="153"/>
        <v/>
      </c>
      <c r="J593" t="str">
        <f t="shared" si="154"/>
        <v/>
      </c>
      <c r="K593" t="str">
        <f t="shared" si="158"/>
        <v/>
      </c>
      <c r="L593" t="str">
        <f t="shared" si="158"/>
        <v/>
      </c>
      <c r="M593" t="str">
        <f t="shared" si="158"/>
        <v/>
      </c>
      <c r="N593" t="str">
        <f t="shared" si="155"/>
        <v/>
      </c>
      <c r="O593" t="str">
        <f t="shared" si="159"/>
        <v/>
      </c>
      <c r="P593" t="str">
        <f t="shared" si="159"/>
        <v/>
      </c>
      <c r="Q593" t="str">
        <f>IF(OR($A593="",入力シート_上限3千円!$H$2=""),"",入力シート_上限3千円!$H$2)</f>
        <v/>
      </c>
      <c r="R593" t="str">
        <f>IF(OR($A593="",入力シート_上限3千円!$H$3=""),"",入力シート_上限3千円!$H$3)</f>
        <v/>
      </c>
      <c r="S593" s="30" t="str">
        <f t="shared" si="156"/>
        <v/>
      </c>
    </row>
    <row r="594" spans="1:19" x14ac:dyDescent="0.25">
      <c r="A594" t="str">
        <f>IF(入力シート_上限3千円!$B605="","",ROW()-1)</f>
        <v/>
      </c>
      <c r="B594" t="str">
        <f t="shared" si="147"/>
        <v/>
      </c>
      <c r="C594" t="str">
        <f t="shared" si="157"/>
        <v/>
      </c>
      <c r="D594" t="str">
        <f t="shared" si="157"/>
        <v/>
      </c>
      <c r="E594" s="30" t="str">
        <f t="shared" si="157"/>
        <v/>
      </c>
      <c r="F594" t="str">
        <f t="shared" si="157"/>
        <v/>
      </c>
      <c r="G594" t="str">
        <f t="shared" si="151"/>
        <v/>
      </c>
      <c r="H594" t="str">
        <f t="shared" si="152"/>
        <v/>
      </c>
      <c r="I594" t="str">
        <f t="shared" si="153"/>
        <v/>
      </c>
      <c r="J594" t="str">
        <f t="shared" si="154"/>
        <v/>
      </c>
      <c r="K594" t="str">
        <f t="shared" si="158"/>
        <v/>
      </c>
      <c r="L594" t="str">
        <f t="shared" si="158"/>
        <v/>
      </c>
      <c r="M594" t="str">
        <f t="shared" si="158"/>
        <v/>
      </c>
      <c r="N594" t="str">
        <f t="shared" si="155"/>
        <v/>
      </c>
      <c r="O594" t="str">
        <f t="shared" si="159"/>
        <v/>
      </c>
      <c r="P594" t="str">
        <f t="shared" si="159"/>
        <v/>
      </c>
      <c r="Q594" t="str">
        <f>IF(OR($A594="",入力シート_上限3千円!$H$2=""),"",入力シート_上限3千円!$H$2)</f>
        <v/>
      </c>
      <c r="R594" t="str">
        <f>IF(OR($A594="",入力シート_上限3千円!$H$3=""),"",入力シート_上限3千円!$H$3)</f>
        <v/>
      </c>
      <c r="S594" s="30" t="str">
        <f t="shared" si="156"/>
        <v/>
      </c>
    </row>
    <row r="595" spans="1:19" x14ac:dyDescent="0.25">
      <c r="A595" t="str">
        <f>IF(入力シート_上限3千円!$B606="","",ROW()-1)</f>
        <v/>
      </c>
      <c r="B595" t="str">
        <f t="shared" si="147"/>
        <v/>
      </c>
      <c r="C595" t="str">
        <f t="shared" si="157"/>
        <v/>
      </c>
      <c r="D595" t="str">
        <f t="shared" si="157"/>
        <v/>
      </c>
      <c r="E595" s="30" t="str">
        <f t="shared" si="157"/>
        <v/>
      </c>
      <c r="F595" t="str">
        <f t="shared" si="157"/>
        <v/>
      </c>
      <c r="G595" t="str">
        <f t="shared" si="151"/>
        <v/>
      </c>
      <c r="H595" t="str">
        <f t="shared" si="152"/>
        <v/>
      </c>
      <c r="I595" t="str">
        <f t="shared" si="153"/>
        <v/>
      </c>
      <c r="J595" t="str">
        <f t="shared" si="154"/>
        <v/>
      </c>
      <c r="K595" t="str">
        <f t="shared" si="158"/>
        <v/>
      </c>
      <c r="L595" t="str">
        <f t="shared" si="158"/>
        <v/>
      </c>
      <c r="M595" t="str">
        <f t="shared" si="158"/>
        <v/>
      </c>
      <c r="N595" t="str">
        <f t="shared" si="155"/>
        <v/>
      </c>
      <c r="O595" t="str">
        <f t="shared" si="159"/>
        <v/>
      </c>
      <c r="P595" t="str">
        <f t="shared" si="159"/>
        <v/>
      </c>
      <c r="Q595" t="str">
        <f>IF(OR($A595="",入力シート_上限3千円!$H$2=""),"",入力シート_上限3千円!$H$2)</f>
        <v/>
      </c>
      <c r="R595" t="str">
        <f>IF(OR($A595="",入力シート_上限3千円!$H$3=""),"",入力シート_上限3千円!$H$3)</f>
        <v/>
      </c>
      <c r="S595" s="30" t="str">
        <f t="shared" si="156"/>
        <v/>
      </c>
    </row>
    <row r="596" spans="1:19" x14ac:dyDescent="0.25">
      <c r="A596" t="str">
        <f>IF(入力シート_上限3千円!$B607="","",ROW()-1)</f>
        <v/>
      </c>
      <c r="B596" t="str">
        <f t="shared" si="147"/>
        <v/>
      </c>
      <c r="C596" t="str">
        <f t="shared" si="157"/>
        <v/>
      </c>
      <c r="D596" t="str">
        <f t="shared" si="157"/>
        <v/>
      </c>
      <c r="E596" s="30" t="str">
        <f t="shared" si="157"/>
        <v/>
      </c>
      <c r="F596" t="str">
        <f t="shared" si="157"/>
        <v/>
      </c>
      <c r="G596" t="str">
        <f t="shared" si="151"/>
        <v/>
      </c>
      <c r="H596" t="str">
        <f t="shared" si="152"/>
        <v/>
      </c>
      <c r="I596" t="str">
        <f t="shared" si="153"/>
        <v/>
      </c>
      <c r="J596" t="str">
        <f t="shared" si="154"/>
        <v/>
      </c>
      <c r="K596" t="str">
        <f t="shared" si="158"/>
        <v/>
      </c>
      <c r="L596" t="str">
        <f t="shared" si="158"/>
        <v/>
      </c>
      <c r="M596" t="str">
        <f t="shared" si="158"/>
        <v/>
      </c>
      <c r="N596" t="str">
        <f t="shared" si="155"/>
        <v/>
      </c>
      <c r="O596" t="str">
        <f t="shared" si="159"/>
        <v/>
      </c>
      <c r="P596" t="str">
        <f t="shared" si="159"/>
        <v/>
      </c>
      <c r="Q596" t="str">
        <f>IF(OR($A596="",入力シート_上限3千円!$H$2=""),"",入力シート_上限3千円!$H$2)</f>
        <v/>
      </c>
      <c r="R596" t="str">
        <f>IF(OR($A596="",入力シート_上限3千円!$H$3=""),"",入力シート_上限3千円!$H$3)</f>
        <v/>
      </c>
      <c r="S596" s="30" t="str">
        <f t="shared" si="156"/>
        <v/>
      </c>
    </row>
    <row r="597" spans="1:19" x14ac:dyDescent="0.25">
      <c r="A597" t="str">
        <f>IF(入力シート_上限3千円!$B608="","",ROW()-1)</f>
        <v/>
      </c>
      <c r="B597" t="str">
        <f t="shared" si="147"/>
        <v/>
      </c>
      <c r="C597" t="str">
        <f t="shared" si="157"/>
        <v/>
      </c>
      <c r="D597" t="str">
        <f t="shared" si="157"/>
        <v/>
      </c>
      <c r="E597" s="30" t="str">
        <f t="shared" si="157"/>
        <v/>
      </c>
      <c r="F597" t="str">
        <f t="shared" si="157"/>
        <v/>
      </c>
      <c r="G597" t="str">
        <f t="shared" si="151"/>
        <v/>
      </c>
      <c r="H597" t="str">
        <f t="shared" si="152"/>
        <v/>
      </c>
      <c r="I597" t="str">
        <f t="shared" si="153"/>
        <v/>
      </c>
      <c r="J597" t="str">
        <f t="shared" si="154"/>
        <v/>
      </c>
      <c r="K597" t="str">
        <f t="shared" si="158"/>
        <v/>
      </c>
      <c r="L597" t="str">
        <f t="shared" si="158"/>
        <v/>
      </c>
      <c r="M597" t="str">
        <f t="shared" si="158"/>
        <v/>
      </c>
      <c r="N597" t="str">
        <f t="shared" si="155"/>
        <v/>
      </c>
      <c r="O597" t="str">
        <f t="shared" si="159"/>
        <v/>
      </c>
      <c r="P597" t="str">
        <f t="shared" si="159"/>
        <v/>
      </c>
      <c r="Q597" t="str">
        <f>IF(OR($A597="",入力シート_上限3千円!$H$2=""),"",入力シート_上限3千円!$H$2)</f>
        <v/>
      </c>
      <c r="R597" t="str">
        <f>IF(OR($A597="",入力シート_上限3千円!$H$3=""),"",入力シート_上限3千円!$H$3)</f>
        <v/>
      </c>
      <c r="S597" s="30" t="str">
        <f t="shared" si="156"/>
        <v/>
      </c>
    </row>
    <row r="598" spans="1:19" x14ac:dyDescent="0.25">
      <c r="A598" t="str">
        <f>IF(入力シート_上限3千円!$B609="","",ROW()-1)</f>
        <v/>
      </c>
      <c r="B598" t="str">
        <f t="shared" si="147"/>
        <v/>
      </c>
      <c r="C598" t="str">
        <f t="shared" si="157"/>
        <v/>
      </c>
      <c r="D598" t="str">
        <f t="shared" si="157"/>
        <v/>
      </c>
      <c r="E598" s="30" t="str">
        <f t="shared" si="157"/>
        <v/>
      </c>
      <c r="F598" t="str">
        <f t="shared" si="157"/>
        <v/>
      </c>
      <c r="G598" t="str">
        <f t="shared" si="151"/>
        <v/>
      </c>
      <c r="H598" t="str">
        <f t="shared" si="152"/>
        <v/>
      </c>
      <c r="I598" t="str">
        <f t="shared" si="153"/>
        <v/>
      </c>
      <c r="J598" t="str">
        <f t="shared" si="154"/>
        <v/>
      </c>
      <c r="K598" t="str">
        <f t="shared" si="158"/>
        <v/>
      </c>
      <c r="L598" t="str">
        <f t="shared" si="158"/>
        <v/>
      </c>
      <c r="M598" t="str">
        <f t="shared" si="158"/>
        <v/>
      </c>
      <c r="N598" t="str">
        <f t="shared" si="155"/>
        <v/>
      </c>
      <c r="O598" t="str">
        <f t="shared" si="159"/>
        <v/>
      </c>
      <c r="P598" t="str">
        <f t="shared" si="159"/>
        <v/>
      </c>
      <c r="Q598" t="str">
        <f>IF(OR($A598="",入力シート_上限3千円!$H$2=""),"",入力シート_上限3千円!$H$2)</f>
        <v/>
      </c>
      <c r="R598" t="str">
        <f>IF(OR($A598="",入力シート_上限3千円!$H$3=""),"",入力シート_上限3千円!$H$3)</f>
        <v/>
      </c>
      <c r="S598" s="30" t="str">
        <f t="shared" si="156"/>
        <v/>
      </c>
    </row>
    <row r="599" spans="1:19" x14ac:dyDescent="0.25">
      <c r="A599" t="str">
        <f>IF(入力シート_上限3千円!$B610="","",ROW()-1)</f>
        <v/>
      </c>
      <c r="B599" t="str">
        <f t="shared" si="147"/>
        <v/>
      </c>
      <c r="C599" t="str">
        <f t="shared" si="157"/>
        <v/>
      </c>
      <c r="D599" t="str">
        <f t="shared" si="157"/>
        <v/>
      </c>
      <c r="E599" s="30" t="str">
        <f t="shared" si="157"/>
        <v/>
      </c>
      <c r="F599" t="str">
        <f t="shared" si="157"/>
        <v/>
      </c>
      <c r="G599" t="str">
        <f t="shared" si="151"/>
        <v/>
      </c>
      <c r="H599" t="str">
        <f t="shared" si="152"/>
        <v/>
      </c>
      <c r="I599" t="str">
        <f t="shared" si="153"/>
        <v/>
      </c>
      <c r="J599" t="str">
        <f t="shared" si="154"/>
        <v/>
      </c>
      <c r="K599" t="str">
        <f t="shared" si="158"/>
        <v/>
      </c>
      <c r="L599" t="str">
        <f t="shared" si="158"/>
        <v/>
      </c>
      <c r="M599" t="str">
        <f t="shared" si="158"/>
        <v/>
      </c>
      <c r="N599" t="str">
        <f t="shared" si="155"/>
        <v/>
      </c>
      <c r="O599" t="str">
        <f t="shared" si="159"/>
        <v/>
      </c>
      <c r="P599" t="str">
        <f t="shared" si="159"/>
        <v/>
      </c>
      <c r="Q599" t="str">
        <f>IF(OR($A599="",入力シート_上限3千円!$H$2=""),"",入力シート_上限3千円!$H$2)</f>
        <v/>
      </c>
      <c r="R599" t="str">
        <f>IF(OR($A599="",入力シート_上限3千円!$H$3=""),"",入力シート_上限3千円!$H$3)</f>
        <v/>
      </c>
      <c r="S599" s="30" t="str">
        <f t="shared" si="156"/>
        <v/>
      </c>
    </row>
    <row r="600" spans="1:19" x14ac:dyDescent="0.25">
      <c r="A600" t="str">
        <f>IF(入力シート_上限3千円!$B611="","",ROW()-1)</f>
        <v/>
      </c>
      <c r="B600" t="str">
        <f t="shared" si="147"/>
        <v/>
      </c>
      <c r="C600" t="str">
        <f t="shared" si="157"/>
        <v/>
      </c>
      <c r="D600" t="str">
        <f t="shared" si="157"/>
        <v/>
      </c>
      <c r="E600" s="30" t="str">
        <f t="shared" si="157"/>
        <v/>
      </c>
      <c r="F600" t="str">
        <f t="shared" si="157"/>
        <v/>
      </c>
      <c r="G600" t="str">
        <f t="shared" si="151"/>
        <v/>
      </c>
      <c r="H600" t="str">
        <f t="shared" si="152"/>
        <v/>
      </c>
      <c r="I600" t="str">
        <f t="shared" si="153"/>
        <v/>
      </c>
      <c r="J600" t="str">
        <f t="shared" si="154"/>
        <v/>
      </c>
      <c r="K600" t="str">
        <f t="shared" si="158"/>
        <v/>
      </c>
      <c r="L600" t="str">
        <f t="shared" si="158"/>
        <v/>
      </c>
      <c r="M600" t="str">
        <f t="shared" si="158"/>
        <v/>
      </c>
      <c r="N600" t="str">
        <f t="shared" si="155"/>
        <v/>
      </c>
      <c r="O600" t="str">
        <f t="shared" si="159"/>
        <v/>
      </c>
      <c r="P600" t="str">
        <f t="shared" si="159"/>
        <v/>
      </c>
      <c r="Q600" t="str">
        <f>IF(OR($A600="",入力シート_上限3千円!$H$2=""),"",入力シート_上限3千円!$H$2)</f>
        <v/>
      </c>
      <c r="R600" t="str">
        <f>IF(OR($A600="",入力シート_上限3千円!$H$3=""),"",入力シート_上限3千円!$H$3)</f>
        <v/>
      </c>
      <c r="S600" s="30" t="str">
        <f t="shared" si="156"/>
        <v/>
      </c>
    </row>
    <row r="601" spans="1:19" x14ac:dyDescent="0.25">
      <c r="A601" t="str">
        <f>IF(入力シート_上限3千円!$B612="","",ROW()-1)</f>
        <v/>
      </c>
      <c r="B601" t="str">
        <f t="shared" si="147"/>
        <v/>
      </c>
      <c r="C601" t="str">
        <f t="shared" si="157"/>
        <v/>
      </c>
      <c r="D601" t="str">
        <f t="shared" si="157"/>
        <v/>
      </c>
      <c r="E601" s="30" t="str">
        <f t="shared" si="157"/>
        <v/>
      </c>
      <c r="F601" t="str">
        <f t="shared" si="157"/>
        <v/>
      </c>
      <c r="G601" t="str">
        <f t="shared" si="151"/>
        <v/>
      </c>
      <c r="H601" t="str">
        <f t="shared" si="152"/>
        <v/>
      </c>
      <c r="I601" t="str">
        <f t="shared" si="153"/>
        <v/>
      </c>
      <c r="J601" t="str">
        <f t="shared" si="154"/>
        <v/>
      </c>
      <c r="K601" t="str">
        <f t="shared" si="158"/>
        <v/>
      </c>
      <c r="L601" t="str">
        <f t="shared" si="158"/>
        <v/>
      </c>
      <c r="M601" t="str">
        <f t="shared" si="158"/>
        <v/>
      </c>
      <c r="N601" t="str">
        <f t="shared" si="155"/>
        <v/>
      </c>
      <c r="O601" t="str">
        <f t="shared" si="159"/>
        <v/>
      </c>
      <c r="P601" t="str">
        <f t="shared" si="159"/>
        <v/>
      </c>
      <c r="Q601" t="str">
        <f>IF(OR($A601="",入力シート_上限3千円!$H$2=""),"",入力シート_上限3千円!$H$2)</f>
        <v/>
      </c>
      <c r="R601" t="str">
        <f>IF(OR($A601="",入力シート_上限3千円!$H$3=""),"",入力シート_上限3千円!$H$3)</f>
        <v/>
      </c>
      <c r="S601" s="30" t="str">
        <f t="shared" si="156"/>
        <v/>
      </c>
    </row>
    <row r="602" spans="1:19" x14ac:dyDescent="0.25">
      <c r="A602" t="str">
        <f>IF(入力シート_上限3千円!$B613="","",ROW()-1)</f>
        <v/>
      </c>
      <c r="B602" t="str">
        <f t="shared" si="147"/>
        <v/>
      </c>
      <c r="C602" t="str">
        <f t="shared" ref="C602:F621" si="160">IFERROR(IF(VLOOKUP($A602,実績一覧,COLUMN()+1,FALSE)=0,"",VLOOKUP($A602,実績一覧,COLUMN()+1,FALSE)),"")</f>
        <v/>
      </c>
      <c r="D602" t="str">
        <f t="shared" si="160"/>
        <v/>
      </c>
      <c r="E602" s="30" t="str">
        <f t="shared" si="160"/>
        <v/>
      </c>
      <c r="F602" t="str">
        <f t="shared" si="160"/>
        <v/>
      </c>
      <c r="G602" t="str">
        <f t="shared" si="151"/>
        <v/>
      </c>
      <c r="H602" t="str">
        <f t="shared" si="152"/>
        <v/>
      </c>
      <c r="I602" t="str">
        <f t="shared" si="153"/>
        <v/>
      </c>
      <c r="J602" t="str">
        <f t="shared" si="154"/>
        <v/>
      </c>
      <c r="K602" t="str">
        <f t="shared" ref="K602:M621" si="161">IFERROR(IF(VLOOKUP($A602,実績一覧,COLUMN()+11,FALSE)=0,"",VLOOKUP($A602,実績一覧,COLUMN()+11,FALSE)),"")</f>
        <v/>
      </c>
      <c r="L602" t="str">
        <f t="shared" si="161"/>
        <v/>
      </c>
      <c r="M602" t="str">
        <f t="shared" si="161"/>
        <v/>
      </c>
      <c r="N602" t="str">
        <f t="shared" si="155"/>
        <v/>
      </c>
      <c r="O602" t="str">
        <f t="shared" ref="O602:P621" si="162">IFERROR(IF(VLOOKUP($A602,実績一覧,COLUMN()+13,FALSE)=0,"",VLOOKUP($A602,実績一覧,COLUMN()+13,FALSE)),"")</f>
        <v/>
      </c>
      <c r="P602" t="str">
        <f t="shared" si="162"/>
        <v/>
      </c>
      <c r="Q602" t="str">
        <f>IF(OR($A602="",入力シート_上限3千円!$H$2=""),"",入力シート_上限3千円!$H$2)</f>
        <v/>
      </c>
      <c r="R602" t="str">
        <f>IF(OR($A602="",入力シート_上限3千円!$H$3=""),"",入力シート_上限3千円!$H$3)</f>
        <v/>
      </c>
      <c r="S602" s="30" t="str">
        <f t="shared" si="156"/>
        <v/>
      </c>
    </row>
    <row r="603" spans="1:19" x14ac:dyDescent="0.25">
      <c r="A603" t="str">
        <f>IF(入力シート_上限3千円!$B614="","",ROW()-1)</f>
        <v/>
      </c>
      <c r="B603" t="str">
        <f t="shared" si="147"/>
        <v/>
      </c>
      <c r="C603" t="str">
        <f t="shared" si="160"/>
        <v/>
      </c>
      <c r="D603" t="str">
        <f t="shared" si="160"/>
        <v/>
      </c>
      <c r="E603" s="30" t="str">
        <f t="shared" si="160"/>
        <v/>
      </c>
      <c r="F603" t="str">
        <f t="shared" si="160"/>
        <v/>
      </c>
      <c r="G603" t="str">
        <f t="shared" si="151"/>
        <v/>
      </c>
      <c r="H603" t="str">
        <f t="shared" si="152"/>
        <v/>
      </c>
      <c r="I603" t="str">
        <f t="shared" si="153"/>
        <v/>
      </c>
      <c r="J603" t="str">
        <f t="shared" si="154"/>
        <v/>
      </c>
      <c r="K603" t="str">
        <f t="shared" si="161"/>
        <v/>
      </c>
      <c r="L603" t="str">
        <f t="shared" si="161"/>
        <v/>
      </c>
      <c r="M603" t="str">
        <f t="shared" si="161"/>
        <v/>
      </c>
      <c r="N603" t="str">
        <f t="shared" si="155"/>
        <v/>
      </c>
      <c r="O603" t="str">
        <f t="shared" si="162"/>
        <v/>
      </c>
      <c r="P603" t="str">
        <f t="shared" si="162"/>
        <v/>
      </c>
      <c r="Q603" t="str">
        <f>IF(OR($A603="",入力シート_上限3千円!$H$2=""),"",入力シート_上限3千円!$H$2)</f>
        <v/>
      </c>
      <c r="R603" t="str">
        <f>IF(OR($A603="",入力シート_上限3千円!$H$3=""),"",入力シート_上限3千円!$H$3)</f>
        <v/>
      </c>
      <c r="S603" s="30" t="str">
        <f t="shared" si="156"/>
        <v/>
      </c>
    </row>
    <row r="604" spans="1:19" x14ac:dyDescent="0.25">
      <c r="A604" t="str">
        <f>IF(入力シート_上限3千円!$B615="","",ROW()-1)</f>
        <v/>
      </c>
      <c r="B604" t="str">
        <f t="shared" si="147"/>
        <v/>
      </c>
      <c r="C604" t="str">
        <f t="shared" si="160"/>
        <v/>
      </c>
      <c r="D604" t="str">
        <f t="shared" si="160"/>
        <v/>
      </c>
      <c r="E604" s="30" t="str">
        <f t="shared" si="160"/>
        <v/>
      </c>
      <c r="F604" t="str">
        <f t="shared" si="160"/>
        <v/>
      </c>
      <c r="G604" t="str">
        <f t="shared" si="151"/>
        <v/>
      </c>
      <c r="H604" t="str">
        <f t="shared" si="152"/>
        <v/>
      </c>
      <c r="I604" t="str">
        <f t="shared" si="153"/>
        <v/>
      </c>
      <c r="J604" t="str">
        <f t="shared" si="154"/>
        <v/>
      </c>
      <c r="K604" t="str">
        <f t="shared" si="161"/>
        <v/>
      </c>
      <c r="L604" t="str">
        <f t="shared" si="161"/>
        <v/>
      </c>
      <c r="M604" t="str">
        <f t="shared" si="161"/>
        <v/>
      </c>
      <c r="N604" t="str">
        <f t="shared" si="155"/>
        <v/>
      </c>
      <c r="O604" t="str">
        <f t="shared" si="162"/>
        <v/>
      </c>
      <c r="P604" t="str">
        <f t="shared" si="162"/>
        <v/>
      </c>
      <c r="Q604" t="str">
        <f>IF(OR($A604="",入力シート_上限3千円!$H$2=""),"",入力シート_上限3千円!$H$2)</f>
        <v/>
      </c>
      <c r="R604" t="str">
        <f>IF(OR($A604="",入力シート_上限3千円!$H$3=""),"",入力シート_上限3千円!$H$3)</f>
        <v/>
      </c>
      <c r="S604" s="30" t="str">
        <f t="shared" si="156"/>
        <v/>
      </c>
    </row>
    <row r="605" spans="1:19" x14ac:dyDescent="0.25">
      <c r="A605" t="str">
        <f>IF(入力シート_上限3千円!$B616="","",ROW()-1)</f>
        <v/>
      </c>
      <c r="B605" t="str">
        <f t="shared" si="147"/>
        <v/>
      </c>
      <c r="C605" t="str">
        <f t="shared" si="160"/>
        <v/>
      </c>
      <c r="D605" t="str">
        <f t="shared" si="160"/>
        <v/>
      </c>
      <c r="E605" s="30" t="str">
        <f t="shared" si="160"/>
        <v/>
      </c>
      <c r="F605" t="str">
        <f t="shared" si="160"/>
        <v/>
      </c>
      <c r="G605" t="str">
        <f t="shared" si="151"/>
        <v/>
      </c>
      <c r="H605" t="str">
        <f t="shared" si="152"/>
        <v/>
      </c>
      <c r="I605" t="str">
        <f t="shared" si="153"/>
        <v/>
      </c>
      <c r="J605" t="str">
        <f t="shared" si="154"/>
        <v/>
      </c>
      <c r="K605" t="str">
        <f t="shared" si="161"/>
        <v/>
      </c>
      <c r="L605" t="str">
        <f t="shared" si="161"/>
        <v/>
      </c>
      <c r="M605" t="str">
        <f t="shared" si="161"/>
        <v/>
      </c>
      <c r="N605" t="str">
        <f t="shared" si="155"/>
        <v/>
      </c>
      <c r="O605" t="str">
        <f t="shared" si="162"/>
        <v/>
      </c>
      <c r="P605" t="str">
        <f t="shared" si="162"/>
        <v/>
      </c>
      <c r="Q605" t="str">
        <f>IF(OR($A605="",入力シート_上限3千円!$H$2=""),"",入力シート_上限3千円!$H$2)</f>
        <v/>
      </c>
      <c r="R605" t="str">
        <f>IF(OR($A605="",入力シート_上限3千円!$H$3=""),"",入力シート_上限3千円!$H$3)</f>
        <v/>
      </c>
      <c r="S605" s="30" t="str">
        <f t="shared" si="156"/>
        <v/>
      </c>
    </row>
    <row r="606" spans="1:19" x14ac:dyDescent="0.25">
      <c r="A606" t="str">
        <f>IF(入力シート_上限3千円!$B617="","",ROW()-1)</f>
        <v/>
      </c>
      <c r="B606" t="str">
        <f t="shared" si="147"/>
        <v/>
      </c>
      <c r="C606" t="str">
        <f t="shared" si="160"/>
        <v/>
      </c>
      <c r="D606" t="str">
        <f t="shared" si="160"/>
        <v/>
      </c>
      <c r="E606" s="30" t="str">
        <f t="shared" si="160"/>
        <v/>
      </c>
      <c r="F606" t="str">
        <f t="shared" si="160"/>
        <v/>
      </c>
      <c r="G606" t="str">
        <f t="shared" si="151"/>
        <v/>
      </c>
      <c r="H606" t="str">
        <f t="shared" si="152"/>
        <v/>
      </c>
      <c r="I606" t="str">
        <f t="shared" si="153"/>
        <v/>
      </c>
      <c r="J606" t="str">
        <f t="shared" si="154"/>
        <v/>
      </c>
      <c r="K606" t="str">
        <f t="shared" si="161"/>
        <v/>
      </c>
      <c r="L606" t="str">
        <f t="shared" si="161"/>
        <v/>
      </c>
      <c r="M606" t="str">
        <f t="shared" si="161"/>
        <v/>
      </c>
      <c r="N606" t="str">
        <f t="shared" si="155"/>
        <v/>
      </c>
      <c r="O606" t="str">
        <f t="shared" si="162"/>
        <v/>
      </c>
      <c r="P606" t="str">
        <f t="shared" si="162"/>
        <v/>
      </c>
      <c r="Q606" t="str">
        <f>IF(OR($A606="",入力シート_上限3千円!$H$2=""),"",入力シート_上限3千円!$H$2)</f>
        <v/>
      </c>
      <c r="R606" t="str">
        <f>IF(OR($A606="",入力シート_上限3千円!$H$3=""),"",入力シート_上限3千円!$H$3)</f>
        <v/>
      </c>
      <c r="S606" s="30" t="str">
        <f t="shared" si="156"/>
        <v/>
      </c>
    </row>
    <row r="607" spans="1:19" x14ac:dyDescent="0.25">
      <c r="A607" t="str">
        <f>IF(入力シート_上限3千円!$B618="","",ROW()-1)</f>
        <v/>
      </c>
      <c r="B607" t="str">
        <f t="shared" si="147"/>
        <v/>
      </c>
      <c r="C607" t="str">
        <f t="shared" si="160"/>
        <v/>
      </c>
      <c r="D607" t="str">
        <f t="shared" si="160"/>
        <v/>
      </c>
      <c r="E607" s="30" t="str">
        <f t="shared" si="160"/>
        <v/>
      </c>
      <c r="F607" t="str">
        <f t="shared" si="160"/>
        <v/>
      </c>
      <c r="G607" t="str">
        <f t="shared" si="151"/>
        <v/>
      </c>
      <c r="H607" t="str">
        <f t="shared" si="152"/>
        <v/>
      </c>
      <c r="I607" t="str">
        <f t="shared" si="153"/>
        <v/>
      </c>
      <c r="J607" t="str">
        <f t="shared" si="154"/>
        <v/>
      </c>
      <c r="K607" t="str">
        <f t="shared" si="161"/>
        <v/>
      </c>
      <c r="L607" t="str">
        <f t="shared" si="161"/>
        <v/>
      </c>
      <c r="M607" t="str">
        <f t="shared" si="161"/>
        <v/>
      </c>
      <c r="N607" t="str">
        <f t="shared" si="155"/>
        <v/>
      </c>
      <c r="O607" t="str">
        <f t="shared" si="162"/>
        <v/>
      </c>
      <c r="P607" t="str">
        <f t="shared" si="162"/>
        <v/>
      </c>
      <c r="Q607" t="str">
        <f>IF(OR($A607="",入力シート_上限3千円!$H$2=""),"",入力シート_上限3千円!$H$2)</f>
        <v/>
      </c>
      <c r="R607" t="str">
        <f>IF(OR($A607="",入力シート_上限3千円!$H$3=""),"",入力シート_上限3千円!$H$3)</f>
        <v/>
      </c>
      <c r="S607" s="30" t="str">
        <f t="shared" si="156"/>
        <v/>
      </c>
    </row>
    <row r="608" spans="1:19" x14ac:dyDescent="0.25">
      <c r="A608" t="str">
        <f>IF(入力シート_上限3千円!$B619="","",ROW()-1)</f>
        <v/>
      </c>
      <c r="B608" t="str">
        <f t="shared" si="147"/>
        <v/>
      </c>
      <c r="C608" t="str">
        <f t="shared" si="160"/>
        <v/>
      </c>
      <c r="D608" t="str">
        <f t="shared" si="160"/>
        <v/>
      </c>
      <c r="E608" s="30" t="str">
        <f t="shared" si="160"/>
        <v/>
      </c>
      <c r="F608" t="str">
        <f t="shared" si="160"/>
        <v/>
      </c>
      <c r="G608" t="str">
        <f t="shared" si="151"/>
        <v/>
      </c>
      <c r="H608" t="str">
        <f t="shared" si="152"/>
        <v/>
      </c>
      <c r="I608" t="str">
        <f t="shared" si="153"/>
        <v/>
      </c>
      <c r="J608" t="str">
        <f t="shared" si="154"/>
        <v/>
      </c>
      <c r="K608" t="str">
        <f t="shared" si="161"/>
        <v/>
      </c>
      <c r="L608" t="str">
        <f t="shared" si="161"/>
        <v/>
      </c>
      <c r="M608" t="str">
        <f t="shared" si="161"/>
        <v/>
      </c>
      <c r="N608" t="str">
        <f t="shared" si="155"/>
        <v/>
      </c>
      <c r="O608" t="str">
        <f t="shared" si="162"/>
        <v/>
      </c>
      <c r="P608" t="str">
        <f t="shared" si="162"/>
        <v/>
      </c>
      <c r="Q608" t="str">
        <f>IF(OR($A608="",入力シート_上限3千円!$H$2=""),"",入力シート_上限3千円!$H$2)</f>
        <v/>
      </c>
      <c r="R608" t="str">
        <f>IF(OR($A608="",入力シート_上限3千円!$H$3=""),"",入力シート_上限3千円!$H$3)</f>
        <v/>
      </c>
      <c r="S608" s="30" t="str">
        <f t="shared" si="156"/>
        <v/>
      </c>
    </row>
    <row r="609" spans="1:19" x14ac:dyDescent="0.25">
      <c r="A609" t="str">
        <f>IF(入力シート_上限3千円!$B620="","",ROW()-1)</f>
        <v/>
      </c>
      <c r="B609" t="str">
        <f t="shared" si="147"/>
        <v/>
      </c>
      <c r="C609" t="str">
        <f t="shared" si="160"/>
        <v/>
      </c>
      <c r="D609" t="str">
        <f t="shared" si="160"/>
        <v/>
      </c>
      <c r="E609" s="30" t="str">
        <f t="shared" si="160"/>
        <v/>
      </c>
      <c r="F609" t="str">
        <f t="shared" si="160"/>
        <v/>
      </c>
      <c r="G609" t="str">
        <f t="shared" si="151"/>
        <v/>
      </c>
      <c r="H609" t="str">
        <f t="shared" si="152"/>
        <v/>
      </c>
      <c r="I609" t="str">
        <f t="shared" si="153"/>
        <v/>
      </c>
      <c r="J609" t="str">
        <f t="shared" si="154"/>
        <v/>
      </c>
      <c r="K609" t="str">
        <f t="shared" si="161"/>
        <v/>
      </c>
      <c r="L609" t="str">
        <f t="shared" si="161"/>
        <v/>
      </c>
      <c r="M609" t="str">
        <f t="shared" si="161"/>
        <v/>
      </c>
      <c r="N609" t="str">
        <f t="shared" si="155"/>
        <v/>
      </c>
      <c r="O609" t="str">
        <f t="shared" si="162"/>
        <v/>
      </c>
      <c r="P609" t="str">
        <f t="shared" si="162"/>
        <v/>
      </c>
      <c r="Q609" t="str">
        <f>IF(OR($A609="",入力シート_上限3千円!$H$2=""),"",入力シート_上限3千円!$H$2)</f>
        <v/>
      </c>
      <c r="R609" t="str">
        <f>IF(OR($A609="",入力シート_上限3千円!$H$3=""),"",入力シート_上限3千円!$H$3)</f>
        <v/>
      </c>
      <c r="S609" s="30" t="str">
        <f t="shared" si="156"/>
        <v/>
      </c>
    </row>
    <row r="610" spans="1:19" x14ac:dyDescent="0.25">
      <c r="A610" t="str">
        <f>IF(入力シート_上限3千円!$B621="","",ROW()-1)</f>
        <v/>
      </c>
      <c r="B610" t="str">
        <f t="shared" si="147"/>
        <v/>
      </c>
      <c r="C610" t="str">
        <f t="shared" si="160"/>
        <v/>
      </c>
      <c r="D610" t="str">
        <f t="shared" si="160"/>
        <v/>
      </c>
      <c r="E610" s="30" t="str">
        <f t="shared" si="160"/>
        <v/>
      </c>
      <c r="F610" t="str">
        <f t="shared" si="160"/>
        <v/>
      </c>
      <c r="G610" t="str">
        <f t="shared" si="151"/>
        <v/>
      </c>
      <c r="H610" t="str">
        <f t="shared" si="152"/>
        <v/>
      </c>
      <c r="I610" t="str">
        <f t="shared" si="153"/>
        <v/>
      </c>
      <c r="J610" t="str">
        <f t="shared" si="154"/>
        <v/>
      </c>
      <c r="K610" t="str">
        <f t="shared" si="161"/>
        <v/>
      </c>
      <c r="L610" t="str">
        <f t="shared" si="161"/>
        <v/>
      </c>
      <c r="M610" t="str">
        <f t="shared" si="161"/>
        <v/>
      </c>
      <c r="N610" t="str">
        <f t="shared" si="155"/>
        <v/>
      </c>
      <c r="O610" t="str">
        <f t="shared" si="162"/>
        <v/>
      </c>
      <c r="P610" t="str">
        <f t="shared" si="162"/>
        <v/>
      </c>
      <c r="Q610" t="str">
        <f>IF(OR($A610="",入力シート_上限3千円!$H$2=""),"",入力シート_上限3千円!$H$2)</f>
        <v/>
      </c>
      <c r="R610" t="str">
        <f>IF(OR($A610="",入力シート_上限3千円!$H$3=""),"",入力シート_上限3千円!$H$3)</f>
        <v/>
      </c>
      <c r="S610" s="30" t="str">
        <f t="shared" si="156"/>
        <v/>
      </c>
    </row>
    <row r="611" spans="1:19" x14ac:dyDescent="0.25">
      <c r="A611" t="str">
        <f>IF(入力シート_上限3千円!$B622="","",ROW()-1)</f>
        <v/>
      </c>
      <c r="B611" t="str">
        <f t="shared" ref="B611:B661" si="163">IFERROR(IF(VLOOKUP($A611,実績一覧,COLUMN(),FALSE)=0,"",VLOOKUP($A611,実績一覧,COLUMN(),FALSE)),"")</f>
        <v/>
      </c>
      <c r="C611" t="str">
        <f t="shared" si="160"/>
        <v/>
      </c>
      <c r="D611" t="str">
        <f t="shared" si="160"/>
        <v/>
      </c>
      <c r="E611" s="30" t="str">
        <f t="shared" si="160"/>
        <v/>
      </c>
      <c r="F611" t="str">
        <f t="shared" si="160"/>
        <v/>
      </c>
      <c r="G611" t="str">
        <f t="shared" si="151"/>
        <v/>
      </c>
      <c r="H611" t="str">
        <f t="shared" si="152"/>
        <v/>
      </c>
      <c r="I611" t="str">
        <f t="shared" si="153"/>
        <v/>
      </c>
      <c r="J611" t="str">
        <f t="shared" si="154"/>
        <v/>
      </c>
      <c r="K611" t="str">
        <f t="shared" si="161"/>
        <v/>
      </c>
      <c r="L611" t="str">
        <f t="shared" si="161"/>
        <v/>
      </c>
      <c r="M611" t="str">
        <f t="shared" si="161"/>
        <v/>
      </c>
      <c r="N611" t="str">
        <f t="shared" si="155"/>
        <v/>
      </c>
      <c r="O611" t="str">
        <f t="shared" si="162"/>
        <v/>
      </c>
      <c r="P611" t="str">
        <f t="shared" si="162"/>
        <v/>
      </c>
      <c r="Q611" t="str">
        <f>IF(OR($A611="",入力シート_上限3千円!$H$2=""),"",入力シート_上限3千円!$H$2)</f>
        <v/>
      </c>
      <c r="R611" t="str">
        <f>IF(OR($A611="",入力シート_上限3千円!$H$3=""),"",入力シート_上限3千円!$H$3)</f>
        <v/>
      </c>
      <c r="S611" s="30" t="str">
        <f t="shared" si="156"/>
        <v/>
      </c>
    </row>
    <row r="612" spans="1:19" x14ac:dyDescent="0.25">
      <c r="A612" t="str">
        <f>IF(入力シート_上限3千円!$B623="","",ROW()-1)</f>
        <v/>
      </c>
      <c r="B612" t="str">
        <f t="shared" si="163"/>
        <v/>
      </c>
      <c r="C612" t="str">
        <f t="shared" si="160"/>
        <v/>
      </c>
      <c r="D612" t="str">
        <f t="shared" si="160"/>
        <v/>
      </c>
      <c r="E612" s="30" t="str">
        <f t="shared" si="160"/>
        <v/>
      </c>
      <c r="F612" t="str">
        <f t="shared" si="160"/>
        <v/>
      </c>
      <c r="G612" t="str">
        <f t="shared" si="151"/>
        <v/>
      </c>
      <c r="H612" t="str">
        <f t="shared" si="152"/>
        <v/>
      </c>
      <c r="I612" t="str">
        <f t="shared" si="153"/>
        <v/>
      </c>
      <c r="J612" t="str">
        <f t="shared" si="154"/>
        <v/>
      </c>
      <c r="K612" t="str">
        <f t="shared" si="161"/>
        <v/>
      </c>
      <c r="L612" t="str">
        <f t="shared" si="161"/>
        <v/>
      </c>
      <c r="M612" t="str">
        <f t="shared" si="161"/>
        <v/>
      </c>
      <c r="N612" t="str">
        <f t="shared" si="155"/>
        <v/>
      </c>
      <c r="O612" t="str">
        <f t="shared" si="162"/>
        <v/>
      </c>
      <c r="P612" t="str">
        <f t="shared" si="162"/>
        <v/>
      </c>
      <c r="Q612" t="str">
        <f>IF(OR($A612="",入力シート_上限3千円!$H$2=""),"",入力シート_上限3千円!$H$2)</f>
        <v/>
      </c>
      <c r="R612" t="str">
        <f>IF(OR($A612="",入力シート_上限3千円!$H$3=""),"",入力シート_上限3千円!$H$3)</f>
        <v/>
      </c>
      <c r="S612" s="30" t="str">
        <f t="shared" si="156"/>
        <v/>
      </c>
    </row>
    <row r="613" spans="1:19" x14ac:dyDescent="0.25">
      <c r="A613" t="str">
        <f>IF(入力シート_上限3千円!$B624="","",ROW()-1)</f>
        <v/>
      </c>
      <c r="B613" t="str">
        <f t="shared" si="163"/>
        <v/>
      </c>
      <c r="C613" t="str">
        <f t="shared" si="160"/>
        <v/>
      </c>
      <c r="D613" t="str">
        <f t="shared" si="160"/>
        <v/>
      </c>
      <c r="E613" s="30" t="str">
        <f t="shared" si="160"/>
        <v/>
      </c>
      <c r="F613" t="str">
        <f t="shared" si="160"/>
        <v/>
      </c>
      <c r="G613" t="str">
        <f t="shared" si="151"/>
        <v/>
      </c>
      <c r="H613" t="str">
        <f t="shared" si="152"/>
        <v/>
      </c>
      <c r="I613" t="str">
        <f t="shared" si="153"/>
        <v/>
      </c>
      <c r="J613" t="str">
        <f t="shared" si="154"/>
        <v/>
      </c>
      <c r="K613" t="str">
        <f t="shared" si="161"/>
        <v/>
      </c>
      <c r="L613" t="str">
        <f t="shared" si="161"/>
        <v/>
      </c>
      <c r="M613" t="str">
        <f t="shared" si="161"/>
        <v/>
      </c>
      <c r="N613" t="str">
        <f t="shared" si="155"/>
        <v/>
      </c>
      <c r="O613" t="str">
        <f t="shared" si="162"/>
        <v/>
      </c>
      <c r="P613" t="str">
        <f t="shared" si="162"/>
        <v/>
      </c>
      <c r="Q613" t="str">
        <f>IF(OR($A613="",入力シート_上限3千円!$H$2=""),"",入力シート_上限3千円!$H$2)</f>
        <v/>
      </c>
      <c r="R613" t="str">
        <f>IF(OR($A613="",入力シート_上限3千円!$H$3=""),"",入力シート_上限3千円!$H$3)</f>
        <v/>
      </c>
      <c r="S613" s="30" t="str">
        <f t="shared" si="156"/>
        <v/>
      </c>
    </row>
    <row r="614" spans="1:19" x14ac:dyDescent="0.25">
      <c r="A614" t="str">
        <f>IF(入力シート_上限3千円!$B625="","",ROW()-1)</f>
        <v/>
      </c>
      <c r="B614" t="str">
        <f t="shared" si="163"/>
        <v/>
      </c>
      <c r="C614" t="str">
        <f t="shared" si="160"/>
        <v/>
      </c>
      <c r="D614" t="str">
        <f t="shared" si="160"/>
        <v/>
      </c>
      <c r="E614" s="30" t="str">
        <f t="shared" si="160"/>
        <v/>
      </c>
      <c r="F614" t="str">
        <f t="shared" si="160"/>
        <v/>
      </c>
      <c r="G614" t="str">
        <f t="shared" si="151"/>
        <v/>
      </c>
      <c r="H614" t="str">
        <f t="shared" si="152"/>
        <v/>
      </c>
      <c r="I614" t="str">
        <f t="shared" si="153"/>
        <v/>
      </c>
      <c r="J614" t="str">
        <f t="shared" si="154"/>
        <v/>
      </c>
      <c r="K614" t="str">
        <f t="shared" si="161"/>
        <v/>
      </c>
      <c r="L614" t="str">
        <f t="shared" si="161"/>
        <v/>
      </c>
      <c r="M614" t="str">
        <f t="shared" si="161"/>
        <v/>
      </c>
      <c r="N614" t="str">
        <f t="shared" si="155"/>
        <v/>
      </c>
      <c r="O614" t="str">
        <f t="shared" si="162"/>
        <v/>
      </c>
      <c r="P614" t="str">
        <f t="shared" si="162"/>
        <v/>
      </c>
      <c r="Q614" t="str">
        <f>IF(OR($A614="",入力シート_上限3千円!$H$2=""),"",入力シート_上限3千円!$H$2)</f>
        <v/>
      </c>
      <c r="R614" t="str">
        <f>IF(OR($A614="",入力シート_上限3千円!$H$3=""),"",入力シート_上限3千円!$H$3)</f>
        <v/>
      </c>
      <c r="S614" s="30" t="str">
        <f t="shared" si="156"/>
        <v/>
      </c>
    </row>
    <row r="615" spans="1:19" x14ac:dyDescent="0.25">
      <c r="A615" t="str">
        <f>IF(入力シート_上限3千円!$B626="","",ROW()-1)</f>
        <v/>
      </c>
      <c r="B615" t="str">
        <f t="shared" si="163"/>
        <v/>
      </c>
      <c r="C615" t="str">
        <f t="shared" si="160"/>
        <v/>
      </c>
      <c r="D615" t="str">
        <f t="shared" si="160"/>
        <v/>
      </c>
      <c r="E615" s="30" t="str">
        <f t="shared" si="160"/>
        <v/>
      </c>
      <c r="F615" t="str">
        <f t="shared" si="160"/>
        <v/>
      </c>
      <c r="G615" t="str">
        <f t="shared" si="151"/>
        <v/>
      </c>
      <c r="H615" t="str">
        <f t="shared" si="152"/>
        <v/>
      </c>
      <c r="I615" t="str">
        <f t="shared" si="153"/>
        <v/>
      </c>
      <c r="J615" t="str">
        <f t="shared" si="154"/>
        <v/>
      </c>
      <c r="K615" t="str">
        <f t="shared" si="161"/>
        <v/>
      </c>
      <c r="L615" t="str">
        <f t="shared" si="161"/>
        <v/>
      </c>
      <c r="M615" t="str">
        <f t="shared" si="161"/>
        <v/>
      </c>
      <c r="N615" t="str">
        <f t="shared" si="155"/>
        <v/>
      </c>
      <c r="O615" t="str">
        <f t="shared" si="162"/>
        <v/>
      </c>
      <c r="P615" t="str">
        <f t="shared" si="162"/>
        <v/>
      </c>
      <c r="Q615" t="str">
        <f>IF(OR($A615="",入力シート_上限3千円!$H$2=""),"",入力シート_上限3千円!$H$2)</f>
        <v/>
      </c>
      <c r="R615" t="str">
        <f>IF(OR($A615="",入力シート_上限3千円!$H$3=""),"",入力シート_上限3千円!$H$3)</f>
        <v/>
      </c>
      <c r="S615" s="30" t="str">
        <f t="shared" si="156"/>
        <v/>
      </c>
    </row>
    <row r="616" spans="1:19" x14ac:dyDescent="0.25">
      <c r="A616" t="str">
        <f>IF(入力シート_上限3千円!$B627="","",ROW()-1)</f>
        <v/>
      </c>
      <c r="B616" t="str">
        <f t="shared" si="163"/>
        <v/>
      </c>
      <c r="C616" t="str">
        <f t="shared" si="160"/>
        <v/>
      </c>
      <c r="D616" t="str">
        <f t="shared" si="160"/>
        <v/>
      </c>
      <c r="E616" s="30" t="str">
        <f t="shared" si="160"/>
        <v/>
      </c>
      <c r="F616" t="str">
        <f t="shared" si="160"/>
        <v/>
      </c>
      <c r="G616" t="str">
        <f t="shared" si="151"/>
        <v/>
      </c>
      <c r="H616" t="str">
        <f t="shared" si="152"/>
        <v/>
      </c>
      <c r="I616" t="str">
        <f t="shared" si="153"/>
        <v/>
      </c>
      <c r="J616" t="str">
        <f t="shared" si="154"/>
        <v/>
      </c>
      <c r="K616" t="str">
        <f t="shared" si="161"/>
        <v/>
      </c>
      <c r="L616" t="str">
        <f t="shared" si="161"/>
        <v/>
      </c>
      <c r="M616" t="str">
        <f t="shared" si="161"/>
        <v/>
      </c>
      <c r="N616" t="str">
        <f t="shared" si="155"/>
        <v/>
      </c>
      <c r="O616" t="str">
        <f t="shared" si="162"/>
        <v/>
      </c>
      <c r="P616" t="str">
        <f t="shared" si="162"/>
        <v/>
      </c>
      <c r="Q616" t="str">
        <f>IF(OR($A616="",入力シート_上限3千円!$H$2=""),"",入力シート_上限3千円!$H$2)</f>
        <v/>
      </c>
      <c r="R616" t="str">
        <f>IF(OR($A616="",入力シート_上限3千円!$H$3=""),"",入力シート_上限3千円!$H$3)</f>
        <v/>
      </c>
      <c r="S616" s="30" t="str">
        <f t="shared" si="156"/>
        <v/>
      </c>
    </row>
    <row r="617" spans="1:19" x14ac:dyDescent="0.25">
      <c r="A617" t="str">
        <f>IF(入力シート_上限3千円!$B628="","",ROW()-1)</f>
        <v/>
      </c>
      <c r="B617" t="str">
        <f t="shared" si="163"/>
        <v/>
      </c>
      <c r="C617" t="str">
        <f t="shared" si="160"/>
        <v/>
      </c>
      <c r="D617" t="str">
        <f t="shared" si="160"/>
        <v/>
      </c>
      <c r="E617" s="30" t="str">
        <f t="shared" si="160"/>
        <v/>
      </c>
      <c r="F617" t="str">
        <f t="shared" si="160"/>
        <v/>
      </c>
      <c r="G617" t="str">
        <f t="shared" si="151"/>
        <v/>
      </c>
      <c r="H617" t="str">
        <f t="shared" si="152"/>
        <v/>
      </c>
      <c r="I617" t="str">
        <f t="shared" si="153"/>
        <v/>
      </c>
      <c r="J617" t="str">
        <f t="shared" si="154"/>
        <v/>
      </c>
      <c r="K617" t="str">
        <f t="shared" si="161"/>
        <v/>
      </c>
      <c r="L617" t="str">
        <f t="shared" si="161"/>
        <v/>
      </c>
      <c r="M617" t="str">
        <f t="shared" si="161"/>
        <v/>
      </c>
      <c r="N617" t="str">
        <f t="shared" si="155"/>
        <v/>
      </c>
      <c r="O617" t="str">
        <f t="shared" si="162"/>
        <v/>
      </c>
      <c r="P617" t="str">
        <f t="shared" si="162"/>
        <v/>
      </c>
      <c r="Q617" t="str">
        <f>IF(OR($A617="",入力シート_上限3千円!$H$2=""),"",入力シート_上限3千円!$H$2)</f>
        <v/>
      </c>
      <c r="R617" t="str">
        <f>IF(OR($A617="",入力シート_上限3千円!$H$3=""),"",入力シート_上限3千円!$H$3)</f>
        <v/>
      </c>
      <c r="S617" s="30" t="str">
        <f t="shared" si="156"/>
        <v/>
      </c>
    </row>
    <row r="618" spans="1:19" x14ac:dyDescent="0.25">
      <c r="A618" t="str">
        <f>IF(入力シート_上限3千円!$B629="","",ROW()-1)</f>
        <v/>
      </c>
      <c r="B618" t="str">
        <f t="shared" si="163"/>
        <v/>
      </c>
      <c r="C618" t="str">
        <f t="shared" si="160"/>
        <v/>
      </c>
      <c r="D618" t="str">
        <f t="shared" si="160"/>
        <v/>
      </c>
      <c r="E618" s="30" t="str">
        <f t="shared" si="160"/>
        <v/>
      </c>
      <c r="F618" t="str">
        <f t="shared" si="160"/>
        <v/>
      </c>
      <c r="G618" t="str">
        <f t="shared" si="151"/>
        <v/>
      </c>
      <c r="H618" t="str">
        <f t="shared" si="152"/>
        <v/>
      </c>
      <c r="I618" t="str">
        <f t="shared" si="153"/>
        <v/>
      </c>
      <c r="J618" t="str">
        <f t="shared" si="154"/>
        <v/>
      </c>
      <c r="K618" t="str">
        <f t="shared" si="161"/>
        <v/>
      </c>
      <c r="L618" t="str">
        <f t="shared" si="161"/>
        <v/>
      </c>
      <c r="M618" t="str">
        <f t="shared" si="161"/>
        <v/>
      </c>
      <c r="N618" t="str">
        <f t="shared" si="155"/>
        <v/>
      </c>
      <c r="O618" t="str">
        <f t="shared" si="162"/>
        <v/>
      </c>
      <c r="P618" t="str">
        <f t="shared" si="162"/>
        <v/>
      </c>
      <c r="Q618" t="str">
        <f>IF(OR($A618="",入力シート_上限3千円!$H$2=""),"",入力シート_上限3千円!$H$2)</f>
        <v/>
      </c>
      <c r="R618" t="str">
        <f>IF(OR($A618="",入力シート_上限3千円!$H$3=""),"",入力シート_上限3千円!$H$3)</f>
        <v/>
      </c>
      <c r="S618" s="30" t="str">
        <f t="shared" si="156"/>
        <v/>
      </c>
    </row>
    <row r="619" spans="1:19" x14ac:dyDescent="0.25">
      <c r="A619" t="str">
        <f>IF(入力シート_上限3千円!$B630="","",ROW()-1)</f>
        <v/>
      </c>
      <c r="B619" t="str">
        <f t="shared" si="163"/>
        <v/>
      </c>
      <c r="C619" t="str">
        <f t="shared" si="160"/>
        <v/>
      </c>
      <c r="D619" t="str">
        <f t="shared" si="160"/>
        <v/>
      </c>
      <c r="E619" s="30" t="str">
        <f t="shared" si="160"/>
        <v/>
      </c>
      <c r="F619" t="str">
        <f t="shared" si="160"/>
        <v/>
      </c>
      <c r="G619" t="str">
        <f t="shared" si="151"/>
        <v/>
      </c>
      <c r="H619" t="str">
        <f t="shared" si="152"/>
        <v/>
      </c>
      <c r="I619" t="str">
        <f t="shared" si="153"/>
        <v/>
      </c>
      <c r="J619" t="str">
        <f t="shared" si="154"/>
        <v/>
      </c>
      <c r="K619" t="str">
        <f t="shared" si="161"/>
        <v/>
      </c>
      <c r="L619" t="str">
        <f t="shared" si="161"/>
        <v/>
      </c>
      <c r="M619" t="str">
        <f t="shared" si="161"/>
        <v/>
      </c>
      <c r="N619" t="str">
        <f t="shared" si="155"/>
        <v/>
      </c>
      <c r="O619" t="str">
        <f t="shared" si="162"/>
        <v/>
      </c>
      <c r="P619" t="str">
        <f t="shared" si="162"/>
        <v/>
      </c>
      <c r="Q619" t="str">
        <f>IF(OR($A619="",入力シート_上限3千円!$H$2=""),"",入力シート_上限3千円!$H$2)</f>
        <v/>
      </c>
      <c r="R619" t="str">
        <f>IF(OR($A619="",入力シート_上限3千円!$H$3=""),"",入力シート_上限3千円!$H$3)</f>
        <v/>
      </c>
      <c r="S619" s="30" t="str">
        <f t="shared" si="156"/>
        <v/>
      </c>
    </row>
    <row r="620" spans="1:19" x14ac:dyDescent="0.25">
      <c r="A620" t="str">
        <f>IF(入力シート_上限3千円!$B631="","",ROW()-1)</f>
        <v/>
      </c>
      <c r="B620" t="str">
        <f t="shared" si="163"/>
        <v/>
      </c>
      <c r="C620" t="str">
        <f t="shared" si="160"/>
        <v/>
      </c>
      <c r="D620" t="str">
        <f t="shared" si="160"/>
        <v/>
      </c>
      <c r="E620" s="30" t="str">
        <f t="shared" si="160"/>
        <v/>
      </c>
      <c r="F620" t="str">
        <f t="shared" si="160"/>
        <v/>
      </c>
      <c r="G620" t="str">
        <f t="shared" si="151"/>
        <v/>
      </c>
      <c r="H620" t="str">
        <f t="shared" si="152"/>
        <v/>
      </c>
      <c r="I620" t="str">
        <f t="shared" si="153"/>
        <v/>
      </c>
      <c r="J620" t="str">
        <f t="shared" si="154"/>
        <v/>
      </c>
      <c r="K620" t="str">
        <f t="shared" si="161"/>
        <v/>
      </c>
      <c r="L620" t="str">
        <f t="shared" si="161"/>
        <v/>
      </c>
      <c r="M620" t="str">
        <f t="shared" si="161"/>
        <v/>
      </c>
      <c r="N620" t="str">
        <f t="shared" si="155"/>
        <v/>
      </c>
      <c r="O620" t="str">
        <f t="shared" si="162"/>
        <v/>
      </c>
      <c r="P620" t="str">
        <f t="shared" si="162"/>
        <v/>
      </c>
      <c r="Q620" t="str">
        <f>IF(OR($A620="",入力シート_上限3千円!$H$2=""),"",入力シート_上限3千円!$H$2)</f>
        <v/>
      </c>
      <c r="R620" t="str">
        <f>IF(OR($A620="",入力シート_上限3千円!$H$3=""),"",入力シート_上限3千円!$H$3)</f>
        <v/>
      </c>
      <c r="S620" s="30" t="str">
        <f t="shared" si="156"/>
        <v/>
      </c>
    </row>
    <row r="621" spans="1:19" x14ac:dyDescent="0.25">
      <c r="A621" t="str">
        <f>IF(入力シート_上限3千円!$B632="","",ROW()-1)</f>
        <v/>
      </c>
      <c r="B621" t="str">
        <f t="shared" si="163"/>
        <v/>
      </c>
      <c r="C621" t="str">
        <f t="shared" si="160"/>
        <v/>
      </c>
      <c r="D621" t="str">
        <f t="shared" si="160"/>
        <v/>
      </c>
      <c r="E621" s="30" t="str">
        <f t="shared" si="160"/>
        <v/>
      </c>
      <c r="F621" t="str">
        <f t="shared" si="160"/>
        <v/>
      </c>
      <c r="G621" t="str">
        <f t="shared" si="151"/>
        <v/>
      </c>
      <c r="H621" t="str">
        <f t="shared" si="152"/>
        <v/>
      </c>
      <c r="I621" t="str">
        <f t="shared" si="153"/>
        <v/>
      </c>
      <c r="J621" t="str">
        <f t="shared" si="154"/>
        <v/>
      </c>
      <c r="K621" t="str">
        <f t="shared" si="161"/>
        <v/>
      </c>
      <c r="L621" t="str">
        <f t="shared" si="161"/>
        <v/>
      </c>
      <c r="M621" t="str">
        <f t="shared" si="161"/>
        <v/>
      </c>
      <c r="N621" t="str">
        <f t="shared" si="155"/>
        <v/>
      </c>
      <c r="O621" t="str">
        <f t="shared" si="162"/>
        <v/>
      </c>
      <c r="P621" t="str">
        <f t="shared" si="162"/>
        <v/>
      </c>
      <c r="Q621" t="str">
        <f>IF(OR($A621="",入力シート_上限3千円!$H$2=""),"",入力シート_上限3千円!$H$2)</f>
        <v/>
      </c>
      <c r="R621" t="str">
        <f>IF(OR($A621="",入力シート_上限3千円!$H$3=""),"",入力シート_上限3千円!$H$3)</f>
        <v/>
      </c>
      <c r="S621" s="30" t="str">
        <f t="shared" si="156"/>
        <v/>
      </c>
    </row>
    <row r="622" spans="1:19" x14ac:dyDescent="0.25">
      <c r="A622" t="str">
        <f>IF(入力シート_上限3千円!$B633="","",ROW()-1)</f>
        <v/>
      </c>
      <c r="B622" t="str">
        <f t="shared" si="163"/>
        <v/>
      </c>
      <c r="C622" t="str">
        <f t="shared" ref="C622:F641" si="164">IFERROR(IF(VLOOKUP($A622,実績一覧,COLUMN()+1,FALSE)=0,"",VLOOKUP($A622,実績一覧,COLUMN()+1,FALSE)),"")</f>
        <v/>
      </c>
      <c r="D622" t="str">
        <f t="shared" si="164"/>
        <v/>
      </c>
      <c r="E622" s="30" t="str">
        <f t="shared" si="164"/>
        <v/>
      </c>
      <c r="F622" t="str">
        <f t="shared" si="164"/>
        <v/>
      </c>
      <c r="G622" t="str">
        <f t="shared" si="151"/>
        <v/>
      </c>
      <c r="H622" t="str">
        <f t="shared" si="152"/>
        <v/>
      </c>
      <c r="I622" t="str">
        <f t="shared" si="153"/>
        <v/>
      </c>
      <c r="J622" t="str">
        <f t="shared" si="154"/>
        <v/>
      </c>
      <c r="K622" t="str">
        <f t="shared" ref="K622:M641" si="165">IFERROR(IF(VLOOKUP($A622,実績一覧,COLUMN()+11,FALSE)=0,"",VLOOKUP($A622,実績一覧,COLUMN()+11,FALSE)),"")</f>
        <v/>
      </c>
      <c r="L622" t="str">
        <f t="shared" si="165"/>
        <v/>
      </c>
      <c r="M622" t="str">
        <f t="shared" si="165"/>
        <v/>
      </c>
      <c r="N622" t="str">
        <f t="shared" si="155"/>
        <v/>
      </c>
      <c r="O622" t="str">
        <f t="shared" ref="O622:P641" si="166">IFERROR(IF(VLOOKUP($A622,実績一覧,COLUMN()+13,FALSE)=0,"",VLOOKUP($A622,実績一覧,COLUMN()+13,FALSE)),"")</f>
        <v/>
      </c>
      <c r="P622" t="str">
        <f t="shared" si="166"/>
        <v/>
      </c>
      <c r="Q622" t="str">
        <f>IF(OR($A622="",入力シート_上限3千円!$H$2=""),"",入力シート_上限3千円!$H$2)</f>
        <v/>
      </c>
      <c r="R622" t="str">
        <f>IF(OR($A622="",入力シート_上限3千円!$H$3=""),"",入力シート_上限3千円!$H$3)</f>
        <v/>
      </c>
      <c r="S622" s="30" t="str">
        <f t="shared" si="156"/>
        <v/>
      </c>
    </row>
    <row r="623" spans="1:19" x14ac:dyDescent="0.25">
      <c r="A623" t="str">
        <f>IF(入力シート_上限3千円!$B634="","",ROW()-1)</f>
        <v/>
      </c>
      <c r="B623" t="str">
        <f t="shared" si="163"/>
        <v/>
      </c>
      <c r="C623" t="str">
        <f t="shared" si="164"/>
        <v/>
      </c>
      <c r="D623" t="str">
        <f t="shared" si="164"/>
        <v/>
      </c>
      <c r="E623" s="30" t="str">
        <f t="shared" si="164"/>
        <v/>
      </c>
      <c r="F623" t="str">
        <f t="shared" si="164"/>
        <v/>
      </c>
      <c r="G623" t="str">
        <f t="shared" si="151"/>
        <v/>
      </c>
      <c r="H623" t="str">
        <f t="shared" si="152"/>
        <v/>
      </c>
      <c r="I623" t="str">
        <f t="shared" si="153"/>
        <v/>
      </c>
      <c r="J623" t="str">
        <f t="shared" si="154"/>
        <v/>
      </c>
      <c r="K623" t="str">
        <f t="shared" si="165"/>
        <v/>
      </c>
      <c r="L623" t="str">
        <f t="shared" si="165"/>
        <v/>
      </c>
      <c r="M623" t="str">
        <f t="shared" si="165"/>
        <v/>
      </c>
      <c r="N623" t="str">
        <f t="shared" si="155"/>
        <v/>
      </c>
      <c r="O623" t="str">
        <f t="shared" si="166"/>
        <v/>
      </c>
      <c r="P623" t="str">
        <f t="shared" si="166"/>
        <v/>
      </c>
      <c r="Q623" t="str">
        <f>IF(OR($A623="",入力シート_上限3千円!$H$2=""),"",入力シート_上限3千円!$H$2)</f>
        <v/>
      </c>
      <c r="R623" t="str">
        <f>IF(OR($A623="",入力シート_上限3千円!$H$3=""),"",入力シート_上限3千円!$H$3)</f>
        <v/>
      </c>
      <c r="S623" s="30" t="str">
        <f t="shared" si="156"/>
        <v/>
      </c>
    </row>
    <row r="624" spans="1:19" x14ac:dyDescent="0.25">
      <c r="A624" t="str">
        <f>IF(入力シート_上限3千円!$B635="","",ROW()-1)</f>
        <v/>
      </c>
      <c r="B624" t="str">
        <f t="shared" si="163"/>
        <v/>
      </c>
      <c r="C624" t="str">
        <f t="shared" si="164"/>
        <v/>
      </c>
      <c r="D624" t="str">
        <f t="shared" si="164"/>
        <v/>
      </c>
      <c r="E624" s="30" t="str">
        <f t="shared" si="164"/>
        <v/>
      </c>
      <c r="F624" t="str">
        <f t="shared" si="164"/>
        <v/>
      </c>
      <c r="G624" t="str">
        <f t="shared" si="151"/>
        <v/>
      </c>
      <c r="H624" t="str">
        <f t="shared" si="152"/>
        <v/>
      </c>
      <c r="I624" t="str">
        <f t="shared" si="153"/>
        <v/>
      </c>
      <c r="J624" t="str">
        <f t="shared" si="154"/>
        <v/>
      </c>
      <c r="K624" t="str">
        <f t="shared" si="165"/>
        <v/>
      </c>
      <c r="L624" t="str">
        <f t="shared" si="165"/>
        <v/>
      </c>
      <c r="M624" t="str">
        <f t="shared" si="165"/>
        <v/>
      </c>
      <c r="N624" t="str">
        <f t="shared" si="155"/>
        <v/>
      </c>
      <c r="O624" t="str">
        <f t="shared" si="166"/>
        <v/>
      </c>
      <c r="P624" t="str">
        <f t="shared" si="166"/>
        <v/>
      </c>
      <c r="Q624" t="str">
        <f>IF(OR($A624="",入力シート_上限3千円!$H$2=""),"",入力シート_上限3千円!$H$2)</f>
        <v/>
      </c>
      <c r="R624" t="str">
        <f>IF(OR($A624="",入力シート_上限3千円!$H$3=""),"",入力シート_上限3千円!$H$3)</f>
        <v/>
      </c>
      <c r="S624" s="30" t="str">
        <f t="shared" si="156"/>
        <v/>
      </c>
    </row>
    <row r="625" spans="1:19" x14ac:dyDescent="0.25">
      <c r="A625" t="str">
        <f>IF(入力シート_上限3千円!$B636="","",ROW()-1)</f>
        <v/>
      </c>
      <c r="B625" t="str">
        <f t="shared" si="163"/>
        <v/>
      </c>
      <c r="C625" t="str">
        <f t="shared" si="164"/>
        <v/>
      </c>
      <c r="D625" t="str">
        <f t="shared" si="164"/>
        <v/>
      </c>
      <c r="E625" s="30" t="str">
        <f t="shared" si="164"/>
        <v/>
      </c>
      <c r="F625" t="str">
        <f t="shared" si="164"/>
        <v/>
      </c>
      <c r="G625" t="str">
        <f t="shared" si="151"/>
        <v/>
      </c>
      <c r="H625" t="str">
        <f t="shared" si="152"/>
        <v/>
      </c>
      <c r="I625" t="str">
        <f t="shared" si="153"/>
        <v/>
      </c>
      <c r="J625" t="str">
        <f t="shared" si="154"/>
        <v/>
      </c>
      <c r="K625" t="str">
        <f t="shared" si="165"/>
        <v/>
      </c>
      <c r="L625" t="str">
        <f t="shared" si="165"/>
        <v/>
      </c>
      <c r="M625" t="str">
        <f t="shared" si="165"/>
        <v/>
      </c>
      <c r="N625" t="str">
        <f t="shared" si="155"/>
        <v/>
      </c>
      <c r="O625" t="str">
        <f t="shared" si="166"/>
        <v/>
      </c>
      <c r="P625" t="str">
        <f t="shared" si="166"/>
        <v/>
      </c>
      <c r="Q625" t="str">
        <f>IF(OR($A625="",入力シート_上限3千円!$H$2=""),"",入力シート_上限3千円!$H$2)</f>
        <v/>
      </c>
      <c r="R625" t="str">
        <f>IF(OR($A625="",入力シート_上限3千円!$H$3=""),"",入力シート_上限3千円!$H$3)</f>
        <v/>
      </c>
      <c r="S625" s="30" t="str">
        <f t="shared" si="156"/>
        <v/>
      </c>
    </row>
    <row r="626" spans="1:19" x14ac:dyDescent="0.25">
      <c r="A626" t="str">
        <f>IF(入力シート_上限3千円!$B637="","",ROW()-1)</f>
        <v/>
      </c>
      <c r="B626" t="str">
        <f t="shared" si="163"/>
        <v/>
      </c>
      <c r="C626" t="str">
        <f t="shared" si="164"/>
        <v/>
      </c>
      <c r="D626" t="str">
        <f t="shared" si="164"/>
        <v/>
      </c>
      <c r="E626" s="30" t="str">
        <f t="shared" si="164"/>
        <v/>
      </c>
      <c r="F626" t="str">
        <f t="shared" si="164"/>
        <v/>
      </c>
      <c r="G626" t="str">
        <f t="shared" si="151"/>
        <v/>
      </c>
      <c r="H626" t="str">
        <f t="shared" si="152"/>
        <v/>
      </c>
      <c r="I626" t="str">
        <f t="shared" si="153"/>
        <v/>
      </c>
      <c r="J626" t="str">
        <f t="shared" si="154"/>
        <v/>
      </c>
      <c r="K626" t="str">
        <f t="shared" si="165"/>
        <v/>
      </c>
      <c r="L626" t="str">
        <f t="shared" si="165"/>
        <v/>
      </c>
      <c r="M626" t="str">
        <f t="shared" si="165"/>
        <v/>
      </c>
      <c r="N626" t="str">
        <f t="shared" si="155"/>
        <v/>
      </c>
      <c r="O626" t="str">
        <f t="shared" si="166"/>
        <v/>
      </c>
      <c r="P626" t="str">
        <f t="shared" si="166"/>
        <v/>
      </c>
      <c r="Q626" t="str">
        <f>IF(OR($A626="",入力シート_上限3千円!$H$2=""),"",入力シート_上限3千円!$H$2)</f>
        <v/>
      </c>
      <c r="R626" t="str">
        <f>IF(OR($A626="",入力シート_上限3千円!$H$3=""),"",入力シート_上限3千円!$H$3)</f>
        <v/>
      </c>
      <c r="S626" s="30" t="str">
        <f t="shared" si="156"/>
        <v/>
      </c>
    </row>
    <row r="627" spans="1:19" x14ac:dyDescent="0.25">
      <c r="A627" t="str">
        <f>IF(入力シート_上限3千円!$B638="","",ROW()-1)</f>
        <v/>
      </c>
      <c r="B627" t="str">
        <f t="shared" si="163"/>
        <v/>
      </c>
      <c r="C627" t="str">
        <f t="shared" si="164"/>
        <v/>
      </c>
      <c r="D627" t="str">
        <f t="shared" si="164"/>
        <v/>
      </c>
      <c r="E627" s="30" t="str">
        <f t="shared" si="164"/>
        <v/>
      </c>
      <c r="F627" t="str">
        <f t="shared" si="164"/>
        <v/>
      </c>
      <c r="G627" t="str">
        <f t="shared" si="151"/>
        <v/>
      </c>
      <c r="H627" t="str">
        <f t="shared" si="152"/>
        <v/>
      </c>
      <c r="I627" t="str">
        <f t="shared" si="153"/>
        <v/>
      </c>
      <c r="J627" t="str">
        <f t="shared" si="154"/>
        <v/>
      </c>
      <c r="K627" t="str">
        <f t="shared" si="165"/>
        <v/>
      </c>
      <c r="L627" t="str">
        <f t="shared" si="165"/>
        <v/>
      </c>
      <c r="M627" t="str">
        <f t="shared" si="165"/>
        <v/>
      </c>
      <c r="N627" t="str">
        <f t="shared" si="155"/>
        <v/>
      </c>
      <c r="O627" t="str">
        <f t="shared" si="166"/>
        <v/>
      </c>
      <c r="P627" t="str">
        <f t="shared" si="166"/>
        <v/>
      </c>
      <c r="Q627" t="str">
        <f>IF(OR($A627="",入力シート_上限3千円!$H$2=""),"",入力シート_上限3千円!$H$2)</f>
        <v/>
      </c>
      <c r="R627" t="str">
        <f>IF(OR($A627="",入力シート_上限3千円!$H$3=""),"",入力シート_上限3千円!$H$3)</f>
        <v/>
      </c>
      <c r="S627" s="30" t="str">
        <f t="shared" si="156"/>
        <v/>
      </c>
    </row>
    <row r="628" spans="1:19" x14ac:dyDescent="0.25">
      <c r="A628" t="str">
        <f>IF(入力シート_上限3千円!$B639="","",ROW()-1)</f>
        <v/>
      </c>
      <c r="B628" t="str">
        <f t="shared" si="163"/>
        <v/>
      </c>
      <c r="C628" t="str">
        <f t="shared" si="164"/>
        <v/>
      </c>
      <c r="D628" t="str">
        <f t="shared" si="164"/>
        <v/>
      </c>
      <c r="E628" s="30" t="str">
        <f t="shared" si="164"/>
        <v/>
      </c>
      <c r="F628" t="str">
        <f t="shared" si="164"/>
        <v/>
      </c>
      <c r="G628" t="str">
        <f t="shared" si="151"/>
        <v/>
      </c>
      <c r="H628" t="str">
        <f t="shared" si="152"/>
        <v/>
      </c>
      <c r="I628" t="str">
        <f t="shared" si="153"/>
        <v/>
      </c>
      <c r="J628" t="str">
        <f t="shared" si="154"/>
        <v/>
      </c>
      <c r="K628" t="str">
        <f t="shared" si="165"/>
        <v/>
      </c>
      <c r="L628" t="str">
        <f t="shared" si="165"/>
        <v/>
      </c>
      <c r="M628" t="str">
        <f t="shared" si="165"/>
        <v/>
      </c>
      <c r="N628" t="str">
        <f t="shared" si="155"/>
        <v/>
      </c>
      <c r="O628" t="str">
        <f t="shared" si="166"/>
        <v/>
      </c>
      <c r="P628" t="str">
        <f t="shared" si="166"/>
        <v/>
      </c>
      <c r="Q628" t="str">
        <f>IF(OR($A628="",入力シート_上限3千円!$H$2=""),"",入力シート_上限3千円!$H$2)</f>
        <v/>
      </c>
      <c r="R628" t="str">
        <f>IF(OR($A628="",入力シート_上限3千円!$H$3=""),"",入力シート_上限3千円!$H$3)</f>
        <v/>
      </c>
      <c r="S628" s="30" t="str">
        <f t="shared" si="156"/>
        <v/>
      </c>
    </row>
    <row r="629" spans="1:19" x14ac:dyDescent="0.25">
      <c r="A629" t="str">
        <f>IF(入力シート_上限3千円!$B640="","",ROW()-1)</f>
        <v/>
      </c>
      <c r="B629" t="str">
        <f t="shared" si="163"/>
        <v/>
      </c>
      <c r="C629" t="str">
        <f t="shared" si="164"/>
        <v/>
      </c>
      <c r="D629" t="str">
        <f t="shared" si="164"/>
        <v/>
      </c>
      <c r="E629" s="30" t="str">
        <f t="shared" si="164"/>
        <v/>
      </c>
      <c r="F629" t="str">
        <f t="shared" si="164"/>
        <v/>
      </c>
      <c r="G629" t="str">
        <f t="shared" si="151"/>
        <v/>
      </c>
      <c r="H629" t="str">
        <f t="shared" si="152"/>
        <v/>
      </c>
      <c r="I629" t="str">
        <f t="shared" si="153"/>
        <v/>
      </c>
      <c r="J629" t="str">
        <f t="shared" si="154"/>
        <v/>
      </c>
      <c r="K629" t="str">
        <f t="shared" si="165"/>
        <v/>
      </c>
      <c r="L629" t="str">
        <f t="shared" si="165"/>
        <v/>
      </c>
      <c r="M629" t="str">
        <f t="shared" si="165"/>
        <v/>
      </c>
      <c r="N629" t="str">
        <f t="shared" si="155"/>
        <v/>
      </c>
      <c r="O629" t="str">
        <f t="shared" si="166"/>
        <v/>
      </c>
      <c r="P629" t="str">
        <f t="shared" si="166"/>
        <v/>
      </c>
      <c r="Q629" t="str">
        <f>IF(OR($A629="",入力シート_上限3千円!$H$2=""),"",入力シート_上限3千円!$H$2)</f>
        <v/>
      </c>
      <c r="R629" t="str">
        <f>IF(OR($A629="",入力シート_上限3千円!$H$3=""),"",入力シート_上限3千円!$H$3)</f>
        <v/>
      </c>
      <c r="S629" s="30" t="str">
        <f t="shared" si="156"/>
        <v/>
      </c>
    </row>
    <row r="630" spans="1:19" x14ac:dyDescent="0.25">
      <c r="A630" t="str">
        <f>IF(入力シート_上限3千円!$B641="","",ROW()-1)</f>
        <v/>
      </c>
      <c r="B630" t="str">
        <f t="shared" si="163"/>
        <v/>
      </c>
      <c r="C630" t="str">
        <f t="shared" si="164"/>
        <v/>
      </c>
      <c r="D630" t="str">
        <f t="shared" si="164"/>
        <v/>
      </c>
      <c r="E630" s="30" t="str">
        <f t="shared" si="164"/>
        <v/>
      </c>
      <c r="F630" t="str">
        <f t="shared" si="164"/>
        <v/>
      </c>
      <c r="G630" t="str">
        <f t="shared" si="151"/>
        <v/>
      </c>
      <c r="H630" t="str">
        <f t="shared" si="152"/>
        <v/>
      </c>
      <c r="I630" t="str">
        <f t="shared" si="153"/>
        <v/>
      </c>
      <c r="J630" t="str">
        <f t="shared" si="154"/>
        <v/>
      </c>
      <c r="K630" t="str">
        <f t="shared" si="165"/>
        <v/>
      </c>
      <c r="L630" t="str">
        <f t="shared" si="165"/>
        <v/>
      </c>
      <c r="M630" t="str">
        <f t="shared" si="165"/>
        <v/>
      </c>
      <c r="N630" t="str">
        <f t="shared" si="155"/>
        <v/>
      </c>
      <c r="O630" t="str">
        <f t="shared" si="166"/>
        <v/>
      </c>
      <c r="P630" t="str">
        <f t="shared" si="166"/>
        <v/>
      </c>
      <c r="Q630" t="str">
        <f>IF(OR($A630="",入力シート_上限3千円!$H$2=""),"",入力シート_上限3千円!$H$2)</f>
        <v/>
      </c>
      <c r="R630" t="str">
        <f>IF(OR($A630="",入力シート_上限3千円!$H$3=""),"",入力シート_上限3千円!$H$3)</f>
        <v/>
      </c>
      <c r="S630" s="30" t="str">
        <f t="shared" si="156"/>
        <v/>
      </c>
    </row>
    <row r="631" spans="1:19" x14ac:dyDescent="0.25">
      <c r="A631" t="str">
        <f>IF(入力シート_上限3千円!$B642="","",ROW()-1)</f>
        <v/>
      </c>
      <c r="B631" t="str">
        <f t="shared" si="163"/>
        <v/>
      </c>
      <c r="C631" t="str">
        <f t="shared" si="164"/>
        <v/>
      </c>
      <c r="D631" t="str">
        <f t="shared" si="164"/>
        <v/>
      </c>
      <c r="E631" s="30" t="str">
        <f t="shared" si="164"/>
        <v/>
      </c>
      <c r="F631" t="str">
        <f t="shared" si="164"/>
        <v/>
      </c>
      <c r="G631" t="str">
        <f t="shared" si="151"/>
        <v/>
      </c>
      <c r="H631" t="str">
        <f t="shared" si="152"/>
        <v/>
      </c>
      <c r="I631" t="str">
        <f t="shared" si="153"/>
        <v/>
      </c>
      <c r="J631" t="str">
        <f t="shared" si="154"/>
        <v/>
      </c>
      <c r="K631" t="str">
        <f t="shared" si="165"/>
        <v/>
      </c>
      <c r="L631" t="str">
        <f t="shared" si="165"/>
        <v/>
      </c>
      <c r="M631" t="str">
        <f t="shared" si="165"/>
        <v/>
      </c>
      <c r="N631" t="str">
        <f t="shared" si="155"/>
        <v/>
      </c>
      <c r="O631" t="str">
        <f t="shared" si="166"/>
        <v/>
      </c>
      <c r="P631" t="str">
        <f t="shared" si="166"/>
        <v/>
      </c>
      <c r="Q631" t="str">
        <f>IF(OR($A631="",入力シート_上限3千円!$H$2=""),"",入力シート_上限3千円!$H$2)</f>
        <v/>
      </c>
      <c r="R631" t="str">
        <f>IF(OR($A631="",入力シート_上限3千円!$H$3=""),"",入力シート_上限3千円!$H$3)</f>
        <v/>
      </c>
      <c r="S631" s="30" t="str">
        <f t="shared" si="156"/>
        <v/>
      </c>
    </row>
    <row r="632" spans="1:19" x14ac:dyDescent="0.25">
      <c r="A632" t="str">
        <f>IF(入力シート_上限3千円!$B643="","",ROW()-1)</f>
        <v/>
      </c>
      <c r="B632" t="str">
        <f t="shared" si="163"/>
        <v/>
      </c>
      <c r="C632" t="str">
        <f t="shared" si="164"/>
        <v/>
      </c>
      <c r="D632" t="str">
        <f t="shared" si="164"/>
        <v/>
      </c>
      <c r="E632" s="30" t="str">
        <f t="shared" si="164"/>
        <v/>
      </c>
      <c r="F632" t="str">
        <f t="shared" si="164"/>
        <v/>
      </c>
      <c r="G632" t="str">
        <f t="shared" si="151"/>
        <v/>
      </c>
      <c r="H632" t="str">
        <f t="shared" si="152"/>
        <v/>
      </c>
      <c r="I632" t="str">
        <f t="shared" si="153"/>
        <v/>
      </c>
      <c r="J632" t="str">
        <f t="shared" si="154"/>
        <v/>
      </c>
      <c r="K632" t="str">
        <f t="shared" si="165"/>
        <v/>
      </c>
      <c r="L632" t="str">
        <f t="shared" si="165"/>
        <v/>
      </c>
      <c r="M632" t="str">
        <f t="shared" si="165"/>
        <v/>
      </c>
      <c r="N632" t="str">
        <f t="shared" si="155"/>
        <v/>
      </c>
      <c r="O632" t="str">
        <f t="shared" si="166"/>
        <v/>
      </c>
      <c r="P632" t="str">
        <f t="shared" si="166"/>
        <v/>
      </c>
      <c r="Q632" t="str">
        <f>IF(OR($A632="",入力シート_上限3千円!$H$2=""),"",入力シート_上限3千円!$H$2)</f>
        <v/>
      </c>
      <c r="R632" t="str">
        <f>IF(OR($A632="",入力シート_上限3千円!$H$3=""),"",入力シート_上限3千円!$H$3)</f>
        <v/>
      </c>
      <c r="S632" s="30" t="str">
        <f t="shared" si="156"/>
        <v/>
      </c>
    </row>
    <row r="633" spans="1:19" x14ac:dyDescent="0.25">
      <c r="A633" t="str">
        <f>IF(入力シート_上限3千円!$B644="","",ROW()-1)</f>
        <v/>
      </c>
      <c r="B633" t="str">
        <f t="shared" si="163"/>
        <v/>
      </c>
      <c r="C633" t="str">
        <f t="shared" si="164"/>
        <v/>
      </c>
      <c r="D633" t="str">
        <f t="shared" si="164"/>
        <v/>
      </c>
      <c r="E633" s="30" t="str">
        <f t="shared" si="164"/>
        <v/>
      </c>
      <c r="F633" t="str">
        <f t="shared" si="164"/>
        <v/>
      </c>
      <c r="G633" t="str">
        <f t="shared" si="151"/>
        <v/>
      </c>
      <c r="H633" t="str">
        <f t="shared" si="152"/>
        <v/>
      </c>
      <c r="I633" t="str">
        <f t="shared" si="153"/>
        <v/>
      </c>
      <c r="J633" t="str">
        <f t="shared" si="154"/>
        <v/>
      </c>
      <c r="K633" t="str">
        <f t="shared" si="165"/>
        <v/>
      </c>
      <c r="L633" t="str">
        <f t="shared" si="165"/>
        <v/>
      </c>
      <c r="M633" t="str">
        <f t="shared" si="165"/>
        <v/>
      </c>
      <c r="N633" t="str">
        <f t="shared" si="155"/>
        <v/>
      </c>
      <c r="O633" t="str">
        <f t="shared" si="166"/>
        <v/>
      </c>
      <c r="P633" t="str">
        <f t="shared" si="166"/>
        <v/>
      </c>
      <c r="Q633" t="str">
        <f>IF(OR($A633="",入力シート_上限3千円!$H$2=""),"",入力シート_上限3千円!$H$2)</f>
        <v/>
      </c>
      <c r="R633" t="str">
        <f>IF(OR($A633="",入力シート_上限3千円!$H$3=""),"",入力シート_上限3千円!$H$3)</f>
        <v/>
      </c>
      <c r="S633" s="30" t="str">
        <f t="shared" si="156"/>
        <v/>
      </c>
    </row>
    <row r="634" spans="1:19" x14ac:dyDescent="0.25">
      <c r="A634" t="str">
        <f>IF(入力シート_上限3千円!$B645="","",ROW()-1)</f>
        <v/>
      </c>
      <c r="B634" t="str">
        <f t="shared" si="163"/>
        <v/>
      </c>
      <c r="C634" t="str">
        <f t="shared" si="164"/>
        <v/>
      </c>
      <c r="D634" t="str">
        <f t="shared" si="164"/>
        <v/>
      </c>
      <c r="E634" s="30" t="str">
        <f t="shared" si="164"/>
        <v/>
      </c>
      <c r="F634" t="str">
        <f t="shared" si="164"/>
        <v/>
      </c>
      <c r="G634" t="str">
        <f t="shared" si="151"/>
        <v/>
      </c>
      <c r="H634" t="str">
        <f t="shared" si="152"/>
        <v/>
      </c>
      <c r="I634" t="str">
        <f t="shared" si="153"/>
        <v/>
      </c>
      <c r="J634" t="str">
        <f t="shared" si="154"/>
        <v/>
      </c>
      <c r="K634" t="str">
        <f t="shared" si="165"/>
        <v/>
      </c>
      <c r="L634" t="str">
        <f t="shared" si="165"/>
        <v/>
      </c>
      <c r="M634" t="str">
        <f t="shared" si="165"/>
        <v/>
      </c>
      <c r="N634" t="str">
        <f t="shared" si="155"/>
        <v/>
      </c>
      <c r="O634" t="str">
        <f t="shared" si="166"/>
        <v/>
      </c>
      <c r="P634" t="str">
        <f t="shared" si="166"/>
        <v/>
      </c>
      <c r="Q634" t="str">
        <f>IF(OR($A634="",入力シート_上限3千円!$H$2=""),"",入力シート_上限3千円!$H$2)</f>
        <v/>
      </c>
      <c r="R634" t="str">
        <f>IF(OR($A634="",入力シート_上限3千円!$H$3=""),"",入力シート_上限3千円!$H$3)</f>
        <v/>
      </c>
      <c r="S634" s="30" t="str">
        <f t="shared" si="156"/>
        <v/>
      </c>
    </row>
    <row r="635" spans="1:19" x14ac:dyDescent="0.25">
      <c r="A635" t="str">
        <f>IF(入力シート_上限3千円!$B646="","",ROW()-1)</f>
        <v/>
      </c>
      <c r="B635" t="str">
        <f t="shared" si="163"/>
        <v/>
      </c>
      <c r="C635" t="str">
        <f t="shared" si="164"/>
        <v/>
      </c>
      <c r="D635" t="str">
        <f t="shared" si="164"/>
        <v/>
      </c>
      <c r="E635" s="30" t="str">
        <f t="shared" si="164"/>
        <v/>
      </c>
      <c r="F635" t="str">
        <f t="shared" si="164"/>
        <v/>
      </c>
      <c r="G635" t="str">
        <f t="shared" si="151"/>
        <v/>
      </c>
      <c r="H635" t="str">
        <f t="shared" si="152"/>
        <v/>
      </c>
      <c r="I635" t="str">
        <f t="shared" si="153"/>
        <v/>
      </c>
      <c r="J635" t="str">
        <f t="shared" si="154"/>
        <v/>
      </c>
      <c r="K635" t="str">
        <f t="shared" si="165"/>
        <v/>
      </c>
      <c r="L635" t="str">
        <f t="shared" si="165"/>
        <v/>
      </c>
      <c r="M635" t="str">
        <f t="shared" si="165"/>
        <v/>
      </c>
      <c r="N635" t="str">
        <f t="shared" si="155"/>
        <v/>
      </c>
      <c r="O635" t="str">
        <f t="shared" si="166"/>
        <v/>
      </c>
      <c r="P635" t="str">
        <f t="shared" si="166"/>
        <v/>
      </c>
      <c r="Q635" t="str">
        <f>IF(OR($A635="",入力シート_上限3千円!$H$2=""),"",入力シート_上限3千円!$H$2)</f>
        <v/>
      </c>
      <c r="R635" t="str">
        <f>IF(OR($A635="",入力シート_上限3千円!$H$3=""),"",入力シート_上限3千円!$H$3)</f>
        <v/>
      </c>
      <c r="S635" s="30" t="str">
        <f t="shared" si="156"/>
        <v/>
      </c>
    </row>
    <row r="636" spans="1:19" x14ac:dyDescent="0.25">
      <c r="A636" t="str">
        <f>IF(入力シート_上限3千円!$B647="","",ROW()-1)</f>
        <v/>
      </c>
      <c r="B636" t="str">
        <f t="shared" si="163"/>
        <v/>
      </c>
      <c r="C636" t="str">
        <f t="shared" si="164"/>
        <v/>
      </c>
      <c r="D636" t="str">
        <f t="shared" si="164"/>
        <v/>
      </c>
      <c r="E636" s="30" t="str">
        <f t="shared" si="164"/>
        <v/>
      </c>
      <c r="F636" t="str">
        <f t="shared" si="164"/>
        <v/>
      </c>
      <c r="G636" t="str">
        <f t="shared" si="151"/>
        <v/>
      </c>
      <c r="H636" t="str">
        <f t="shared" si="152"/>
        <v/>
      </c>
      <c r="I636" t="str">
        <f t="shared" si="153"/>
        <v/>
      </c>
      <c r="J636" t="str">
        <f t="shared" si="154"/>
        <v/>
      </c>
      <c r="K636" t="str">
        <f t="shared" si="165"/>
        <v/>
      </c>
      <c r="L636" t="str">
        <f t="shared" si="165"/>
        <v/>
      </c>
      <c r="M636" t="str">
        <f t="shared" si="165"/>
        <v/>
      </c>
      <c r="N636" t="str">
        <f t="shared" si="155"/>
        <v/>
      </c>
      <c r="O636" t="str">
        <f t="shared" si="166"/>
        <v/>
      </c>
      <c r="P636" t="str">
        <f t="shared" si="166"/>
        <v/>
      </c>
      <c r="Q636" t="str">
        <f>IF(OR($A636="",入力シート_上限3千円!$H$2=""),"",入力シート_上限3千円!$H$2)</f>
        <v/>
      </c>
      <c r="R636" t="str">
        <f>IF(OR($A636="",入力シート_上限3千円!$H$3=""),"",入力シート_上限3千円!$H$3)</f>
        <v/>
      </c>
      <c r="S636" s="30" t="str">
        <f t="shared" si="156"/>
        <v/>
      </c>
    </row>
    <row r="637" spans="1:19" x14ac:dyDescent="0.25">
      <c r="A637" t="str">
        <f>IF(入力シート_上限3千円!$B648="","",ROW()-1)</f>
        <v/>
      </c>
      <c r="B637" t="str">
        <f t="shared" si="163"/>
        <v/>
      </c>
      <c r="C637" t="str">
        <f t="shared" si="164"/>
        <v/>
      </c>
      <c r="D637" t="str">
        <f t="shared" si="164"/>
        <v/>
      </c>
      <c r="E637" s="30" t="str">
        <f t="shared" si="164"/>
        <v/>
      </c>
      <c r="F637" t="str">
        <f t="shared" si="164"/>
        <v/>
      </c>
      <c r="G637" t="str">
        <f t="shared" si="151"/>
        <v/>
      </c>
      <c r="H637" t="str">
        <f t="shared" si="152"/>
        <v/>
      </c>
      <c r="I637" t="str">
        <f t="shared" si="153"/>
        <v/>
      </c>
      <c r="J637" t="str">
        <f t="shared" si="154"/>
        <v/>
      </c>
      <c r="K637" t="str">
        <f t="shared" si="165"/>
        <v/>
      </c>
      <c r="L637" t="str">
        <f t="shared" si="165"/>
        <v/>
      </c>
      <c r="M637" t="str">
        <f t="shared" si="165"/>
        <v/>
      </c>
      <c r="N637" t="str">
        <f t="shared" si="155"/>
        <v/>
      </c>
      <c r="O637" t="str">
        <f t="shared" si="166"/>
        <v/>
      </c>
      <c r="P637" t="str">
        <f t="shared" si="166"/>
        <v/>
      </c>
      <c r="Q637" t="str">
        <f>IF(OR($A637="",入力シート_上限3千円!$H$2=""),"",入力シート_上限3千円!$H$2)</f>
        <v/>
      </c>
      <c r="R637" t="str">
        <f>IF(OR($A637="",入力シート_上限3千円!$H$3=""),"",入力シート_上限3千円!$H$3)</f>
        <v/>
      </c>
      <c r="S637" s="30" t="str">
        <f t="shared" si="156"/>
        <v/>
      </c>
    </row>
    <row r="638" spans="1:19" x14ac:dyDescent="0.25">
      <c r="A638" t="str">
        <f>IF(入力シート_上限3千円!$B649="","",ROW()-1)</f>
        <v/>
      </c>
      <c r="B638" t="str">
        <f t="shared" si="163"/>
        <v/>
      </c>
      <c r="C638" t="str">
        <f t="shared" si="164"/>
        <v/>
      </c>
      <c r="D638" t="str">
        <f t="shared" si="164"/>
        <v/>
      </c>
      <c r="E638" s="30" t="str">
        <f t="shared" si="164"/>
        <v/>
      </c>
      <c r="F638" t="str">
        <f t="shared" si="164"/>
        <v/>
      </c>
      <c r="G638" t="str">
        <f t="shared" si="151"/>
        <v/>
      </c>
      <c r="H638" t="str">
        <f t="shared" si="152"/>
        <v/>
      </c>
      <c r="I638" t="str">
        <f t="shared" si="153"/>
        <v/>
      </c>
      <c r="J638" t="str">
        <f t="shared" si="154"/>
        <v/>
      </c>
      <c r="K638" t="str">
        <f t="shared" si="165"/>
        <v/>
      </c>
      <c r="L638" t="str">
        <f t="shared" si="165"/>
        <v/>
      </c>
      <c r="M638" t="str">
        <f t="shared" si="165"/>
        <v/>
      </c>
      <c r="N638" t="str">
        <f t="shared" si="155"/>
        <v/>
      </c>
      <c r="O638" t="str">
        <f t="shared" si="166"/>
        <v/>
      </c>
      <c r="P638" t="str">
        <f t="shared" si="166"/>
        <v/>
      </c>
      <c r="Q638" t="str">
        <f>IF(OR($A638="",入力シート_上限3千円!$H$2=""),"",入力シート_上限3千円!$H$2)</f>
        <v/>
      </c>
      <c r="R638" t="str">
        <f>IF(OR($A638="",入力シート_上限3千円!$H$3=""),"",入力シート_上限3千円!$H$3)</f>
        <v/>
      </c>
      <c r="S638" s="30" t="str">
        <f t="shared" si="156"/>
        <v/>
      </c>
    </row>
    <row r="639" spans="1:19" x14ac:dyDescent="0.25">
      <c r="A639" t="str">
        <f>IF(入力シート_上限3千円!$B650="","",ROW()-1)</f>
        <v/>
      </c>
      <c r="B639" t="str">
        <f t="shared" si="163"/>
        <v/>
      </c>
      <c r="C639" t="str">
        <f t="shared" si="164"/>
        <v/>
      </c>
      <c r="D639" t="str">
        <f t="shared" si="164"/>
        <v/>
      </c>
      <c r="E639" s="30" t="str">
        <f t="shared" si="164"/>
        <v/>
      </c>
      <c r="F639" t="str">
        <f t="shared" si="164"/>
        <v/>
      </c>
      <c r="G639" t="str">
        <f t="shared" si="151"/>
        <v/>
      </c>
      <c r="H639" t="str">
        <f t="shared" si="152"/>
        <v/>
      </c>
      <c r="I639" t="str">
        <f t="shared" si="153"/>
        <v/>
      </c>
      <c r="J639" t="str">
        <f t="shared" si="154"/>
        <v/>
      </c>
      <c r="K639" t="str">
        <f t="shared" si="165"/>
        <v/>
      </c>
      <c r="L639" t="str">
        <f t="shared" si="165"/>
        <v/>
      </c>
      <c r="M639" t="str">
        <f t="shared" si="165"/>
        <v/>
      </c>
      <c r="N639" t="str">
        <f t="shared" si="155"/>
        <v/>
      </c>
      <c r="O639" t="str">
        <f t="shared" si="166"/>
        <v/>
      </c>
      <c r="P639" t="str">
        <f t="shared" si="166"/>
        <v/>
      </c>
      <c r="Q639" t="str">
        <f>IF(OR($A639="",入力シート_上限3千円!$H$2=""),"",入力シート_上限3千円!$H$2)</f>
        <v/>
      </c>
      <c r="R639" t="str">
        <f>IF(OR($A639="",入力シート_上限3千円!$H$3=""),"",入力シート_上限3千円!$H$3)</f>
        <v/>
      </c>
      <c r="S639" s="30" t="str">
        <f t="shared" si="156"/>
        <v/>
      </c>
    </row>
    <row r="640" spans="1:19" x14ac:dyDescent="0.25">
      <c r="A640" t="str">
        <f>IF(入力シート_上限3千円!$B651="","",ROW()-1)</f>
        <v/>
      </c>
      <c r="B640" t="str">
        <f t="shared" si="163"/>
        <v/>
      </c>
      <c r="C640" t="str">
        <f t="shared" si="164"/>
        <v/>
      </c>
      <c r="D640" t="str">
        <f t="shared" si="164"/>
        <v/>
      </c>
      <c r="E640" s="30" t="str">
        <f t="shared" si="164"/>
        <v/>
      </c>
      <c r="F640" t="str">
        <f t="shared" si="164"/>
        <v/>
      </c>
      <c r="G640" t="str">
        <f t="shared" si="151"/>
        <v/>
      </c>
      <c r="H640" t="str">
        <f t="shared" si="152"/>
        <v/>
      </c>
      <c r="I640" t="str">
        <f t="shared" si="153"/>
        <v/>
      </c>
      <c r="J640" t="str">
        <f t="shared" si="154"/>
        <v/>
      </c>
      <c r="K640" t="str">
        <f t="shared" si="165"/>
        <v/>
      </c>
      <c r="L640" t="str">
        <f t="shared" si="165"/>
        <v/>
      </c>
      <c r="M640" t="str">
        <f t="shared" si="165"/>
        <v/>
      </c>
      <c r="N640" t="str">
        <f t="shared" si="155"/>
        <v/>
      </c>
      <c r="O640" t="str">
        <f t="shared" si="166"/>
        <v/>
      </c>
      <c r="P640" t="str">
        <f t="shared" si="166"/>
        <v/>
      </c>
      <c r="Q640" t="str">
        <f>IF(OR($A640="",入力シート_上限3千円!$H$2=""),"",入力シート_上限3千円!$H$2)</f>
        <v/>
      </c>
      <c r="R640" t="str">
        <f>IF(OR($A640="",入力シート_上限3千円!$H$3=""),"",入力シート_上限3千円!$H$3)</f>
        <v/>
      </c>
      <c r="S640" s="30" t="str">
        <f t="shared" si="156"/>
        <v/>
      </c>
    </row>
    <row r="641" spans="1:19" x14ac:dyDescent="0.25">
      <c r="A641" t="str">
        <f>IF(入力シート_上限3千円!$B652="","",ROW()-1)</f>
        <v/>
      </c>
      <c r="B641" t="str">
        <f t="shared" si="163"/>
        <v/>
      </c>
      <c r="C641" t="str">
        <f t="shared" si="164"/>
        <v/>
      </c>
      <c r="D641" t="str">
        <f t="shared" si="164"/>
        <v/>
      </c>
      <c r="E641" s="30" t="str">
        <f t="shared" si="164"/>
        <v/>
      </c>
      <c r="F641" t="str">
        <f t="shared" si="164"/>
        <v/>
      </c>
      <c r="G641" t="str">
        <f t="shared" si="151"/>
        <v/>
      </c>
      <c r="H641" t="str">
        <f t="shared" si="152"/>
        <v/>
      </c>
      <c r="I641" t="str">
        <f t="shared" si="153"/>
        <v/>
      </c>
      <c r="J641" t="str">
        <f t="shared" si="154"/>
        <v/>
      </c>
      <c r="K641" t="str">
        <f t="shared" si="165"/>
        <v/>
      </c>
      <c r="L641" t="str">
        <f t="shared" si="165"/>
        <v/>
      </c>
      <c r="M641" t="str">
        <f t="shared" si="165"/>
        <v/>
      </c>
      <c r="N641" t="str">
        <f t="shared" si="155"/>
        <v/>
      </c>
      <c r="O641" t="str">
        <f t="shared" si="166"/>
        <v/>
      </c>
      <c r="P641" t="str">
        <f t="shared" si="166"/>
        <v/>
      </c>
      <c r="Q641" t="str">
        <f>IF(OR($A641="",入力シート_上限3千円!$H$2=""),"",入力シート_上限3千円!$H$2)</f>
        <v/>
      </c>
      <c r="R641" t="str">
        <f>IF(OR($A641="",入力シート_上限3千円!$H$3=""),"",入力シート_上限3千円!$H$3)</f>
        <v/>
      </c>
      <c r="S641" s="30" t="str">
        <f t="shared" si="156"/>
        <v/>
      </c>
    </row>
    <row r="642" spans="1:19" x14ac:dyDescent="0.25">
      <c r="A642" t="str">
        <f>IF(入力シート_上限3千円!$B653="","",ROW()-1)</f>
        <v/>
      </c>
      <c r="B642" t="str">
        <f t="shared" si="163"/>
        <v/>
      </c>
      <c r="C642" t="str">
        <f t="shared" ref="C642:F661" si="167">IFERROR(IF(VLOOKUP($A642,実績一覧,COLUMN()+1,FALSE)=0,"",VLOOKUP($A642,実績一覧,COLUMN()+1,FALSE)),"")</f>
        <v/>
      </c>
      <c r="D642" t="str">
        <f t="shared" si="167"/>
        <v/>
      </c>
      <c r="E642" s="30" t="str">
        <f t="shared" si="167"/>
        <v/>
      </c>
      <c r="F642" t="str">
        <f t="shared" si="167"/>
        <v/>
      </c>
      <c r="G642" t="str">
        <f t="shared" ref="G642:G705" si="168">IFERROR(IF(VLOOKUP($A642,実績一覧,COLUMN()+2,FALSE)=0,"",VLOOKUP($A642,実績一覧,COLUMN()+2,FALSE)),"")</f>
        <v/>
      </c>
      <c r="H642" t="str">
        <f t="shared" ref="H642:H705" si="169">IFERROR(IF(VLOOKUP($A642,実績一覧,COLUMN()+4,FALSE)=0,"",VLOOKUP($A642,実績一覧,COLUMN()+4,FALSE)),"")</f>
        <v/>
      </c>
      <c r="I642" t="str">
        <f t="shared" ref="I642:I705" si="170">IFERROR(IF(VLOOKUP($A642,実績一覧,COLUMN()+5,FALSE)=0,"",VLOOKUP($A642,実績一覧,COLUMN()+5,FALSE)),"")</f>
        <v/>
      </c>
      <c r="J642" t="str">
        <f t="shared" ref="J642:J705" si="171">IFERROR(IF(VLOOKUP($A642,実績一覧,COLUMN()+8,FALSE)=0,"",VLOOKUP($A642,実績一覧,COLUMN()+8,FALSE)),"")</f>
        <v/>
      </c>
      <c r="K642" t="str">
        <f t="shared" ref="K642:M661" si="172">IFERROR(IF(VLOOKUP($A642,実績一覧,COLUMN()+11,FALSE)=0,"",VLOOKUP($A642,実績一覧,COLUMN()+11,FALSE)),"")</f>
        <v/>
      </c>
      <c r="L642" t="str">
        <f t="shared" si="172"/>
        <v/>
      </c>
      <c r="M642" t="str">
        <f t="shared" si="172"/>
        <v/>
      </c>
      <c r="N642" t="str">
        <f t="shared" ref="N642:N705" si="173">IFERROR(IF(VLOOKUP($A642,実績一覧,COLUMN()+12,FALSE)=0,"",VLOOKUP($A642,実績一覧,COLUMN()+12,FALSE)),"")</f>
        <v/>
      </c>
      <c r="O642" t="str">
        <f t="shared" ref="O642:P661" si="174">IFERROR(IF(VLOOKUP($A642,実績一覧,COLUMN()+13,FALSE)=0,"",VLOOKUP($A642,実績一覧,COLUMN()+13,FALSE)),"")</f>
        <v/>
      </c>
      <c r="P642" t="str">
        <f t="shared" si="174"/>
        <v/>
      </c>
      <c r="Q642" t="str">
        <f>IF(OR($A642="",入力シート_上限3千円!$H$2=""),"",入力シート_上限3千円!$H$2)</f>
        <v/>
      </c>
      <c r="R642" t="str">
        <f>IF(OR($A642="",入力シート_上限3千円!$H$3=""),"",入力シート_上限3千円!$H$3)</f>
        <v/>
      </c>
      <c r="S642" s="30" t="str">
        <f t="shared" ref="S642:S705" si="175">IFERROR(IF(VLOOKUP($A642,実績一覧,3,FALSE)=0,"",VLOOKUP($A642,実績一覧,3,FALSE)),"")</f>
        <v/>
      </c>
    </row>
    <row r="643" spans="1:19" x14ac:dyDescent="0.25">
      <c r="A643" t="str">
        <f>IF(入力シート_上限3千円!$B654="","",ROW()-1)</f>
        <v/>
      </c>
      <c r="B643" t="str">
        <f t="shared" si="163"/>
        <v/>
      </c>
      <c r="C643" t="str">
        <f t="shared" si="167"/>
        <v/>
      </c>
      <c r="D643" t="str">
        <f t="shared" si="167"/>
        <v/>
      </c>
      <c r="E643" s="30" t="str">
        <f t="shared" si="167"/>
        <v/>
      </c>
      <c r="F643" t="str">
        <f t="shared" si="167"/>
        <v/>
      </c>
      <c r="G643" t="str">
        <f t="shared" si="168"/>
        <v/>
      </c>
      <c r="H643" t="str">
        <f t="shared" si="169"/>
        <v/>
      </c>
      <c r="I643" t="str">
        <f t="shared" si="170"/>
        <v/>
      </c>
      <c r="J643" t="str">
        <f t="shared" si="171"/>
        <v/>
      </c>
      <c r="K643" t="str">
        <f t="shared" si="172"/>
        <v/>
      </c>
      <c r="L643" t="str">
        <f t="shared" si="172"/>
        <v/>
      </c>
      <c r="M643" t="str">
        <f t="shared" si="172"/>
        <v/>
      </c>
      <c r="N643" t="str">
        <f t="shared" si="173"/>
        <v/>
      </c>
      <c r="O643" t="str">
        <f t="shared" si="174"/>
        <v/>
      </c>
      <c r="P643" t="str">
        <f t="shared" si="174"/>
        <v/>
      </c>
      <c r="Q643" t="str">
        <f>IF(OR($A643="",入力シート_上限3千円!$H$2=""),"",入力シート_上限3千円!$H$2)</f>
        <v/>
      </c>
      <c r="R643" t="str">
        <f>IF(OR($A643="",入力シート_上限3千円!$H$3=""),"",入力シート_上限3千円!$H$3)</f>
        <v/>
      </c>
      <c r="S643" s="30" t="str">
        <f t="shared" si="175"/>
        <v/>
      </c>
    </row>
    <row r="644" spans="1:19" x14ac:dyDescent="0.25">
      <c r="A644" t="str">
        <f>IF(入力シート_上限3千円!$B655="","",ROW()-1)</f>
        <v/>
      </c>
      <c r="B644" t="str">
        <f t="shared" si="163"/>
        <v/>
      </c>
      <c r="C644" t="str">
        <f t="shared" si="167"/>
        <v/>
      </c>
      <c r="D644" t="str">
        <f t="shared" si="167"/>
        <v/>
      </c>
      <c r="E644" s="30" t="str">
        <f t="shared" si="167"/>
        <v/>
      </c>
      <c r="F644" t="str">
        <f t="shared" si="167"/>
        <v/>
      </c>
      <c r="G644" t="str">
        <f t="shared" si="168"/>
        <v/>
      </c>
      <c r="H644" t="str">
        <f t="shared" si="169"/>
        <v/>
      </c>
      <c r="I644" t="str">
        <f t="shared" si="170"/>
        <v/>
      </c>
      <c r="J644" t="str">
        <f t="shared" si="171"/>
        <v/>
      </c>
      <c r="K644" t="str">
        <f t="shared" si="172"/>
        <v/>
      </c>
      <c r="L644" t="str">
        <f t="shared" si="172"/>
        <v/>
      </c>
      <c r="M644" t="str">
        <f t="shared" si="172"/>
        <v/>
      </c>
      <c r="N644" t="str">
        <f t="shared" si="173"/>
        <v/>
      </c>
      <c r="O644" t="str">
        <f t="shared" si="174"/>
        <v/>
      </c>
      <c r="P644" t="str">
        <f t="shared" si="174"/>
        <v/>
      </c>
      <c r="Q644" t="str">
        <f>IF(OR($A644="",入力シート_上限3千円!$H$2=""),"",入力シート_上限3千円!$H$2)</f>
        <v/>
      </c>
      <c r="R644" t="str">
        <f>IF(OR($A644="",入力シート_上限3千円!$H$3=""),"",入力シート_上限3千円!$H$3)</f>
        <v/>
      </c>
      <c r="S644" s="30" t="str">
        <f t="shared" si="175"/>
        <v/>
      </c>
    </row>
    <row r="645" spans="1:19" x14ac:dyDescent="0.25">
      <c r="A645" t="str">
        <f>IF(入力シート_上限3千円!$B656="","",ROW()-1)</f>
        <v/>
      </c>
      <c r="B645" t="str">
        <f t="shared" si="163"/>
        <v/>
      </c>
      <c r="C645" t="str">
        <f t="shared" si="167"/>
        <v/>
      </c>
      <c r="D645" t="str">
        <f t="shared" si="167"/>
        <v/>
      </c>
      <c r="E645" s="30" t="str">
        <f t="shared" si="167"/>
        <v/>
      </c>
      <c r="F645" t="str">
        <f t="shared" si="167"/>
        <v/>
      </c>
      <c r="G645" t="str">
        <f t="shared" si="168"/>
        <v/>
      </c>
      <c r="H645" t="str">
        <f t="shared" si="169"/>
        <v/>
      </c>
      <c r="I645" t="str">
        <f t="shared" si="170"/>
        <v/>
      </c>
      <c r="J645" t="str">
        <f t="shared" si="171"/>
        <v/>
      </c>
      <c r="K645" t="str">
        <f t="shared" si="172"/>
        <v/>
      </c>
      <c r="L645" t="str">
        <f t="shared" si="172"/>
        <v/>
      </c>
      <c r="M645" t="str">
        <f t="shared" si="172"/>
        <v/>
      </c>
      <c r="N645" t="str">
        <f t="shared" si="173"/>
        <v/>
      </c>
      <c r="O645" t="str">
        <f t="shared" si="174"/>
        <v/>
      </c>
      <c r="P645" t="str">
        <f t="shared" si="174"/>
        <v/>
      </c>
      <c r="Q645" t="str">
        <f>IF(OR($A645="",入力シート_上限3千円!$H$2=""),"",入力シート_上限3千円!$H$2)</f>
        <v/>
      </c>
      <c r="R645" t="str">
        <f>IF(OR($A645="",入力シート_上限3千円!$H$3=""),"",入力シート_上限3千円!$H$3)</f>
        <v/>
      </c>
      <c r="S645" s="30" t="str">
        <f t="shared" si="175"/>
        <v/>
      </c>
    </row>
    <row r="646" spans="1:19" x14ac:dyDescent="0.25">
      <c r="A646" t="str">
        <f>IF(入力シート_上限3千円!$B657="","",ROW()-1)</f>
        <v/>
      </c>
      <c r="B646" t="str">
        <f t="shared" si="163"/>
        <v/>
      </c>
      <c r="C646" t="str">
        <f t="shared" si="167"/>
        <v/>
      </c>
      <c r="D646" t="str">
        <f t="shared" si="167"/>
        <v/>
      </c>
      <c r="E646" s="30" t="str">
        <f t="shared" si="167"/>
        <v/>
      </c>
      <c r="F646" t="str">
        <f t="shared" si="167"/>
        <v/>
      </c>
      <c r="G646" t="str">
        <f t="shared" si="168"/>
        <v/>
      </c>
      <c r="H646" t="str">
        <f t="shared" si="169"/>
        <v/>
      </c>
      <c r="I646" t="str">
        <f t="shared" si="170"/>
        <v/>
      </c>
      <c r="J646" t="str">
        <f t="shared" si="171"/>
        <v/>
      </c>
      <c r="K646" t="str">
        <f t="shared" si="172"/>
        <v/>
      </c>
      <c r="L646" t="str">
        <f t="shared" si="172"/>
        <v/>
      </c>
      <c r="M646" t="str">
        <f t="shared" si="172"/>
        <v/>
      </c>
      <c r="N646" t="str">
        <f t="shared" si="173"/>
        <v/>
      </c>
      <c r="O646" t="str">
        <f t="shared" si="174"/>
        <v/>
      </c>
      <c r="P646" t="str">
        <f t="shared" si="174"/>
        <v/>
      </c>
      <c r="Q646" t="str">
        <f>IF(OR($A646="",入力シート_上限3千円!$H$2=""),"",入力シート_上限3千円!$H$2)</f>
        <v/>
      </c>
      <c r="R646" t="str">
        <f>IF(OR($A646="",入力シート_上限3千円!$H$3=""),"",入力シート_上限3千円!$H$3)</f>
        <v/>
      </c>
      <c r="S646" s="30" t="str">
        <f t="shared" si="175"/>
        <v/>
      </c>
    </row>
    <row r="647" spans="1:19" x14ac:dyDescent="0.25">
      <c r="A647" t="str">
        <f>IF(入力シート_上限3千円!$B658="","",ROW()-1)</f>
        <v/>
      </c>
      <c r="B647" t="str">
        <f t="shared" si="163"/>
        <v/>
      </c>
      <c r="C647" t="str">
        <f t="shared" si="167"/>
        <v/>
      </c>
      <c r="D647" t="str">
        <f t="shared" si="167"/>
        <v/>
      </c>
      <c r="E647" s="30" t="str">
        <f t="shared" si="167"/>
        <v/>
      </c>
      <c r="F647" t="str">
        <f t="shared" si="167"/>
        <v/>
      </c>
      <c r="G647" t="str">
        <f t="shared" si="168"/>
        <v/>
      </c>
      <c r="H647" t="str">
        <f t="shared" si="169"/>
        <v/>
      </c>
      <c r="I647" t="str">
        <f t="shared" si="170"/>
        <v/>
      </c>
      <c r="J647" t="str">
        <f t="shared" si="171"/>
        <v/>
      </c>
      <c r="K647" t="str">
        <f t="shared" si="172"/>
        <v/>
      </c>
      <c r="L647" t="str">
        <f t="shared" si="172"/>
        <v/>
      </c>
      <c r="M647" t="str">
        <f t="shared" si="172"/>
        <v/>
      </c>
      <c r="N647" t="str">
        <f t="shared" si="173"/>
        <v/>
      </c>
      <c r="O647" t="str">
        <f t="shared" si="174"/>
        <v/>
      </c>
      <c r="P647" t="str">
        <f t="shared" si="174"/>
        <v/>
      </c>
      <c r="Q647" t="str">
        <f>IF(OR($A647="",入力シート_上限3千円!$H$2=""),"",入力シート_上限3千円!$H$2)</f>
        <v/>
      </c>
      <c r="R647" t="str">
        <f>IF(OR($A647="",入力シート_上限3千円!$H$3=""),"",入力シート_上限3千円!$H$3)</f>
        <v/>
      </c>
      <c r="S647" s="30" t="str">
        <f t="shared" si="175"/>
        <v/>
      </c>
    </row>
    <row r="648" spans="1:19" x14ac:dyDescent="0.25">
      <c r="A648" t="str">
        <f>IF(入力シート_上限3千円!$B659="","",ROW()-1)</f>
        <v/>
      </c>
      <c r="B648" t="str">
        <f t="shared" si="163"/>
        <v/>
      </c>
      <c r="C648" t="str">
        <f t="shared" si="167"/>
        <v/>
      </c>
      <c r="D648" t="str">
        <f t="shared" si="167"/>
        <v/>
      </c>
      <c r="E648" s="30" t="str">
        <f t="shared" si="167"/>
        <v/>
      </c>
      <c r="F648" t="str">
        <f t="shared" si="167"/>
        <v/>
      </c>
      <c r="G648" t="str">
        <f t="shared" si="168"/>
        <v/>
      </c>
      <c r="H648" t="str">
        <f t="shared" si="169"/>
        <v/>
      </c>
      <c r="I648" t="str">
        <f t="shared" si="170"/>
        <v/>
      </c>
      <c r="J648" t="str">
        <f t="shared" si="171"/>
        <v/>
      </c>
      <c r="K648" t="str">
        <f t="shared" si="172"/>
        <v/>
      </c>
      <c r="L648" t="str">
        <f t="shared" si="172"/>
        <v/>
      </c>
      <c r="M648" t="str">
        <f t="shared" si="172"/>
        <v/>
      </c>
      <c r="N648" t="str">
        <f t="shared" si="173"/>
        <v/>
      </c>
      <c r="O648" t="str">
        <f t="shared" si="174"/>
        <v/>
      </c>
      <c r="P648" t="str">
        <f t="shared" si="174"/>
        <v/>
      </c>
      <c r="Q648" t="str">
        <f>IF(OR($A648="",入力シート_上限3千円!$H$2=""),"",入力シート_上限3千円!$H$2)</f>
        <v/>
      </c>
      <c r="R648" t="str">
        <f>IF(OR($A648="",入力シート_上限3千円!$H$3=""),"",入力シート_上限3千円!$H$3)</f>
        <v/>
      </c>
      <c r="S648" s="30" t="str">
        <f t="shared" si="175"/>
        <v/>
      </c>
    </row>
    <row r="649" spans="1:19" x14ac:dyDescent="0.25">
      <c r="A649" t="str">
        <f>IF(入力シート_上限3千円!$B660="","",ROW()-1)</f>
        <v/>
      </c>
      <c r="B649" t="str">
        <f t="shared" si="163"/>
        <v/>
      </c>
      <c r="C649" t="str">
        <f t="shared" si="167"/>
        <v/>
      </c>
      <c r="D649" t="str">
        <f t="shared" si="167"/>
        <v/>
      </c>
      <c r="E649" s="30" t="str">
        <f t="shared" si="167"/>
        <v/>
      </c>
      <c r="F649" t="str">
        <f t="shared" si="167"/>
        <v/>
      </c>
      <c r="G649" t="str">
        <f t="shared" si="168"/>
        <v/>
      </c>
      <c r="H649" t="str">
        <f t="shared" si="169"/>
        <v/>
      </c>
      <c r="I649" t="str">
        <f t="shared" si="170"/>
        <v/>
      </c>
      <c r="J649" t="str">
        <f t="shared" si="171"/>
        <v/>
      </c>
      <c r="K649" t="str">
        <f t="shared" si="172"/>
        <v/>
      </c>
      <c r="L649" t="str">
        <f t="shared" si="172"/>
        <v/>
      </c>
      <c r="M649" t="str">
        <f t="shared" si="172"/>
        <v/>
      </c>
      <c r="N649" t="str">
        <f t="shared" si="173"/>
        <v/>
      </c>
      <c r="O649" t="str">
        <f t="shared" si="174"/>
        <v/>
      </c>
      <c r="P649" t="str">
        <f t="shared" si="174"/>
        <v/>
      </c>
      <c r="Q649" t="str">
        <f>IF(OR($A649="",入力シート_上限3千円!$H$2=""),"",入力シート_上限3千円!$H$2)</f>
        <v/>
      </c>
      <c r="R649" t="str">
        <f>IF(OR($A649="",入力シート_上限3千円!$H$3=""),"",入力シート_上限3千円!$H$3)</f>
        <v/>
      </c>
      <c r="S649" s="30" t="str">
        <f t="shared" si="175"/>
        <v/>
      </c>
    </row>
    <row r="650" spans="1:19" x14ac:dyDescent="0.25">
      <c r="A650" t="str">
        <f>IF(入力シート_上限3千円!$B661="","",ROW()-1)</f>
        <v/>
      </c>
      <c r="B650" t="str">
        <f t="shared" si="163"/>
        <v/>
      </c>
      <c r="C650" t="str">
        <f t="shared" si="167"/>
        <v/>
      </c>
      <c r="D650" t="str">
        <f t="shared" si="167"/>
        <v/>
      </c>
      <c r="E650" s="30" t="str">
        <f t="shared" si="167"/>
        <v/>
      </c>
      <c r="F650" t="str">
        <f t="shared" si="167"/>
        <v/>
      </c>
      <c r="G650" t="str">
        <f t="shared" si="168"/>
        <v/>
      </c>
      <c r="H650" t="str">
        <f t="shared" si="169"/>
        <v/>
      </c>
      <c r="I650" t="str">
        <f t="shared" si="170"/>
        <v/>
      </c>
      <c r="J650" t="str">
        <f t="shared" si="171"/>
        <v/>
      </c>
      <c r="K650" t="str">
        <f t="shared" si="172"/>
        <v/>
      </c>
      <c r="L650" t="str">
        <f t="shared" si="172"/>
        <v/>
      </c>
      <c r="M650" t="str">
        <f t="shared" si="172"/>
        <v/>
      </c>
      <c r="N650" t="str">
        <f t="shared" si="173"/>
        <v/>
      </c>
      <c r="O650" t="str">
        <f t="shared" si="174"/>
        <v/>
      </c>
      <c r="P650" t="str">
        <f t="shared" si="174"/>
        <v/>
      </c>
      <c r="Q650" t="str">
        <f>IF(OR($A650="",入力シート_上限3千円!$H$2=""),"",入力シート_上限3千円!$H$2)</f>
        <v/>
      </c>
      <c r="R650" t="str">
        <f>IF(OR($A650="",入力シート_上限3千円!$H$3=""),"",入力シート_上限3千円!$H$3)</f>
        <v/>
      </c>
      <c r="S650" s="30" t="str">
        <f t="shared" si="175"/>
        <v/>
      </c>
    </row>
    <row r="651" spans="1:19" x14ac:dyDescent="0.25">
      <c r="A651" t="str">
        <f>IF(入力シート_上限3千円!$B662="","",ROW()-1)</f>
        <v/>
      </c>
      <c r="B651" t="str">
        <f t="shared" si="163"/>
        <v/>
      </c>
      <c r="C651" t="str">
        <f t="shared" si="167"/>
        <v/>
      </c>
      <c r="D651" t="str">
        <f t="shared" si="167"/>
        <v/>
      </c>
      <c r="E651" s="30" t="str">
        <f t="shared" si="167"/>
        <v/>
      </c>
      <c r="F651" t="str">
        <f t="shared" si="167"/>
        <v/>
      </c>
      <c r="G651" t="str">
        <f t="shared" si="168"/>
        <v/>
      </c>
      <c r="H651" t="str">
        <f t="shared" si="169"/>
        <v/>
      </c>
      <c r="I651" t="str">
        <f t="shared" si="170"/>
        <v/>
      </c>
      <c r="J651" t="str">
        <f t="shared" si="171"/>
        <v/>
      </c>
      <c r="K651" t="str">
        <f t="shared" si="172"/>
        <v/>
      </c>
      <c r="L651" t="str">
        <f t="shared" si="172"/>
        <v/>
      </c>
      <c r="M651" t="str">
        <f t="shared" si="172"/>
        <v/>
      </c>
      <c r="N651" t="str">
        <f t="shared" si="173"/>
        <v/>
      </c>
      <c r="O651" t="str">
        <f t="shared" si="174"/>
        <v/>
      </c>
      <c r="P651" t="str">
        <f t="shared" si="174"/>
        <v/>
      </c>
      <c r="Q651" t="str">
        <f>IF(OR($A651="",入力シート_上限3千円!$H$2=""),"",入力シート_上限3千円!$H$2)</f>
        <v/>
      </c>
      <c r="R651" t="str">
        <f>IF(OR($A651="",入力シート_上限3千円!$H$3=""),"",入力シート_上限3千円!$H$3)</f>
        <v/>
      </c>
      <c r="S651" s="30" t="str">
        <f t="shared" si="175"/>
        <v/>
      </c>
    </row>
    <row r="652" spans="1:19" x14ac:dyDescent="0.25">
      <c r="A652" t="str">
        <f>IF(入力シート_上限3千円!$B663="","",ROW()-1)</f>
        <v/>
      </c>
      <c r="B652" t="str">
        <f t="shared" si="163"/>
        <v/>
      </c>
      <c r="C652" t="str">
        <f t="shared" si="167"/>
        <v/>
      </c>
      <c r="D652" t="str">
        <f t="shared" si="167"/>
        <v/>
      </c>
      <c r="E652" s="30" t="str">
        <f t="shared" si="167"/>
        <v/>
      </c>
      <c r="F652" t="str">
        <f t="shared" si="167"/>
        <v/>
      </c>
      <c r="G652" t="str">
        <f t="shared" si="168"/>
        <v/>
      </c>
      <c r="H652" t="str">
        <f t="shared" si="169"/>
        <v/>
      </c>
      <c r="I652" t="str">
        <f t="shared" si="170"/>
        <v/>
      </c>
      <c r="J652" t="str">
        <f t="shared" si="171"/>
        <v/>
      </c>
      <c r="K652" t="str">
        <f t="shared" si="172"/>
        <v/>
      </c>
      <c r="L652" t="str">
        <f t="shared" si="172"/>
        <v/>
      </c>
      <c r="M652" t="str">
        <f t="shared" si="172"/>
        <v/>
      </c>
      <c r="N652" t="str">
        <f t="shared" si="173"/>
        <v/>
      </c>
      <c r="O652" t="str">
        <f t="shared" si="174"/>
        <v/>
      </c>
      <c r="P652" t="str">
        <f t="shared" si="174"/>
        <v/>
      </c>
      <c r="Q652" t="str">
        <f>IF(OR($A652="",入力シート_上限3千円!$H$2=""),"",入力シート_上限3千円!$H$2)</f>
        <v/>
      </c>
      <c r="R652" t="str">
        <f>IF(OR($A652="",入力シート_上限3千円!$H$3=""),"",入力シート_上限3千円!$H$3)</f>
        <v/>
      </c>
      <c r="S652" s="30" t="str">
        <f t="shared" si="175"/>
        <v/>
      </c>
    </row>
    <row r="653" spans="1:19" x14ac:dyDescent="0.25">
      <c r="A653" t="str">
        <f>IF(入力シート_上限3千円!$B664="","",ROW()-1)</f>
        <v/>
      </c>
      <c r="B653" t="str">
        <f t="shared" si="163"/>
        <v/>
      </c>
      <c r="C653" t="str">
        <f t="shared" si="167"/>
        <v/>
      </c>
      <c r="D653" t="str">
        <f t="shared" si="167"/>
        <v/>
      </c>
      <c r="E653" s="30" t="str">
        <f t="shared" si="167"/>
        <v/>
      </c>
      <c r="F653" t="str">
        <f t="shared" si="167"/>
        <v/>
      </c>
      <c r="G653" t="str">
        <f t="shared" si="168"/>
        <v/>
      </c>
      <c r="H653" t="str">
        <f t="shared" si="169"/>
        <v/>
      </c>
      <c r="I653" t="str">
        <f t="shared" si="170"/>
        <v/>
      </c>
      <c r="J653" t="str">
        <f t="shared" si="171"/>
        <v/>
      </c>
      <c r="K653" t="str">
        <f t="shared" si="172"/>
        <v/>
      </c>
      <c r="L653" t="str">
        <f t="shared" si="172"/>
        <v/>
      </c>
      <c r="M653" t="str">
        <f t="shared" si="172"/>
        <v/>
      </c>
      <c r="N653" t="str">
        <f t="shared" si="173"/>
        <v/>
      </c>
      <c r="O653" t="str">
        <f t="shared" si="174"/>
        <v/>
      </c>
      <c r="P653" t="str">
        <f t="shared" si="174"/>
        <v/>
      </c>
      <c r="Q653" t="str">
        <f>IF(OR($A653="",入力シート_上限3千円!$H$2=""),"",入力シート_上限3千円!$H$2)</f>
        <v/>
      </c>
      <c r="R653" t="str">
        <f>IF(OR($A653="",入力シート_上限3千円!$H$3=""),"",入力シート_上限3千円!$H$3)</f>
        <v/>
      </c>
      <c r="S653" s="30" t="str">
        <f t="shared" si="175"/>
        <v/>
      </c>
    </row>
    <row r="654" spans="1:19" x14ac:dyDescent="0.25">
      <c r="A654" t="str">
        <f>IF(入力シート_上限3千円!$B665="","",ROW()-1)</f>
        <v/>
      </c>
      <c r="B654" t="str">
        <f t="shared" si="163"/>
        <v/>
      </c>
      <c r="C654" t="str">
        <f t="shared" si="167"/>
        <v/>
      </c>
      <c r="D654" t="str">
        <f t="shared" si="167"/>
        <v/>
      </c>
      <c r="E654" s="30" t="str">
        <f t="shared" si="167"/>
        <v/>
      </c>
      <c r="F654" t="str">
        <f t="shared" si="167"/>
        <v/>
      </c>
      <c r="G654" t="str">
        <f t="shared" si="168"/>
        <v/>
      </c>
      <c r="H654" t="str">
        <f t="shared" si="169"/>
        <v/>
      </c>
      <c r="I654" t="str">
        <f t="shared" si="170"/>
        <v/>
      </c>
      <c r="J654" t="str">
        <f t="shared" si="171"/>
        <v/>
      </c>
      <c r="K654" t="str">
        <f t="shared" si="172"/>
        <v/>
      </c>
      <c r="L654" t="str">
        <f t="shared" si="172"/>
        <v/>
      </c>
      <c r="M654" t="str">
        <f t="shared" si="172"/>
        <v/>
      </c>
      <c r="N654" t="str">
        <f t="shared" si="173"/>
        <v/>
      </c>
      <c r="O654" t="str">
        <f t="shared" si="174"/>
        <v/>
      </c>
      <c r="P654" t="str">
        <f t="shared" si="174"/>
        <v/>
      </c>
      <c r="Q654" t="str">
        <f>IF(OR($A654="",入力シート_上限3千円!$H$2=""),"",入力シート_上限3千円!$H$2)</f>
        <v/>
      </c>
      <c r="R654" t="str">
        <f>IF(OR($A654="",入力シート_上限3千円!$H$3=""),"",入力シート_上限3千円!$H$3)</f>
        <v/>
      </c>
      <c r="S654" s="30" t="str">
        <f t="shared" si="175"/>
        <v/>
      </c>
    </row>
    <row r="655" spans="1:19" x14ac:dyDescent="0.25">
      <c r="A655" t="str">
        <f>IF(入力シート_上限3千円!$B666="","",ROW()-1)</f>
        <v/>
      </c>
      <c r="B655" t="str">
        <f t="shared" si="163"/>
        <v/>
      </c>
      <c r="C655" t="str">
        <f t="shared" si="167"/>
        <v/>
      </c>
      <c r="D655" t="str">
        <f t="shared" si="167"/>
        <v/>
      </c>
      <c r="E655" s="30" t="str">
        <f t="shared" si="167"/>
        <v/>
      </c>
      <c r="F655" t="str">
        <f t="shared" si="167"/>
        <v/>
      </c>
      <c r="G655" t="str">
        <f t="shared" si="168"/>
        <v/>
      </c>
      <c r="H655" t="str">
        <f t="shared" si="169"/>
        <v/>
      </c>
      <c r="I655" t="str">
        <f t="shared" si="170"/>
        <v/>
      </c>
      <c r="J655" t="str">
        <f t="shared" si="171"/>
        <v/>
      </c>
      <c r="K655" t="str">
        <f t="shared" si="172"/>
        <v/>
      </c>
      <c r="L655" t="str">
        <f t="shared" si="172"/>
        <v/>
      </c>
      <c r="M655" t="str">
        <f t="shared" si="172"/>
        <v/>
      </c>
      <c r="N655" t="str">
        <f t="shared" si="173"/>
        <v/>
      </c>
      <c r="O655" t="str">
        <f t="shared" si="174"/>
        <v/>
      </c>
      <c r="P655" t="str">
        <f t="shared" si="174"/>
        <v/>
      </c>
      <c r="Q655" t="str">
        <f>IF(OR($A655="",入力シート_上限3千円!$H$2=""),"",入力シート_上限3千円!$H$2)</f>
        <v/>
      </c>
      <c r="R655" t="str">
        <f>IF(OR($A655="",入力シート_上限3千円!$H$3=""),"",入力シート_上限3千円!$H$3)</f>
        <v/>
      </c>
      <c r="S655" s="30" t="str">
        <f t="shared" si="175"/>
        <v/>
      </c>
    </row>
    <row r="656" spans="1:19" x14ac:dyDescent="0.25">
      <c r="A656" t="str">
        <f>IF(入力シート_上限3千円!$B667="","",ROW()-1)</f>
        <v/>
      </c>
      <c r="B656" t="str">
        <f t="shared" si="163"/>
        <v/>
      </c>
      <c r="C656" t="str">
        <f t="shared" si="167"/>
        <v/>
      </c>
      <c r="D656" t="str">
        <f t="shared" si="167"/>
        <v/>
      </c>
      <c r="E656" s="30" t="str">
        <f t="shared" si="167"/>
        <v/>
      </c>
      <c r="F656" t="str">
        <f t="shared" si="167"/>
        <v/>
      </c>
      <c r="G656" t="str">
        <f t="shared" si="168"/>
        <v/>
      </c>
      <c r="H656" t="str">
        <f t="shared" si="169"/>
        <v/>
      </c>
      <c r="I656" t="str">
        <f t="shared" si="170"/>
        <v/>
      </c>
      <c r="J656" t="str">
        <f t="shared" si="171"/>
        <v/>
      </c>
      <c r="K656" t="str">
        <f t="shared" si="172"/>
        <v/>
      </c>
      <c r="L656" t="str">
        <f t="shared" si="172"/>
        <v/>
      </c>
      <c r="M656" t="str">
        <f t="shared" si="172"/>
        <v/>
      </c>
      <c r="N656" t="str">
        <f t="shared" si="173"/>
        <v/>
      </c>
      <c r="O656" t="str">
        <f t="shared" si="174"/>
        <v/>
      </c>
      <c r="P656" t="str">
        <f t="shared" si="174"/>
        <v/>
      </c>
      <c r="Q656" t="str">
        <f>IF(OR($A656="",入力シート_上限3千円!$H$2=""),"",入力シート_上限3千円!$H$2)</f>
        <v/>
      </c>
      <c r="R656" t="str">
        <f>IF(OR($A656="",入力シート_上限3千円!$H$3=""),"",入力シート_上限3千円!$H$3)</f>
        <v/>
      </c>
      <c r="S656" s="30" t="str">
        <f t="shared" si="175"/>
        <v/>
      </c>
    </row>
    <row r="657" spans="1:19" x14ac:dyDescent="0.25">
      <c r="A657" t="str">
        <f>IF(入力シート_上限3千円!$B668="","",ROW()-1)</f>
        <v/>
      </c>
      <c r="B657" t="str">
        <f t="shared" si="163"/>
        <v/>
      </c>
      <c r="C657" t="str">
        <f t="shared" si="167"/>
        <v/>
      </c>
      <c r="D657" t="str">
        <f t="shared" si="167"/>
        <v/>
      </c>
      <c r="E657" s="30" t="str">
        <f t="shared" si="167"/>
        <v/>
      </c>
      <c r="F657" t="str">
        <f t="shared" si="167"/>
        <v/>
      </c>
      <c r="G657" t="str">
        <f t="shared" si="168"/>
        <v/>
      </c>
      <c r="H657" t="str">
        <f t="shared" si="169"/>
        <v/>
      </c>
      <c r="I657" t="str">
        <f t="shared" si="170"/>
        <v/>
      </c>
      <c r="J657" t="str">
        <f t="shared" si="171"/>
        <v/>
      </c>
      <c r="K657" t="str">
        <f t="shared" si="172"/>
        <v/>
      </c>
      <c r="L657" t="str">
        <f t="shared" si="172"/>
        <v/>
      </c>
      <c r="M657" t="str">
        <f t="shared" si="172"/>
        <v/>
      </c>
      <c r="N657" t="str">
        <f t="shared" si="173"/>
        <v/>
      </c>
      <c r="O657" t="str">
        <f t="shared" si="174"/>
        <v/>
      </c>
      <c r="P657" t="str">
        <f t="shared" si="174"/>
        <v/>
      </c>
      <c r="Q657" t="str">
        <f>IF(OR($A657="",入力シート_上限3千円!$H$2=""),"",入力シート_上限3千円!$H$2)</f>
        <v/>
      </c>
      <c r="R657" t="str">
        <f>IF(OR($A657="",入力シート_上限3千円!$H$3=""),"",入力シート_上限3千円!$H$3)</f>
        <v/>
      </c>
      <c r="S657" s="30" t="str">
        <f t="shared" si="175"/>
        <v/>
      </c>
    </row>
    <row r="658" spans="1:19" x14ac:dyDescent="0.25">
      <c r="A658" t="str">
        <f>IF(入力シート_上限3千円!$B669="","",ROW()-1)</f>
        <v/>
      </c>
      <c r="B658" t="str">
        <f t="shared" si="163"/>
        <v/>
      </c>
      <c r="C658" t="str">
        <f t="shared" si="167"/>
        <v/>
      </c>
      <c r="D658" t="str">
        <f t="shared" si="167"/>
        <v/>
      </c>
      <c r="E658" s="30" t="str">
        <f t="shared" si="167"/>
        <v/>
      </c>
      <c r="F658" t="str">
        <f t="shared" si="167"/>
        <v/>
      </c>
      <c r="G658" t="str">
        <f t="shared" si="168"/>
        <v/>
      </c>
      <c r="H658" t="str">
        <f t="shared" si="169"/>
        <v/>
      </c>
      <c r="I658" t="str">
        <f t="shared" si="170"/>
        <v/>
      </c>
      <c r="J658" t="str">
        <f t="shared" si="171"/>
        <v/>
      </c>
      <c r="K658" t="str">
        <f t="shared" si="172"/>
        <v/>
      </c>
      <c r="L658" t="str">
        <f t="shared" si="172"/>
        <v/>
      </c>
      <c r="M658" t="str">
        <f t="shared" si="172"/>
        <v/>
      </c>
      <c r="N658" t="str">
        <f t="shared" si="173"/>
        <v/>
      </c>
      <c r="O658" t="str">
        <f t="shared" si="174"/>
        <v/>
      </c>
      <c r="P658" t="str">
        <f t="shared" si="174"/>
        <v/>
      </c>
      <c r="Q658" t="str">
        <f>IF(OR($A658="",入力シート_上限3千円!$H$2=""),"",入力シート_上限3千円!$H$2)</f>
        <v/>
      </c>
      <c r="R658" t="str">
        <f>IF(OR($A658="",入力シート_上限3千円!$H$3=""),"",入力シート_上限3千円!$H$3)</f>
        <v/>
      </c>
      <c r="S658" s="30" t="str">
        <f t="shared" si="175"/>
        <v/>
      </c>
    </row>
    <row r="659" spans="1:19" x14ac:dyDescent="0.25">
      <c r="A659" t="str">
        <f>IF(入力シート_上限3千円!$B670="","",ROW()-1)</f>
        <v/>
      </c>
      <c r="B659" t="str">
        <f t="shared" si="163"/>
        <v/>
      </c>
      <c r="C659" t="str">
        <f t="shared" si="167"/>
        <v/>
      </c>
      <c r="D659" t="str">
        <f t="shared" si="167"/>
        <v/>
      </c>
      <c r="E659" s="30" t="str">
        <f t="shared" si="167"/>
        <v/>
      </c>
      <c r="F659" t="str">
        <f t="shared" si="167"/>
        <v/>
      </c>
      <c r="G659" t="str">
        <f t="shared" si="168"/>
        <v/>
      </c>
      <c r="H659" t="str">
        <f t="shared" si="169"/>
        <v/>
      </c>
      <c r="I659" t="str">
        <f t="shared" si="170"/>
        <v/>
      </c>
      <c r="J659" t="str">
        <f t="shared" si="171"/>
        <v/>
      </c>
      <c r="K659" t="str">
        <f t="shared" si="172"/>
        <v/>
      </c>
      <c r="L659" t="str">
        <f t="shared" si="172"/>
        <v/>
      </c>
      <c r="M659" t="str">
        <f t="shared" si="172"/>
        <v/>
      </c>
      <c r="N659" t="str">
        <f t="shared" si="173"/>
        <v/>
      </c>
      <c r="O659" t="str">
        <f t="shared" si="174"/>
        <v/>
      </c>
      <c r="P659" t="str">
        <f t="shared" si="174"/>
        <v/>
      </c>
      <c r="Q659" t="str">
        <f>IF(OR($A659="",入力シート_上限3千円!$H$2=""),"",入力シート_上限3千円!$H$2)</f>
        <v/>
      </c>
      <c r="R659" t="str">
        <f>IF(OR($A659="",入力シート_上限3千円!$H$3=""),"",入力シート_上限3千円!$H$3)</f>
        <v/>
      </c>
      <c r="S659" s="30" t="str">
        <f t="shared" si="175"/>
        <v/>
      </c>
    </row>
    <row r="660" spans="1:19" x14ac:dyDescent="0.25">
      <c r="A660" t="str">
        <f>IF(入力シート_上限3千円!$B671="","",ROW()-1)</f>
        <v/>
      </c>
      <c r="B660" t="str">
        <f t="shared" si="163"/>
        <v/>
      </c>
      <c r="C660" t="str">
        <f t="shared" si="167"/>
        <v/>
      </c>
      <c r="D660" t="str">
        <f t="shared" si="167"/>
        <v/>
      </c>
      <c r="E660" s="30" t="str">
        <f t="shared" si="167"/>
        <v/>
      </c>
      <c r="F660" t="str">
        <f t="shared" si="167"/>
        <v/>
      </c>
      <c r="G660" t="str">
        <f t="shared" si="168"/>
        <v/>
      </c>
      <c r="H660" t="str">
        <f t="shared" si="169"/>
        <v/>
      </c>
      <c r="I660" t="str">
        <f t="shared" si="170"/>
        <v/>
      </c>
      <c r="J660" t="str">
        <f t="shared" si="171"/>
        <v/>
      </c>
      <c r="K660" t="str">
        <f t="shared" si="172"/>
        <v/>
      </c>
      <c r="L660" t="str">
        <f t="shared" si="172"/>
        <v/>
      </c>
      <c r="M660" t="str">
        <f t="shared" si="172"/>
        <v/>
      </c>
      <c r="N660" t="str">
        <f t="shared" si="173"/>
        <v/>
      </c>
      <c r="O660" t="str">
        <f t="shared" si="174"/>
        <v/>
      </c>
      <c r="P660" t="str">
        <f t="shared" si="174"/>
        <v/>
      </c>
      <c r="Q660" t="str">
        <f>IF(OR($A660="",入力シート_上限3千円!$H$2=""),"",入力シート_上限3千円!$H$2)</f>
        <v/>
      </c>
      <c r="R660" t="str">
        <f>IF(OR($A660="",入力シート_上限3千円!$H$3=""),"",入力シート_上限3千円!$H$3)</f>
        <v/>
      </c>
      <c r="S660" s="30" t="str">
        <f t="shared" si="175"/>
        <v/>
      </c>
    </row>
    <row r="661" spans="1:19" x14ac:dyDescent="0.25">
      <c r="A661" t="str">
        <f>IF(入力シート_上限3千円!$B672="","",ROW()-1)</f>
        <v/>
      </c>
      <c r="B661" t="str">
        <f t="shared" si="163"/>
        <v/>
      </c>
      <c r="C661" t="str">
        <f t="shared" si="167"/>
        <v/>
      </c>
      <c r="D661" t="str">
        <f t="shared" si="167"/>
        <v/>
      </c>
      <c r="E661" s="30" t="str">
        <f t="shared" si="167"/>
        <v/>
      </c>
      <c r="F661" t="str">
        <f t="shared" si="167"/>
        <v/>
      </c>
      <c r="G661" t="str">
        <f t="shared" si="168"/>
        <v/>
      </c>
      <c r="H661" t="str">
        <f t="shared" si="169"/>
        <v/>
      </c>
      <c r="I661" t="str">
        <f t="shared" si="170"/>
        <v/>
      </c>
      <c r="J661" t="str">
        <f t="shared" si="171"/>
        <v/>
      </c>
      <c r="K661" t="str">
        <f t="shared" si="172"/>
        <v/>
      </c>
      <c r="L661" t="str">
        <f t="shared" si="172"/>
        <v/>
      </c>
      <c r="M661" t="str">
        <f t="shared" si="172"/>
        <v/>
      </c>
      <c r="N661" t="str">
        <f t="shared" si="173"/>
        <v/>
      </c>
      <c r="O661" t="str">
        <f t="shared" si="174"/>
        <v/>
      </c>
      <c r="P661" t="str">
        <f t="shared" si="174"/>
        <v/>
      </c>
      <c r="Q661" t="str">
        <f>IF(OR($A661="",入力シート_上限3千円!$H$2=""),"",入力シート_上限3千円!$H$2)</f>
        <v/>
      </c>
      <c r="R661" t="str">
        <f>IF(OR($A661="",入力シート_上限3千円!$H$3=""),"",入力シート_上限3千円!$H$3)</f>
        <v/>
      </c>
      <c r="S661" s="30" t="str">
        <f t="shared" si="175"/>
        <v/>
      </c>
    </row>
    <row r="662" spans="1:19" x14ac:dyDescent="0.25">
      <c r="A662" t="str">
        <f>IF(入力シート_上限3千円!$B673="","",ROW()-1)</f>
        <v/>
      </c>
      <c r="B662" t="str">
        <f t="shared" ref="B662:B712" si="176">IFERROR(IF(VLOOKUP($A662,実績一覧,COLUMN(),FALSE)=0,"",VLOOKUP($A662,実績一覧,COLUMN(),FALSE)),"")</f>
        <v/>
      </c>
      <c r="C662" t="str">
        <f t="shared" ref="C662:F681" si="177">IFERROR(IF(VLOOKUP($A662,実績一覧,COLUMN()+1,FALSE)=0,"",VLOOKUP($A662,実績一覧,COLUMN()+1,FALSE)),"")</f>
        <v/>
      </c>
      <c r="D662" t="str">
        <f t="shared" si="177"/>
        <v/>
      </c>
      <c r="E662" s="30" t="str">
        <f t="shared" si="177"/>
        <v/>
      </c>
      <c r="F662" t="str">
        <f t="shared" si="177"/>
        <v/>
      </c>
      <c r="G662" t="str">
        <f t="shared" si="168"/>
        <v/>
      </c>
      <c r="H662" t="str">
        <f t="shared" si="169"/>
        <v/>
      </c>
      <c r="I662" t="str">
        <f t="shared" si="170"/>
        <v/>
      </c>
      <c r="J662" t="str">
        <f t="shared" si="171"/>
        <v/>
      </c>
      <c r="K662" t="str">
        <f t="shared" ref="K662:M681" si="178">IFERROR(IF(VLOOKUP($A662,実績一覧,COLUMN()+11,FALSE)=0,"",VLOOKUP($A662,実績一覧,COLUMN()+11,FALSE)),"")</f>
        <v/>
      </c>
      <c r="L662" t="str">
        <f t="shared" si="178"/>
        <v/>
      </c>
      <c r="M662" t="str">
        <f t="shared" si="178"/>
        <v/>
      </c>
      <c r="N662" t="str">
        <f t="shared" si="173"/>
        <v/>
      </c>
      <c r="O662" t="str">
        <f t="shared" ref="O662:P681" si="179">IFERROR(IF(VLOOKUP($A662,実績一覧,COLUMN()+13,FALSE)=0,"",VLOOKUP($A662,実績一覧,COLUMN()+13,FALSE)),"")</f>
        <v/>
      </c>
      <c r="P662" t="str">
        <f t="shared" si="179"/>
        <v/>
      </c>
      <c r="Q662" t="str">
        <f>IF(OR($A662="",入力シート_上限3千円!$H$2=""),"",入力シート_上限3千円!$H$2)</f>
        <v/>
      </c>
      <c r="R662" t="str">
        <f>IF(OR($A662="",入力シート_上限3千円!$H$3=""),"",入力シート_上限3千円!$H$3)</f>
        <v/>
      </c>
      <c r="S662" s="30" t="str">
        <f t="shared" si="175"/>
        <v/>
      </c>
    </row>
    <row r="663" spans="1:19" x14ac:dyDescent="0.25">
      <c r="A663" t="str">
        <f>IF(入力シート_上限3千円!$B674="","",ROW()-1)</f>
        <v/>
      </c>
      <c r="B663" t="str">
        <f t="shared" si="176"/>
        <v/>
      </c>
      <c r="C663" t="str">
        <f t="shared" si="177"/>
        <v/>
      </c>
      <c r="D663" t="str">
        <f t="shared" si="177"/>
        <v/>
      </c>
      <c r="E663" s="30" t="str">
        <f t="shared" si="177"/>
        <v/>
      </c>
      <c r="F663" t="str">
        <f t="shared" si="177"/>
        <v/>
      </c>
      <c r="G663" t="str">
        <f t="shared" si="168"/>
        <v/>
      </c>
      <c r="H663" t="str">
        <f t="shared" si="169"/>
        <v/>
      </c>
      <c r="I663" t="str">
        <f t="shared" si="170"/>
        <v/>
      </c>
      <c r="J663" t="str">
        <f t="shared" si="171"/>
        <v/>
      </c>
      <c r="K663" t="str">
        <f t="shared" si="178"/>
        <v/>
      </c>
      <c r="L663" t="str">
        <f t="shared" si="178"/>
        <v/>
      </c>
      <c r="M663" t="str">
        <f t="shared" si="178"/>
        <v/>
      </c>
      <c r="N663" t="str">
        <f t="shared" si="173"/>
        <v/>
      </c>
      <c r="O663" t="str">
        <f t="shared" si="179"/>
        <v/>
      </c>
      <c r="P663" t="str">
        <f t="shared" si="179"/>
        <v/>
      </c>
      <c r="Q663" t="str">
        <f>IF(OR($A663="",入力シート_上限3千円!$H$2=""),"",入力シート_上限3千円!$H$2)</f>
        <v/>
      </c>
      <c r="R663" t="str">
        <f>IF(OR($A663="",入力シート_上限3千円!$H$3=""),"",入力シート_上限3千円!$H$3)</f>
        <v/>
      </c>
      <c r="S663" s="30" t="str">
        <f t="shared" si="175"/>
        <v/>
      </c>
    </row>
    <row r="664" spans="1:19" x14ac:dyDescent="0.25">
      <c r="A664" t="str">
        <f>IF(入力シート_上限3千円!$B675="","",ROW()-1)</f>
        <v/>
      </c>
      <c r="B664" t="str">
        <f t="shared" si="176"/>
        <v/>
      </c>
      <c r="C664" t="str">
        <f t="shared" si="177"/>
        <v/>
      </c>
      <c r="D664" t="str">
        <f t="shared" si="177"/>
        <v/>
      </c>
      <c r="E664" s="30" t="str">
        <f t="shared" si="177"/>
        <v/>
      </c>
      <c r="F664" t="str">
        <f t="shared" si="177"/>
        <v/>
      </c>
      <c r="G664" t="str">
        <f t="shared" si="168"/>
        <v/>
      </c>
      <c r="H664" t="str">
        <f t="shared" si="169"/>
        <v/>
      </c>
      <c r="I664" t="str">
        <f t="shared" si="170"/>
        <v/>
      </c>
      <c r="J664" t="str">
        <f t="shared" si="171"/>
        <v/>
      </c>
      <c r="K664" t="str">
        <f t="shared" si="178"/>
        <v/>
      </c>
      <c r="L664" t="str">
        <f t="shared" si="178"/>
        <v/>
      </c>
      <c r="M664" t="str">
        <f t="shared" si="178"/>
        <v/>
      </c>
      <c r="N664" t="str">
        <f t="shared" si="173"/>
        <v/>
      </c>
      <c r="O664" t="str">
        <f t="shared" si="179"/>
        <v/>
      </c>
      <c r="P664" t="str">
        <f t="shared" si="179"/>
        <v/>
      </c>
      <c r="Q664" t="str">
        <f>IF(OR($A664="",入力シート_上限3千円!$H$2=""),"",入力シート_上限3千円!$H$2)</f>
        <v/>
      </c>
      <c r="R664" t="str">
        <f>IF(OR($A664="",入力シート_上限3千円!$H$3=""),"",入力シート_上限3千円!$H$3)</f>
        <v/>
      </c>
      <c r="S664" s="30" t="str">
        <f t="shared" si="175"/>
        <v/>
      </c>
    </row>
    <row r="665" spans="1:19" x14ac:dyDescent="0.25">
      <c r="A665" t="str">
        <f>IF(入力シート_上限3千円!$B676="","",ROW()-1)</f>
        <v/>
      </c>
      <c r="B665" t="str">
        <f t="shared" si="176"/>
        <v/>
      </c>
      <c r="C665" t="str">
        <f t="shared" si="177"/>
        <v/>
      </c>
      <c r="D665" t="str">
        <f t="shared" si="177"/>
        <v/>
      </c>
      <c r="E665" s="30" t="str">
        <f t="shared" si="177"/>
        <v/>
      </c>
      <c r="F665" t="str">
        <f t="shared" si="177"/>
        <v/>
      </c>
      <c r="G665" t="str">
        <f t="shared" si="168"/>
        <v/>
      </c>
      <c r="H665" t="str">
        <f t="shared" si="169"/>
        <v/>
      </c>
      <c r="I665" t="str">
        <f t="shared" si="170"/>
        <v/>
      </c>
      <c r="J665" t="str">
        <f t="shared" si="171"/>
        <v/>
      </c>
      <c r="K665" t="str">
        <f t="shared" si="178"/>
        <v/>
      </c>
      <c r="L665" t="str">
        <f t="shared" si="178"/>
        <v/>
      </c>
      <c r="M665" t="str">
        <f t="shared" si="178"/>
        <v/>
      </c>
      <c r="N665" t="str">
        <f t="shared" si="173"/>
        <v/>
      </c>
      <c r="O665" t="str">
        <f t="shared" si="179"/>
        <v/>
      </c>
      <c r="P665" t="str">
        <f t="shared" si="179"/>
        <v/>
      </c>
      <c r="Q665" t="str">
        <f>IF(OR($A665="",入力シート_上限3千円!$H$2=""),"",入力シート_上限3千円!$H$2)</f>
        <v/>
      </c>
      <c r="R665" t="str">
        <f>IF(OR($A665="",入力シート_上限3千円!$H$3=""),"",入力シート_上限3千円!$H$3)</f>
        <v/>
      </c>
      <c r="S665" s="30" t="str">
        <f t="shared" si="175"/>
        <v/>
      </c>
    </row>
    <row r="666" spans="1:19" x14ac:dyDescent="0.25">
      <c r="A666" t="str">
        <f>IF(入力シート_上限3千円!$B677="","",ROW()-1)</f>
        <v/>
      </c>
      <c r="B666" t="str">
        <f t="shared" si="176"/>
        <v/>
      </c>
      <c r="C666" t="str">
        <f t="shared" si="177"/>
        <v/>
      </c>
      <c r="D666" t="str">
        <f t="shared" si="177"/>
        <v/>
      </c>
      <c r="E666" s="30" t="str">
        <f t="shared" si="177"/>
        <v/>
      </c>
      <c r="F666" t="str">
        <f t="shared" si="177"/>
        <v/>
      </c>
      <c r="G666" t="str">
        <f t="shared" si="168"/>
        <v/>
      </c>
      <c r="H666" t="str">
        <f t="shared" si="169"/>
        <v/>
      </c>
      <c r="I666" t="str">
        <f t="shared" si="170"/>
        <v/>
      </c>
      <c r="J666" t="str">
        <f t="shared" si="171"/>
        <v/>
      </c>
      <c r="K666" t="str">
        <f t="shared" si="178"/>
        <v/>
      </c>
      <c r="L666" t="str">
        <f t="shared" si="178"/>
        <v/>
      </c>
      <c r="M666" t="str">
        <f t="shared" si="178"/>
        <v/>
      </c>
      <c r="N666" t="str">
        <f t="shared" si="173"/>
        <v/>
      </c>
      <c r="O666" t="str">
        <f t="shared" si="179"/>
        <v/>
      </c>
      <c r="P666" t="str">
        <f t="shared" si="179"/>
        <v/>
      </c>
      <c r="Q666" t="str">
        <f>IF(OR($A666="",入力シート_上限3千円!$H$2=""),"",入力シート_上限3千円!$H$2)</f>
        <v/>
      </c>
      <c r="R666" t="str">
        <f>IF(OR($A666="",入力シート_上限3千円!$H$3=""),"",入力シート_上限3千円!$H$3)</f>
        <v/>
      </c>
      <c r="S666" s="30" t="str">
        <f t="shared" si="175"/>
        <v/>
      </c>
    </row>
    <row r="667" spans="1:19" x14ac:dyDescent="0.25">
      <c r="A667" t="str">
        <f>IF(入力シート_上限3千円!$B678="","",ROW()-1)</f>
        <v/>
      </c>
      <c r="B667" t="str">
        <f t="shared" si="176"/>
        <v/>
      </c>
      <c r="C667" t="str">
        <f t="shared" si="177"/>
        <v/>
      </c>
      <c r="D667" t="str">
        <f t="shared" si="177"/>
        <v/>
      </c>
      <c r="E667" s="30" t="str">
        <f t="shared" si="177"/>
        <v/>
      </c>
      <c r="F667" t="str">
        <f t="shared" si="177"/>
        <v/>
      </c>
      <c r="G667" t="str">
        <f t="shared" si="168"/>
        <v/>
      </c>
      <c r="H667" t="str">
        <f t="shared" si="169"/>
        <v/>
      </c>
      <c r="I667" t="str">
        <f t="shared" si="170"/>
        <v/>
      </c>
      <c r="J667" t="str">
        <f t="shared" si="171"/>
        <v/>
      </c>
      <c r="K667" t="str">
        <f t="shared" si="178"/>
        <v/>
      </c>
      <c r="L667" t="str">
        <f t="shared" si="178"/>
        <v/>
      </c>
      <c r="M667" t="str">
        <f t="shared" si="178"/>
        <v/>
      </c>
      <c r="N667" t="str">
        <f t="shared" si="173"/>
        <v/>
      </c>
      <c r="O667" t="str">
        <f t="shared" si="179"/>
        <v/>
      </c>
      <c r="P667" t="str">
        <f t="shared" si="179"/>
        <v/>
      </c>
      <c r="Q667" t="str">
        <f>IF(OR($A667="",入力シート_上限3千円!$H$2=""),"",入力シート_上限3千円!$H$2)</f>
        <v/>
      </c>
      <c r="R667" t="str">
        <f>IF(OR($A667="",入力シート_上限3千円!$H$3=""),"",入力シート_上限3千円!$H$3)</f>
        <v/>
      </c>
      <c r="S667" s="30" t="str">
        <f t="shared" si="175"/>
        <v/>
      </c>
    </row>
    <row r="668" spans="1:19" x14ac:dyDescent="0.25">
      <c r="A668" t="str">
        <f>IF(入力シート_上限3千円!$B679="","",ROW()-1)</f>
        <v/>
      </c>
      <c r="B668" t="str">
        <f t="shared" si="176"/>
        <v/>
      </c>
      <c r="C668" t="str">
        <f t="shared" si="177"/>
        <v/>
      </c>
      <c r="D668" t="str">
        <f t="shared" si="177"/>
        <v/>
      </c>
      <c r="E668" s="30" t="str">
        <f t="shared" si="177"/>
        <v/>
      </c>
      <c r="F668" t="str">
        <f t="shared" si="177"/>
        <v/>
      </c>
      <c r="G668" t="str">
        <f t="shared" si="168"/>
        <v/>
      </c>
      <c r="H668" t="str">
        <f t="shared" si="169"/>
        <v/>
      </c>
      <c r="I668" t="str">
        <f t="shared" si="170"/>
        <v/>
      </c>
      <c r="J668" t="str">
        <f t="shared" si="171"/>
        <v/>
      </c>
      <c r="K668" t="str">
        <f t="shared" si="178"/>
        <v/>
      </c>
      <c r="L668" t="str">
        <f t="shared" si="178"/>
        <v/>
      </c>
      <c r="M668" t="str">
        <f t="shared" si="178"/>
        <v/>
      </c>
      <c r="N668" t="str">
        <f t="shared" si="173"/>
        <v/>
      </c>
      <c r="O668" t="str">
        <f t="shared" si="179"/>
        <v/>
      </c>
      <c r="P668" t="str">
        <f t="shared" si="179"/>
        <v/>
      </c>
      <c r="Q668" t="str">
        <f>IF(OR($A668="",入力シート_上限3千円!$H$2=""),"",入力シート_上限3千円!$H$2)</f>
        <v/>
      </c>
      <c r="R668" t="str">
        <f>IF(OR($A668="",入力シート_上限3千円!$H$3=""),"",入力シート_上限3千円!$H$3)</f>
        <v/>
      </c>
      <c r="S668" s="30" t="str">
        <f t="shared" si="175"/>
        <v/>
      </c>
    </row>
    <row r="669" spans="1:19" x14ac:dyDescent="0.25">
      <c r="A669" t="str">
        <f>IF(入力シート_上限3千円!$B680="","",ROW()-1)</f>
        <v/>
      </c>
      <c r="B669" t="str">
        <f t="shared" si="176"/>
        <v/>
      </c>
      <c r="C669" t="str">
        <f t="shared" si="177"/>
        <v/>
      </c>
      <c r="D669" t="str">
        <f t="shared" si="177"/>
        <v/>
      </c>
      <c r="E669" s="30" t="str">
        <f t="shared" si="177"/>
        <v/>
      </c>
      <c r="F669" t="str">
        <f t="shared" si="177"/>
        <v/>
      </c>
      <c r="G669" t="str">
        <f t="shared" si="168"/>
        <v/>
      </c>
      <c r="H669" t="str">
        <f t="shared" si="169"/>
        <v/>
      </c>
      <c r="I669" t="str">
        <f t="shared" si="170"/>
        <v/>
      </c>
      <c r="J669" t="str">
        <f t="shared" si="171"/>
        <v/>
      </c>
      <c r="K669" t="str">
        <f t="shared" si="178"/>
        <v/>
      </c>
      <c r="L669" t="str">
        <f t="shared" si="178"/>
        <v/>
      </c>
      <c r="M669" t="str">
        <f t="shared" si="178"/>
        <v/>
      </c>
      <c r="N669" t="str">
        <f t="shared" si="173"/>
        <v/>
      </c>
      <c r="O669" t="str">
        <f t="shared" si="179"/>
        <v/>
      </c>
      <c r="P669" t="str">
        <f t="shared" si="179"/>
        <v/>
      </c>
      <c r="Q669" t="str">
        <f>IF(OR($A669="",入力シート_上限3千円!$H$2=""),"",入力シート_上限3千円!$H$2)</f>
        <v/>
      </c>
      <c r="R669" t="str">
        <f>IF(OR($A669="",入力シート_上限3千円!$H$3=""),"",入力シート_上限3千円!$H$3)</f>
        <v/>
      </c>
      <c r="S669" s="30" t="str">
        <f t="shared" si="175"/>
        <v/>
      </c>
    </row>
    <row r="670" spans="1:19" x14ac:dyDescent="0.25">
      <c r="A670" t="str">
        <f>IF(入力シート_上限3千円!$B681="","",ROW()-1)</f>
        <v/>
      </c>
      <c r="B670" t="str">
        <f t="shared" si="176"/>
        <v/>
      </c>
      <c r="C670" t="str">
        <f t="shared" si="177"/>
        <v/>
      </c>
      <c r="D670" t="str">
        <f t="shared" si="177"/>
        <v/>
      </c>
      <c r="E670" s="30" t="str">
        <f t="shared" si="177"/>
        <v/>
      </c>
      <c r="F670" t="str">
        <f t="shared" si="177"/>
        <v/>
      </c>
      <c r="G670" t="str">
        <f t="shared" si="168"/>
        <v/>
      </c>
      <c r="H670" t="str">
        <f t="shared" si="169"/>
        <v/>
      </c>
      <c r="I670" t="str">
        <f t="shared" si="170"/>
        <v/>
      </c>
      <c r="J670" t="str">
        <f t="shared" si="171"/>
        <v/>
      </c>
      <c r="K670" t="str">
        <f t="shared" si="178"/>
        <v/>
      </c>
      <c r="L670" t="str">
        <f t="shared" si="178"/>
        <v/>
      </c>
      <c r="M670" t="str">
        <f t="shared" si="178"/>
        <v/>
      </c>
      <c r="N670" t="str">
        <f t="shared" si="173"/>
        <v/>
      </c>
      <c r="O670" t="str">
        <f t="shared" si="179"/>
        <v/>
      </c>
      <c r="P670" t="str">
        <f t="shared" si="179"/>
        <v/>
      </c>
      <c r="Q670" t="str">
        <f>IF(OR($A670="",入力シート_上限3千円!$H$2=""),"",入力シート_上限3千円!$H$2)</f>
        <v/>
      </c>
      <c r="R670" t="str">
        <f>IF(OR($A670="",入力シート_上限3千円!$H$3=""),"",入力シート_上限3千円!$H$3)</f>
        <v/>
      </c>
      <c r="S670" s="30" t="str">
        <f t="shared" si="175"/>
        <v/>
      </c>
    </row>
    <row r="671" spans="1:19" x14ac:dyDescent="0.25">
      <c r="A671" t="str">
        <f>IF(入力シート_上限3千円!$B682="","",ROW()-1)</f>
        <v/>
      </c>
      <c r="B671" t="str">
        <f t="shared" si="176"/>
        <v/>
      </c>
      <c r="C671" t="str">
        <f t="shared" si="177"/>
        <v/>
      </c>
      <c r="D671" t="str">
        <f t="shared" si="177"/>
        <v/>
      </c>
      <c r="E671" s="30" t="str">
        <f t="shared" si="177"/>
        <v/>
      </c>
      <c r="F671" t="str">
        <f t="shared" si="177"/>
        <v/>
      </c>
      <c r="G671" t="str">
        <f t="shared" si="168"/>
        <v/>
      </c>
      <c r="H671" t="str">
        <f t="shared" si="169"/>
        <v/>
      </c>
      <c r="I671" t="str">
        <f t="shared" si="170"/>
        <v/>
      </c>
      <c r="J671" t="str">
        <f t="shared" si="171"/>
        <v/>
      </c>
      <c r="K671" t="str">
        <f t="shared" si="178"/>
        <v/>
      </c>
      <c r="L671" t="str">
        <f t="shared" si="178"/>
        <v/>
      </c>
      <c r="M671" t="str">
        <f t="shared" si="178"/>
        <v/>
      </c>
      <c r="N671" t="str">
        <f t="shared" si="173"/>
        <v/>
      </c>
      <c r="O671" t="str">
        <f t="shared" si="179"/>
        <v/>
      </c>
      <c r="P671" t="str">
        <f t="shared" si="179"/>
        <v/>
      </c>
      <c r="Q671" t="str">
        <f>IF(OR($A671="",入力シート_上限3千円!$H$2=""),"",入力シート_上限3千円!$H$2)</f>
        <v/>
      </c>
      <c r="R671" t="str">
        <f>IF(OR($A671="",入力シート_上限3千円!$H$3=""),"",入力シート_上限3千円!$H$3)</f>
        <v/>
      </c>
      <c r="S671" s="30" t="str">
        <f t="shared" si="175"/>
        <v/>
      </c>
    </row>
    <row r="672" spans="1:19" x14ac:dyDescent="0.25">
      <c r="A672" t="str">
        <f>IF(入力シート_上限3千円!$B683="","",ROW()-1)</f>
        <v/>
      </c>
      <c r="B672" t="str">
        <f t="shared" si="176"/>
        <v/>
      </c>
      <c r="C672" t="str">
        <f t="shared" si="177"/>
        <v/>
      </c>
      <c r="D672" t="str">
        <f t="shared" si="177"/>
        <v/>
      </c>
      <c r="E672" s="30" t="str">
        <f t="shared" si="177"/>
        <v/>
      </c>
      <c r="F672" t="str">
        <f t="shared" si="177"/>
        <v/>
      </c>
      <c r="G672" t="str">
        <f t="shared" si="168"/>
        <v/>
      </c>
      <c r="H672" t="str">
        <f t="shared" si="169"/>
        <v/>
      </c>
      <c r="I672" t="str">
        <f t="shared" si="170"/>
        <v/>
      </c>
      <c r="J672" t="str">
        <f t="shared" si="171"/>
        <v/>
      </c>
      <c r="K672" t="str">
        <f t="shared" si="178"/>
        <v/>
      </c>
      <c r="L672" t="str">
        <f t="shared" si="178"/>
        <v/>
      </c>
      <c r="M672" t="str">
        <f t="shared" si="178"/>
        <v/>
      </c>
      <c r="N672" t="str">
        <f t="shared" si="173"/>
        <v/>
      </c>
      <c r="O672" t="str">
        <f t="shared" si="179"/>
        <v/>
      </c>
      <c r="P672" t="str">
        <f t="shared" si="179"/>
        <v/>
      </c>
      <c r="Q672" t="str">
        <f>IF(OR($A672="",入力シート_上限3千円!$H$2=""),"",入力シート_上限3千円!$H$2)</f>
        <v/>
      </c>
      <c r="R672" t="str">
        <f>IF(OR($A672="",入力シート_上限3千円!$H$3=""),"",入力シート_上限3千円!$H$3)</f>
        <v/>
      </c>
      <c r="S672" s="30" t="str">
        <f t="shared" si="175"/>
        <v/>
      </c>
    </row>
    <row r="673" spans="1:19" x14ac:dyDescent="0.25">
      <c r="A673" t="str">
        <f>IF(入力シート_上限3千円!$B684="","",ROW()-1)</f>
        <v/>
      </c>
      <c r="B673" t="str">
        <f t="shared" si="176"/>
        <v/>
      </c>
      <c r="C673" t="str">
        <f t="shared" si="177"/>
        <v/>
      </c>
      <c r="D673" t="str">
        <f t="shared" si="177"/>
        <v/>
      </c>
      <c r="E673" s="30" t="str">
        <f t="shared" si="177"/>
        <v/>
      </c>
      <c r="F673" t="str">
        <f t="shared" si="177"/>
        <v/>
      </c>
      <c r="G673" t="str">
        <f t="shared" si="168"/>
        <v/>
      </c>
      <c r="H673" t="str">
        <f t="shared" si="169"/>
        <v/>
      </c>
      <c r="I673" t="str">
        <f t="shared" si="170"/>
        <v/>
      </c>
      <c r="J673" t="str">
        <f t="shared" si="171"/>
        <v/>
      </c>
      <c r="K673" t="str">
        <f t="shared" si="178"/>
        <v/>
      </c>
      <c r="L673" t="str">
        <f t="shared" si="178"/>
        <v/>
      </c>
      <c r="M673" t="str">
        <f t="shared" si="178"/>
        <v/>
      </c>
      <c r="N673" t="str">
        <f t="shared" si="173"/>
        <v/>
      </c>
      <c r="O673" t="str">
        <f t="shared" si="179"/>
        <v/>
      </c>
      <c r="P673" t="str">
        <f t="shared" si="179"/>
        <v/>
      </c>
      <c r="Q673" t="str">
        <f>IF(OR($A673="",入力シート_上限3千円!$H$2=""),"",入力シート_上限3千円!$H$2)</f>
        <v/>
      </c>
      <c r="R673" t="str">
        <f>IF(OR($A673="",入力シート_上限3千円!$H$3=""),"",入力シート_上限3千円!$H$3)</f>
        <v/>
      </c>
      <c r="S673" s="30" t="str">
        <f t="shared" si="175"/>
        <v/>
      </c>
    </row>
    <row r="674" spans="1:19" x14ac:dyDescent="0.25">
      <c r="A674" t="str">
        <f>IF(入力シート_上限3千円!$B685="","",ROW()-1)</f>
        <v/>
      </c>
      <c r="B674" t="str">
        <f t="shared" si="176"/>
        <v/>
      </c>
      <c r="C674" t="str">
        <f t="shared" si="177"/>
        <v/>
      </c>
      <c r="D674" t="str">
        <f t="shared" si="177"/>
        <v/>
      </c>
      <c r="E674" s="30" t="str">
        <f t="shared" si="177"/>
        <v/>
      </c>
      <c r="F674" t="str">
        <f t="shared" si="177"/>
        <v/>
      </c>
      <c r="G674" t="str">
        <f t="shared" si="168"/>
        <v/>
      </c>
      <c r="H674" t="str">
        <f t="shared" si="169"/>
        <v/>
      </c>
      <c r="I674" t="str">
        <f t="shared" si="170"/>
        <v/>
      </c>
      <c r="J674" t="str">
        <f t="shared" si="171"/>
        <v/>
      </c>
      <c r="K674" t="str">
        <f t="shared" si="178"/>
        <v/>
      </c>
      <c r="L674" t="str">
        <f t="shared" si="178"/>
        <v/>
      </c>
      <c r="M674" t="str">
        <f t="shared" si="178"/>
        <v/>
      </c>
      <c r="N674" t="str">
        <f t="shared" si="173"/>
        <v/>
      </c>
      <c r="O674" t="str">
        <f t="shared" si="179"/>
        <v/>
      </c>
      <c r="P674" t="str">
        <f t="shared" si="179"/>
        <v/>
      </c>
      <c r="Q674" t="str">
        <f>IF(OR($A674="",入力シート_上限3千円!$H$2=""),"",入力シート_上限3千円!$H$2)</f>
        <v/>
      </c>
      <c r="R674" t="str">
        <f>IF(OR($A674="",入力シート_上限3千円!$H$3=""),"",入力シート_上限3千円!$H$3)</f>
        <v/>
      </c>
      <c r="S674" s="30" t="str">
        <f t="shared" si="175"/>
        <v/>
      </c>
    </row>
    <row r="675" spans="1:19" x14ac:dyDescent="0.25">
      <c r="A675" t="str">
        <f>IF(入力シート_上限3千円!$B686="","",ROW()-1)</f>
        <v/>
      </c>
      <c r="B675" t="str">
        <f t="shared" si="176"/>
        <v/>
      </c>
      <c r="C675" t="str">
        <f t="shared" si="177"/>
        <v/>
      </c>
      <c r="D675" t="str">
        <f t="shared" si="177"/>
        <v/>
      </c>
      <c r="E675" s="30" t="str">
        <f t="shared" si="177"/>
        <v/>
      </c>
      <c r="F675" t="str">
        <f t="shared" si="177"/>
        <v/>
      </c>
      <c r="G675" t="str">
        <f t="shared" si="168"/>
        <v/>
      </c>
      <c r="H675" t="str">
        <f t="shared" si="169"/>
        <v/>
      </c>
      <c r="I675" t="str">
        <f t="shared" si="170"/>
        <v/>
      </c>
      <c r="J675" t="str">
        <f t="shared" si="171"/>
        <v/>
      </c>
      <c r="K675" t="str">
        <f t="shared" si="178"/>
        <v/>
      </c>
      <c r="L675" t="str">
        <f t="shared" si="178"/>
        <v/>
      </c>
      <c r="M675" t="str">
        <f t="shared" si="178"/>
        <v/>
      </c>
      <c r="N675" t="str">
        <f t="shared" si="173"/>
        <v/>
      </c>
      <c r="O675" t="str">
        <f t="shared" si="179"/>
        <v/>
      </c>
      <c r="P675" t="str">
        <f t="shared" si="179"/>
        <v/>
      </c>
      <c r="Q675" t="str">
        <f>IF(OR($A675="",入力シート_上限3千円!$H$2=""),"",入力シート_上限3千円!$H$2)</f>
        <v/>
      </c>
      <c r="R675" t="str">
        <f>IF(OR($A675="",入力シート_上限3千円!$H$3=""),"",入力シート_上限3千円!$H$3)</f>
        <v/>
      </c>
      <c r="S675" s="30" t="str">
        <f t="shared" si="175"/>
        <v/>
      </c>
    </row>
    <row r="676" spans="1:19" x14ac:dyDescent="0.25">
      <c r="A676" t="str">
        <f>IF(入力シート_上限3千円!$B687="","",ROW()-1)</f>
        <v/>
      </c>
      <c r="B676" t="str">
        <f t="shared" si="176"/>
        <v/>
      </c>
      <c r="C676" t="str">
        <f t="shared" si="177"/>
        <v/>
      </c>
      <c r="D676" t="str">
        <f t="shared" si="177"/>
        <v/>
      </c>
      <c r="E676" s="30" t="str">
        <f t="shared" si="177"/>
        <v/>
      </c>
      <c r="F676" t="str">
        <f t="shared" si="177"/>
        <v/>
      </c>
      <c r="G676" t="str">
        <f t="shared" si="168"/>
        <v/>
      </c>
      <c r="H676" t="str">
        <f t="shared" si="169"/>
        <v/>
      </c>
      <c r="I676" t="str">
        <f t="shared" si="170"/>
        <v/>
      </c>
      <c r="J676" t="str">
        <f t="shared" si="171"/>
        <v/>
      </c>
      <c r="K676" t="str">
        <f t="shared" si="178"/>
        <v/>
      </c>
      <c r="L676" t="str">
        <f t="shared" si="178"/>
        <v/>
      </c>
      <c r="M676" t="str">
        <f t="shared" si="178"/>
        <v/>
      </c>
      <c r="N676" t="str">
        <f t="shared" si="173"/>
        <v/>
      </c>
      <c r="O676" t="str">
        <f t="shared" si="179"/>
        <v/>
      </c>
      <c r="P676" t="str">
        <f t="shared" si="179"/>
        <v/>
      </c>
      <c r="Q676" t="str">
        <f>IF(OR($A676="",入力シート_上限3千円!$H$2=""),"",入力シート_上限3千円!$H$2)</f>
        <v/>
      </c>
      <c r="R676" t="str">
        <f>IF(OR($A676="",入力シート_上限3千円!$H$3=""),"",入力シート_上限3千円!$H$3)</f>
        <v/>
      </c>
      <c r="S676" s="30" t="str">
        <f t="shared" si="175"/>
        <v/>
      </c>
    </row>
    <row r="677" spans="1:19" x14ac:dyDescent="0.25">
      <c r="A677" t="str">
        <f>IF(入力シート_上限3千円!$B688="","",ROW()-1)</f>
        <v/>
      </c>
      <c r="B677" t="str">
        <f t="shared" si="176"/>
        <v/>
      </c>
      <c r="C677" t="str">
        <f t="shared" si="177"/>
        <v/>
      </c>
      <c r="D677" t="str">
        <f t="shared" si="177"/>
        <v/>
      </c>
      <c r="E677" s="30" t="str">
        <f t="shared" si="177"/>
        <v/>
      </c>
      <c r="F677" t="str">
        <f t="shared" si="177"/>
        <v/>
      </c>
      <c r="G677" t="str">
        <f t="shared" si="168"/>
        <v/>
      </c>
      <c r="H677" t="str">
        <f t="shared" si="169"/>
        <v/>
      </c>
      <c r="I677" t="str">
        <f t="shared" si="170"/>
        <v/>
      </c>
      <c r="J677" t="str">
        <f t="shared" si="171"/>
        <v/>
      </c>
      <c r="K677" t="str">
        <f t="shared" si="178"/>
        <v/>
      </c>
      <c r="L677" t="str">
        <f t="shared" si="178"/>
        <v/>
      </c>
      <c r="M677" t="str">
        <f t="shared" si="178"/>
        <v/>
      </c>
      <c r="N677" t="str">
        <f t="shared" si="173"/>
        <v/>
      </c>
      <c r="O677" t="str">
        <f t="shared" si="179"/>
        <v/>
      </c>
      <c r="P677" t="str">
        <f t="shared" si="179"/>
        <v/>
      </c>
      <c r="Q677" t="str">
        <f>IF(OR($A677="",入力シート_上限3千円!$H$2=""),"",入力シート_上限3千円!$H$2)</f>
        <v/>
      </c>
      <c r="R677" t="str">
        <f>IF(OR($A677="",入力シート_上限3千円!$H$3=""),"",入力シート_上限3千円!$H$3)</f>
        <v/>
      </c>
      <c r="S677" s="30" t="str">
        <f t="shared" si="175"/>
        <v/>
      </c>
    </row>
    <row r="678" spans="1:19" x14ac:dyDescent="0.25">
      <c r="A678" t="str">
        <f>IF(入力シート_上限3千円!$B689="","",ROW()-1)</f>
        <v/>
      </c>
      <c r="B678" t="str">
        <f t="shared" si="176"/>
        <v/>
      </c>
      <c r="C678" t="str">
        <f t="shared" si="177"/>
        <v/>
      </c>
      <c r="D678" t="str">
        <f t="shared" si="177"/>
        <v/>
      </c>
      <c r="E678" s="30" t="str">
        <f t="shared" si="177"/>
        <v/>
      </c>
      <c r="F678" t="str">
        <f t="shared" si="177"/>
        <v/>
      </c>
      <c r="G678" t="str">
        <f t="shared" si="168"/>
        <v/>
      </c>
      <c r="H678" t="str">
        <f t="shared" si="169"/>
        <v/>
      </c>
      <c r="I678" t="str">
        <f t="shared" si="170"/>
        <v/>
      </c>
      <c r="J678" t="str">
        <f t="shared" si="171"/>
        <v/>
      </c>
      <c r="K678" t="str">
        <f t="shared" si="178"/>
        <v/>
      </c>
      <c r="L678" t="str">
        <f t="shared" si="178"/>
        <v/>
      </c>
      <c r="M678" t="str">
        <f t="shared" si="178"/>
        <v/>
      </c>
      <c r="N678" t="str">
        <f t="shared" si="173"/>
        <v/>
      </c>
      <c r="O678" t="str">
        <f t="shared" si="179"/>
        <v/>
      </c>
      <c r="P678" t="str">
        <f t="shared" si="179"/>
        <v/>
      </c>
      <c r="Q678" t="str">
        <f>IF(OR($A678="",入力シート_上限3千円!$H$2=""),"",入力シート_上限3千円!$H$2)</f>
        <v/>
      </c>
      <c r="R678" t="str">
        <f>IF(OR($A678="",入力シート_上限3千円!$H$3=""),"",入力シート_上限3千円!$H$3)</f>
        <v/>
      </c>
      <c r="S678" s="30" t="str">
        <f t="shared" si="175"/>
        <v/>
      </c>
    </row>
    <row r="679" spans="1:19" x14ac:dyDescent="0.25">
      <c r="A679" t="str">
        <f>IF(入力シート_上限3千円!$B690="","",ROW()-1)</f>
        <v/>
      </c>
      <c r="B679" t="str">
        <f t="shared" si="176"/>
        <v/>
      </c>
      <c r="C679" t="str">
        <f t="shared" si="177"/>
        <v/>
      </c>
      <c r="D679" t="str">
        <f t="shared" si="177"/>
        <v/>
      </c>
      <c r="E679" s="30" t="str">
        <f t="shared" si="177"/>
        <v/>
      </c>
      <c r="F679" t="str">
        <f t="shared" si="177"/>
        <v/>
      </c>
      <c r="G679" t="str">
        <f t="shared" si="168"/>
        <v/>
      </c>
      <c r="H679" t="str">
        <f t="shared" si="169"/>
        <v/>
      </c>
      <c r="I679" t="str">
        <f t="shared" si="170"/>
        <v/>
      </c>
      <c r="J679" t="str">
        <f t="shared" si="171"/>
        <v/>
      </c>
      <c r="K679" t="str">
        <f t="shared" si="178"/>
        <v/>
      </c>
      <c r="L679" t="str">
        <f t="shared" si="178"/>
        <v/>
      </c>
      <c r="M679" t="str">
        <f t="shared" si="178"/>
        <v/>
      </c>
      <c r="N679" t="str">
        <f t="shared" si="173"/>
        <v/>
      </c>
      <c r="O679" t="str">
        <f t="shared" si="179"/>
        <v/>
      </c>
      <c r="P679" t="str">
        <f t="shared" si="179"/>
        <v/>
      </c>
      <c r="Q679" t="str">
        <f>IF(OR($A679="",入力シート_上限3千円!$H$2=""),"",入力シート_上限3千円!$H$2)</f>
        <v/>
      </c>
      <c r="R679" t="str">
        <f>IF(OR($A679="",入力シート_上限3千円!$H$3=""),"",入力シート_上限3千円!$H$3)</f>
        <v/>
      </c>
      <c r="S679" s="30" t="str">
        <f t="shared" si="175"/>
        <v/>
      </c>
    </row>
    <row r="680" spans="1:19" x14ac:dyDescent="0.25">
      <c r="A680" t="str">
        <f>IF(入力シート_上限3千円!$B691="","",ROW()-1)</f>
        <v/>
      </c>
      <c r="B680" t="str">
        <f t="shared" si="176"/>
        <v/>
      </c>
      <c r="C680" t="str">
        <f t="shared" si="177"/>
        <v/>
      </c>
      <c r="D680" t="str">
        <f t="shared" si="177"/>
        <v/>
      </c>
      <c r="E680" s="30" t="str">
        <f t="shared" si="177"/>
        <v/>
      </c>
      <c r="F680" t="str">
        <f t="shared" si="177"/>
        <v/>
      </c>
      <c r="G680" t="str">
        <f t="shared" si="168"/>
        <v/>
      </c>
      <c r="H680" t="str">
        <f t="shared" si="169"/>
        <v/>
      </c>
      <c r="I680" t="str">
        <f t="shared" si="170"/>
        <v/>
      </c>
      <c r="J680" t="str">
        <f t="shared" si="171"/>
        <v/>
      </c>
      <c r="K680" t="str">
        <f t="shared" si="178"/>
        <v/>
      </c>
      <c r="L680" t="str">
        <f t="shared" si="178"/>
        <v/>
      </c>
      <c r="M680" t="str">
        <f t="shared" si="178"/>
        <v/>
      </c>
      <c r="N680" t="str">
        <f t="shared" si="173"/>
        <v/>
      </c>
      <c r="O680" t="str">
        <f t="shared" si="179"/>
        <v/>
      </c>
      <c r="P680" t="str">
        <f t="shared" si="179"/>
        <v/>
      </c>
      <c r="Q680" t="str">
        <f>IF(OR($A680="",入力シート_上限3千円!$H$2=""),"",入力シート_上限3千円!$H$2)</f>
        <v/>
      </c>
      <c r="R680" t="str">
        <f>IF(OR($A680="",入力シート_上限3千円!$H$3=""),"",入力シート_上限3千円!$H$3)</f>
        <v/>
      </c>
      <c r="S680" s="30" t="str">
        <f t="shared" si="175"/>
        <v/>
      </c>
    </row>
    <row r="681" spans="1:19" x14ac:dyDescent="0.25">
      <c r="A681" t="str">
        <f>IF(入力シート_上限3千円!$B692="","",ROW()-1)</f>
        <v/>
      </c>
      <c r="B681" t="str">
        <f t="shared" si="176"/>
        <v/>
      </c>
      <c r="C681" t="str">
        <f t="shared" si="177"/>
        <v/>
      </c>
      <c r="D681" t="str">
        <f t="shared" si="177"/>
        <v/>
      </c>
      <c r="E681" s="30" t="str">
        <f t="shared" si="177"/>
        <v/>
      </c>
      <c r="F681" t="str">
        <f t="shared" si="177"/>
        <v/>
      </c>
      <c r="G681" t="str">
        <f t="shared" si="168"/>
        <v/>
      </c>
      <c r="H681" t="str">
        <f t="shared" si="169"/>
        <v/>
      </c>
      <c r="I681" t="str">
        <f t="shared" si="170"/>
        <v/>
      </c>
      <c r="J681" t="str">
        <f t="shared" si="171"/>
        <v/>
      </c>
      <c r="K681" t="str">
        <f t="shared" si="178"/>
        <v/>
      </c>
      <c r="L681" t="str">
        <f t="shared" si="178"/>
        <v/>
      </c>
      <c r="M681" t="str">
        <f t="shared" si="178"/>
        <v/>
      </c>
      <c r="N681" t="str">
        <f t="shared" si="173"/>
        <v/>
      </c>
      <c r="O681" t="str">
        <f t="shared" si="179"/>
        <v/>
      </c>
      <c r="P681" t="str">
        <f t="shared" si="179"/>
        <v/>
      </c>
      <c r="Q681" t="str">
        <f>IF(OR($A681="",入力シート_上限3千円!$H$2=""),"",入力シート_上限3千円!$H$2)</f>
        <v/>
      </c>
      <c r="R681" t="str">
        <f>IF(OR($A681="",入力シート_上限3千円!$H$3=""),"",入力シート_上限3千円!$H$3)</f>
        <v/>
      </c>
      <c r="S681" s="30" t="str">
        <f t="shared" si="175"/>
        <v/>
      </c>
    </row>
    <row r="682" spans="1:19" x14ac:dyDescent="0.25">
      <c r="A682" t="str">
        <f>IF(入力シート_上限3千円!$B693="","",ROW()-1)</f>
        <v/>
      </c>
      <c r="B682" t="str">
        <f t="shared" si="176"/>
        <v/>
      </c>
      <c r="C682" t="str">
        <f t="shared" ref="C682:F701" si="180">IFERROR(IF(VLOOKUP($A682,実績一覧,COLUMN()+1,FALSE)=0,"",VLOOKUP($A682,実績一覧,COLUMN()+1,FALSE)),"")</f>
        <v/>
      </c>
      <c r="D682" t="str">
        <f t="shared" si="180"/>
        <v/>
      </c>
      <c r="E682" s="30" t="str">
        <f t="shared" si="180"/>
        <v/>
      </c>
      <c r="F682" t="str">
        <f t="shared" si="180"/>
        <v/>
      </c>
      <c r="G682" t="str">
        <f t="shared" si="168"/>
        <v/>
      </c>
      <c r="H682" t="str">
        <f t="shared" si="169"/>
        <v/>
      </c>
      <c r="I682" t="str">
        <f t="shared" si="170"/>
        <v/>
      </c>
      <c r="J682" t="str">
        <f t="shared" si="171"/>
        <v/>
      </c>
      <c r="K682" t="str">
        <f t="shared" ref="K682:M701" si="181">IFERROR(IF(VLOOKUP($A682,実績一覧,COLUMN()+11,FALSE)=0,"",VLOOKUP($A682,実績一覧,COLUMN()+11,FALSE)),"")</f>
        <v/>
      </c>
      <c r="L682" t="str">
        <f t="shared" si="181"/>
        <v/>
      </c>
      <c r="M682" t="str">
        <f t="shared" si="181"/>
        <v/>
      </c>
      <c r="N682" t="str">
        <f t="shared" si="173"/>
        <v/>
      </c>
      <c r="O682" t="str">
        <f t="shared" ref="O682:P701" si="182">IFERROR(IF(VLOOKUP($A682,実績一覧,COLUMN()+13,FALSE)=0,"",VLOOKUP($A682,実績一覧,COLUMN()+13,FALSE)),"")</f>
        <v/>
      </c>
      <c r="P682" t="str">
        <f t="shared" si="182"/>
        <v/>
      </c>
      <c r="Q682" t="str">
        <f>IF(OR($A682="",入力シート_上限3千円!$H$2=""),"",入力シート_上限3千円!$H$2)</f>
        <v/>
      </c>
      <c r="R682" t="str">
        <f>IF(OR($A682="",入力シート_上限3千円!$H$3=""),"",入力シート_上限3千円!$H$3)</f>
        <v/>
      </c>
      <c r="S682" s="30" t="str">
        <f t="shared" si="175"/>
        <v/>
      </c>
    </row>
    <row r="683" spans="1:19" x14ac:dyDescent="0.25">
      <c r="A683" t="str">
        <f>IF(入力シート_上限3千円!$B694="","",ROW()-1)</f>
        <v/>
      </c>
      <c r="B683" t="str">
        <f t="shared" si="176"/>
        <v/>
      </c>
      <c r="C683" t="str">
        <f t="shared" si="180"/>
        <v/>
      </c>
      <c r="D683" t="str">
        <f t="shared" si="180"/>
        <v/>
      </c>
      <c r="E683" s="30" t="str">
        <f t="shared" si="180"/>
        <v/>
      </c>
      <c r="F683" t="str">
        <f t="shared" si="180"/>
        <v/>
      </c>
      <c r="G683" t="str">
        <f t="shared" si="168"/>
        <v/>
      </c>
      <c r="H683" t="str">
        <f t="shared" si="169"/>
        <v/>
      </c>
      <c r="I683" t="str">
        <f t="shared" si="170"/>
        <v/>
      </c>
      <c r="J683" t="str">
        <f t="shared" si="171"/>
        <v/>
      </c>
      <c r="K683" t="str">
        <f t="shared" si="181"/>
        <v/>
      </c>
      <c r="L683" t="str">
        <f t="shared" si="181"/>
        <v/>
      </c>
      <c r="M683" t="str">
        <f t="shared" si="181"/>
        <v/>
      </c>
      <c r="N683" t="str">
        <f t="shared" si="173"/>
        <v/>
      </c>
      <c r="O683" t="str">
        <f t="shared" si="182"/>
        <v/>
      </c>
      <c r="P683" t="str">
        <f t="shared" si="182"/>
        <v/>
      </c>
      <c r="Q683" t="str">
        <f>IF(OR($A683="",入力シート_上限3千円!$H$2=""),"",入力シート_上限3千円!$H$2)</f>
        <v/>
      </c>
      <c r="R683" t="str">
        <f>IF(OR($A683="",入力シート_上限3千円!$H$3=""),"",入力シート_上限3千円!$H$3)</f>
        <v/>
      </c>
      <c r="S683" s="30" t="str">
        <f t="shared" si="175"/>
        <v/>
      </c>
    </row>
    <row r="684" spans="1:19" x14ac:dyDescent="0.25">
      <c r="A684" t="str">
        <f>IF(入力シート_上限3千円!$B695="","",ROW()-1)</f>
        <v/>
      </c>
      <c r="B684" t="str">
        <f t="shared" si="176"/>
        <v/>
      </c>
      <c r="C684" t="str">
        <f t="shared" si="180"/>
        <v/>
      </c>
      <c r="D684" t="str">
        <f t="shared" si="180"/>
        <v/>
      </c>
      <c r="E684" s="30" t="str">
        <f t="shared" si="180"/>
        <v/>
      </c>
      <c r="F684" t="str">
        <f t="shared" si="180"/>
        <v/>
      </c>
      <c r="G684" t="str">
        <f t="shared" si="168"/>
        <v/>
      </c>
      <c r="H684" t="str">
        <f t="shared" si="169"/>
        <v/>
      </c>
      <c r="I684" t="str">
        <f t="shared" si="170"/>
        <v/>
      </c>
      <c r="J684" t="str">
        <f t="shared" si="171"/>
        <v/>
      </c>
      <c r="K684" t="str">
        <f t="shared" si="181"/>
        <v/>
      </c>
      <c r="L684" t="str">
        <f t="shared" si="181"/>
        <v/>
      </c>
      <c r="M684" t="str">
        <f t="shared" si="181"/>
        <v/>
      </c>
      <c r="N684" t="str">
        <f t="shared" si="173"/>
        <v/>
      </c>
      <c r="O684" t="str">
        <f t="shared" si="182"/>
        <v/>
      </c>
      <c r="P684" t="str">
        <f t="shared" si="182"/>
        <v/>
      </c>
      <c r="Q684" t="str">
        <f>IF(OR($A684="",入力シート_上限3千円!$H$2=""),"",入力シート_上限3千円!$H$2)</f>
        <v/>
      </c>
      <c r="R684" t="str">
        <f>IF(OR($A684="",入力シート_上限3千円!$H$3=""),"",入力シート_上限3千円!$H$3)</f>
        <v/>
      </c>
      <c r="S684" s="30" t="str">
        <f t="shared" si="175"/>
        <v/>
      </c>
    </row>
    <row r="685" spans="1:19" x14ac:dyDescent="0.25">
      <c r="A685" t="str">
        <f>IF(入力シート_上限3千円!$B696="","",ROW()-1)</f>
        <v/>
      </c>
      <c r="B685" t="str">
        <f t="shared" si="176"/>
        <v/>
      </c>
      <c r="C685" t="str">
        <f t="shared" si="180"/>
        <v/>
      </c>
      <c r="D685" t="str">
        <f t="shared" si="180"/>
        <v/>
      </c>
      <c r="E685" s="30" t="str">
        <f t="shared" si="180"/>
        <v/>
      </c>
      <c r="F685" t="str">
        <f t="shared" si="180"/>
        <v/>
      </c>
      <c r="G685" t="str">
        <f t="shared" si="168"/>
        <v/>
      </c>
      <c r="H685" t="str">
        <f t="shared" si="169"/>
        <v/>
      </c>
      <c r="I685" t="str">
        <f t="shared" si="170"/>
        <v/>
      </c>
      <c r="J685" t="str">
        <f t="shared" si="171"/>
        <v/>
      </c>
      <c r="K685" t="str">
        <f t="shared" si="181"/>
        <v/>
      </c>
      <c r="L685" t="str">
        <f t="shared" si="181"/>
        <v/>
      </c>
      <c r="M685" t="str">
        <f t="shared" si="181"/>
        <v/>
      </c>
      <c r="N685" t="str">
        <f t="shared" si="173"/>
        <v/>
      </c>
      <c r="O685" t="str">
        <f t="shared" si="182"/>
        <v/>
      </c>
      <c r="P685" t="str">
        <f t="shared" si="182"/>
        <v/>
      </c>
      <c r="Q685" t="str">
        <f>IF(OR($A685="",入力シート_上限3千円!$H$2=""),"",入力シート_上限3千円!$H$2)</f>
        <v/>
      </c>
      <c r="R685" t="str">
        <f>IF(OR($A685="",入力シート_上限3千円!$H$3=""),"",入力シート_上限3千円!$H$3)</f>
        <v/>
      </c>
      <c r="S685" s="30" t="str">
        <f t="shared" si="175"/>
        <v/>
      </c>
    </row>
    <row r="686" spans="1:19" x14ac:dyDescent="0.25">
      <c r="A686" t="str">
        <f>IF(入力シート_上限3千円!$B697="","",ROW()-1)</f>
        <v/>
      </c>
      <c r="B686" t="str">
        <f t="shared" si="176"/>
        <v/>
      </c>
      <c r="C686" t="str">
        <f t="shared" si="180"/>
        <v/>
      </c>
      <c r="D686" t="str">
        <f t="shared" si="180"/>
        <v/>
      </c>
      <c r="E686" s="30" t="str">
        <f t="shared" si="180"/>
        <v/>
      </c>
      <c r="F686" t="str">
        <f t="shared" si="180"/>
        <v/>
      </c>
      <c r="G686" t="str">
        <f t="shared" si="168"/>
        <v/>
      </c>
      <c r="H686" t="str">
        <f t="shared" si="169"/>
        <v/>
      </c>
      <c r="I686" t="str">
        <f t="shared" si="170"/>
        <v/>
      </c>
      <c r="J686" t="str">
        <f t="shared" si="171"/>
        <v/>
      </c>
      <c r="K686" t="str">
        <f t="shared" si="181"/>
        <v/>
      </c>
      <c r="L686" t="str">
        <f t="shared" si="181"/>
        <v/>
      </c>
      <c r="M686" t="str">
        <f t="shared" si="181"/>
        <v/>
      </c>
      <c r="N686" t="str">
        <f t="shared" si="173"/>
        <v/>
      </c>
      <c r="O686" t="str">
        <f t="shared" si="182"/>
        <v/>
      </c>
      <c r="P686" t="str">
        <f t="shared" si="182"/>
        <v/>
      </c>
      <c r="Q686" t="str">
        <f>IF(OR($A686="",入力シート_上限3千円!$H$2=""),"",入力シート_上限3千円!$H$2)</f>
        <v/>
      </c>
      <c r="R686" t="str">
        <f>IF(OR($A686="",入力シート_上限3千円!$H$3=""),"",入力シート_上限3千円!$H$3)</f>
        <v/>
      </c>
      <c r="S686" s="30" t="str">
        <f t="shared" si="175"/>
        <v/>
      </c>
    </row>
    <row r="687" spans="1:19" x14ac:dyDescent="0.25">
      <c r="A687" t="str">
        <f>IF(入力シート_上限3千円!$B698="","",ROW()-1)</f>
        <v/>
      </c>
      <c r="B687" t="str">
        <f t="shared" si="176"/>
        <v/>
      </c>
      <c r="C687" t="str">
        <f t="shared" si="180"/>
        <v/>
      </c>
      <c r="D687" t="str">
        <f t="shared" si="180"/>
        <v/>
      </c>
      <c r="E687" s="30" t="str">
        <f t="shared" si="180"/>
        <v/>
      </c>
      <c r="F687" t="str">
        <f t="shared" si="180"/>
        <v/>
      </c>
      <c r="G687" t="str">
        <f t="shared" si="168"/>
        <v/>
      </c>
      <c r="H687" t="str">
        <f t="shared" si="169"/>
        <v/>
      </c>
      <c r="I687" t="str">
        <f t="shared" si="170"/>
        <v/>
      </c>
      <c r="J687" t="str">
        <f t="shared" si="171"/>
        <v/>
      </c>
      <c r="K687" t="str">
        <f t="shared" si="181"/>
        <v/>
      </c>
      <c r="L687" t="str">
        <f t="shared" si="181"/>
        <v/>
      </c>
      <c r="M687" t="str">
        <f t="shared" si="181"/>
        <v/>
      </c>
      <c r="N687" t="str">
        <f t="shared" si="173"/>
        <v/>
      </c>
      <c r="O687" t="str">
        <f t="shared" si="182"/>
        <v/>
      </c>
      <c r="P687" t="str">
        <f t="shared" si="182"/>
        <v/>
      </c>
      <c r="Q687" t="str">
        <f>IF(OR($A687="",入力シート_上限3千円!$H$2=""),"",入力シート_上限3千円!$H$2)</f>
        <v/>
      </c>
      <c r="R687" t="str">
        <f>IF(OR($A687="",入力シート_上限3千円!$H$3=""),"",入力シート_上限3千円!$H$3)</f>
        <v/>
      </c>
      <c r="S687" s="30" t="str">
        <f t="shared" si="175"/>
        <v/>
      </c>
    </row>
    <row r="688" spans="1:19" x14ac:dyDescent="0.25">
      <c r="A688" t="str">
        <f>IF(入力シート_上限3千円!$B699="","",ROW()-1)</f>
        <v/>
      </c>
      <c r="B688" t="str">
        <f t="shared" si="176"/>
        <v/>
      </c>
      <c r="C688" t="str">
        <f t="shared" si="180"/>
        <v/>
      </c>
      <c r="D688" t="str">
        <f t="shared" si="180"/>
        <v/>
      </c>
      <c r="E688" s="30" t="str">
        <f t="shared" si="180"/>
        <v/>
      </c>
      <c r="F688" t="str">
        <f t="shared" si="180"/>
        <v/>
      </c>
      <c r="G688" t="str">
        <f t="shared" si="168"/>
        <v/>
      </c>
      <c r="H688" t="str">
        <f t="shared" si="169"/>
        <v/>
      </c>
      <c r="I688" t="str">
        <f t="shared" si="170"/>
        <v/>
      </c>
      <c r="J688" t="str">
        <f t="shared" si="171"/>
        <v/>
      </c>
      <c r="K688" t="str">
        <f t="shared" si="181"/>
        <v/>
      </c>
      <c r="L688" t="str">
        <f t="shared" si="181"/>
        <v/>
      </c>
      <c r="M688" t="str">
        <f t="shared" si="181"/>
        <v/>
      </c>
      <c r="N688" t="str">
        <f t="shared" si="173"/>
        <v/>
      </c>
      <c r="O688" t="str">
        <f t="shared" si="182"/>
        <v/>
      </c>
      <c r="P688" t="str">
        <f t="shared" si="182"/>
        <v/>
      </c>
      <c r="Q688" t="str">
        <f>IF(OR($A688="",入力シート_上限3千円!$H$2=""),"",入力シート_上限3千円!$H$2)</f>
        <v/>
      </c>
      <c r="R688" t="str">
        <f>IF(OR($A688="",入力シート_上限3千円!$H$3=""),"",入力シート_上限3千円!$H$3)</f>
        <v/>
      </c>
      <c r="S688" s="30" t="str">
        <f t="shared" si="175"/>
        <v/>
      </c>
    </row>
    <row r="689" spans="1:19" x14ac:dyDescent="0.25">
      <c r="A689" t="str">
        <f>IF(入力シート_上限3千円!$B700="","",ROW()-1)</f>
        <v/>
      </c>
      <c r="B689" t="str">
        <f t="shared" si="176"/>
        <v/>
      </c>
      <c r="C689" t="str">
        <f t="shared" si="180"/>
        <v/>
      </c>
      <c r="D689" t="str">
        <f t="shared" si="180"/>
        <v/>
      </c>
      <c r="E689" s="30" t="str">
        <f t="shared" si="180"/>
        <v/>
      </c>
      <c r="F689" t="str">
        <f t="shared" si="180"/>
        <v/>
      </c>
      <c r="G689" t="str">
        <f t="shared" si="168"/>
        <v/>
      </c>
      <c r="H689" t="str">
        <f t="shared" si="169"/>
        <v/>
      </c>
      <c r="I689" t="str">
        <f t="shared" si="170"/>
        <v/>
      </c>
      <c r="J689" t="str">
        <f t="shared" si="171"/>
        <v/>
      </c>
      <c r="K689" t="str">
        <f t="shared" si="181"/>
        <v/>
      </c>
      <c r="L689" t="str">
        <f t="shared" si="181"/>
        <v/>
      </c>
      <c r="M689" t="str">
        <f t="shared" si="181"/>
        <v/>
      </c>
      <c r="N689" t="str">
        <f t="shared" si="173"/>
        <v/>
      </c>
      <c r="O689" t="str">
        <f t="shared" si="182"/>
        <v/>
      </c>
      <c r="P689" t="str">
        <f t="shared" si="182"/>
        <v/>
      </c>
      <c r="Q689" t="str">
        <f>IF(OR($A689="",入力シート_上限3千円!$H$2=""),"",入力シート_上限3千円!$H$2)</f>
        <v/>
      </c>
      <c r="R689" t="str">
        <f>IF(OR($A689="",入力シート_上限3千円!$H$3=""),"",入力シート_上限3千円!$H$3)</f>
        <v/>
      </c>
      <c r="S689" s="30" t="str">
        <f t="shared" si="175"/>
        <v/>
      </c>
    </row>
    <row r="690" spans="1:19" x14ac:dyDescent="0.25">
      <c r="A690" t="str">
        <f>IF(入力シート_上限3千円!$B701="","",ROW()-1)</f>
        <v/>
      </c>
      <c r="B690" t="str">
        <f t="shared" si="176"/>
        <v/>
      </c>
      <c r="C690" t="str">
        <f t="shared" si="180"/>
        <v/>
      </c>
      <c r="D690" t="str">
        <f t="shared" si="180"/>
        <v/>
      </c>
      <c r="E690" s="30" t="str">
        <f t="shared" si="180"/>
        <v/>
      </c>
      <c r="F690" t="str">
        <f t="shared" si="180"/>
        <v/>
      </c>
      <c r="G690" t="str">
        <f t="shared" si="168"/>
        <v/>
      </c>
      <c r="H690" t="str">
        <f t="shared" si="169"/>
        <v/>
      </c>
      <c r="I690" t="str">
        <f t="shared" si="170"/>
        <v/>
      </c>
      <c r="J690" t="str">
        <f t="shared" si="171"/>
        <v/>
      </c>
      <c r="K690" t="str">
        <f t="shared" si="181"/>
        <v/>
      </c>
      <c r="L690" t="str">
        <f t="shared" si="181"/>
        <v/>
      </c>
      <c r="M690" t="str">
        <f t="shared" si="181"/>
        <v/>
      </c>
      <c r="N690" t="str">
        <f t="shared" si="173"/>
        <v/>
      </c>
      <c r="O690" t="str">
        <f t="shared" si="182"/>
        <v/>
      </c>
      <c r="P690" t="str">
        <f t="shared" si="182"/>
        <v/>
      </c>
      <c r="Q690" t="str">
        <f>IF(OR($A690="",入力シート_上限3千円!$H$2=""),"",入力シート_上限3千円!$H$2)</f>
        <v/>
      </c>
      <c r="R690" t="str">
        <f>IF(OR($A690="",入力シート_上限3千円!$H$3=""),"",入力シート_上限3千円!$H$3)</f>
        <v/>
      </c>
      <c r="S690" s="30" t="str">
        <f t="shared" si="175"/>
        <v/>
      </c>
    </row>
    <row r="691" spans="1:19" x14ac:dyDescent="0.25">
      <c r="A691" t="str">
        <f>IF(入力シート_上限3千円!$B702="","",ROW()-1)</f>
        <v/>
      </c>
      <c r="B691" t="str">
        <f t="shared" si="176"/>
        <v/>
      </c>
      <c r="C691" t="str">
        <f t="shared" si="180"/>
        <v/>
      </c>
      <c r="D691" t="str">
        <f t="shared" si="180"/>
        <v/>
      </c>
      <c r="E691" s="30" t="str">
        <f t="shared" si="180"/>
        <v/>
      </c>
      <c r="F691" t="str">
        <f t="shared" si="180"/>
        <v/>
      </c>
      <c r="G691" t="str">
        <f t="shared" si="168"/>
        <v/>
      </c>
      <c r="H691" t="str">
        <f t="shared" si="169"/>
        <v/>
      </c>
      <c r="I691" t="str">
        <f t="shared" si="170"/>
        <v/>
      </c>
      <c r="J691" t="str">
        <f t="shared" si="171"/>
        <v/>
      </c>
      <c r="K691" t="str">
        <f t="shared" si="181"/>
        <v/>
      </c>
      <c r="L691" t="str">
        <f t="shared" si="181"/>
        <v/>
      </c>
      <c r="M691" t="str">
        <f t="shared" si="181"/>
        <v/>
      </c>
      <c r="N691" t="str">
        <f t="shared" si="173"/>
        <v/>
      </c>
      <c r="O691" t="str">
        <f t="shared" si="182"/>
        <v/>
      </c>
      <c r="P691" t="str">
        <f t="shared" si="182"/>
        <v/>
      </c>
      <c r="Q691" t="str">
        <f>IF(OR($A691="",入力シート_上限3千円!$H$2=""),"",入力シート_上限3千円!$H$2)</f>
        <v/>
      </c>
      <c r="R691" t="str">
        <f>IF(OR($A691="",入力シート_上限3千円!$H$3=""),"",入力シート_上限3千円!$H$3)</f>
        <v/>
      </c>
      <c r="S691" s="30" t="str">
        <f t="shared" si="175"/>
        <v/>
      </c>
    </row>
    <row r="692" spans="1:19" x14ac:dyDescent="0.25">
      <c r="A692" t="str">
        <f>IF(入力シート_上限3千円!$B703="","",ROW()-1)</f>
        <v/>
      </c>
      <c r="B692" t="str">
        <f t="shared" si="176"/>
        <v/>
      </c>
      <c r="C692" t="str">
        <f t="shared" si="180"/>
        <v/>
      </c>
      <c r="D692" t="str">
        <f t="shared" si="180"/>
        <v/>
      </c>
      <c r="E692" s="30" t="str">
        <f t="shared" si="180"/>
        <v/>
      </c>
      <c r="F692" t="str">
        <f t="shared" si="180"/>
        <v/>
      </c>
      <c r="G692" t="str">
        <f t="shared" si="168"/>
        <v/>
      </c>
      <c r="H692" t="str">
        <f t="shared" si="169"/>
        <v/>
      </c>
      <c r="I692" t="str">
        <f t="shared" si="170"/>
        <v/>
      </c>
      <c r="J692" t="str">
        <f t="shared" si="171"/>
        <v/>
      </c>
      <c r="K692" t="str">
        <f t="shared" si="181"/>
        <v/>
      </c>
      <c r="L692" t="str">
        <f t="shared" si="181"/>
        <v/>
      </c>
      <c r="M692" t="str">
        <f t="shared" si="181"/>
        <v/>
      </c>
      <c r="N692" t="str">
        <f t="shared" si="173"/>
        <v/>
      </c>
      <c r="O692" t="str">
        <f t="shared" si="182"/>
        <v/>
      </c>
      <c r="P692" t="str">
        <f t="shared" si="182"/>
        <v/>
      </c>
      <c r="Q692" t="str">
        <f>IF(OR($A692="",入力シート_上限3千円!$H$2=""),"",入力シート_上限3千円!$H$2)</f>
        <v/>
      </c>
      <c r="R692" t="str">
        <f>IF(OR($A692="",入力シート_上限3千円!$H$3=""),"",入力シート_上限3千円!$H$3)</f>
        <v/>
      </c>
      <c r="S692" s="30" t="str">
        <f t="shared" si="175"/>
        <v/>
      </c>
    </row>
    <row r="693" spans="1:19" x14ac:dyDescent="0.25">
      <c r="A693" t="str">
        <f>IF(入力シート_上限3千円!$B704="","",ROW()-1)</f>
        <v/>
      </c>
      <c r="B693" t="str">
        <f t="shared" si="176"/>
        <v/>
      </c>
      <c r="C693" t="str">
        <f t="shared" si="180"/>
        <v/>
      </c>
      <c r="D693" t="str">
        <f t="shared" si="180"/>
        <v/>
      </c>
      <c r="E693" s="30" t="str">
        <f t="shared" si="180"/>
        <v/>
      </c>
      <c r="F693" t="str">
        <f t="shared" si="180"/>
        <v/>
      </c>
      <c r="G693" t="str">
        <f t="shared" si="168"/>
        <v/>
      </c>
      <c r="H693" t="str">
        <f t="shared" si="169"/>
        <v/>
      </c>
      <c r="I693" t="str">
        <f t="shared" si="170"/>
        <v/>
      </c>
      <c r="J693" t="str">
        <f t="shared" si="171"/>
        <v/>
      </c>
      <c r="K693" t="str">
        <f t="shared" si="181"/>
        <v/>
      </c>
      <c r="L693" t="str">
        <f t="shared" si="181"/>
        <v/>
      </c>
      <c r="M693" t="str">
        <f t="shared" si="181"/>
        <v/>
      </c>
      <c r="N693" t="str">
        <f t="shared" si="173"/>
        <v/>
      </c>
      <c r="O693" t="str">
        <f t="shared" si="182"/>
        <v/>
      </c>
      <c r="P693" t="str">
        <f t="shared" si="182"/>
        <v/>
      </c>
      <c r="Q693" t="str">
        <f>IF(OR($A693="",入力シート_上限3千円!$H$2=""),"",入力シート_上限3千円!$H$2)</f>
        <v/>
      </c>
      <c r="R693" t="str">
        <f>IF(OR($A693="",入力シート_上限3千円!$H$3=""),"",入力シート_上限3千円!$H$3)</f>
        <v/>
      </c>
      <c r="S693" s="30" t="str">
        <f t="shared" si="175"/>
        <v/>
      </c>
    </row>
    <row r="694" spans="1:19" x14ac:dyDescent="0.25">
      <c r="A694" t="str">
        <f>IF(入力シート_上限3千円!$B705="","",ROW()-1)</f>
        <v/>
      </c>
      <c r="B694" t="str">
        <f t="shared" si="176"/>
        <v/>
      </c>
      <c r="C694" t="str">
        <f t="shared" si="180"/>
        <v/>
      </c>
      <c r="D694" t="str">
        <f t="shared" si="180"/>
        <v/>
      </c>
      <c r="E694" s="30" t="str">
        <f t="shared" si="180"/>
        <v/>
      </c>
      <c r="F694" t="str">
        <f t="shared" si="180"/>
        <v/>
      </c>
      <c r="G694" t="str">
        <f t="shared" si="168"/>
        <v/>
      </c>
      <c r="H694" t="str">
        <f t="shared" si="169"/>
        <v/>
      </c>
      <c r="I694" t="str">
        <f t="shared" si="170"/>
        <v/>
      </c>
      <c r="J694" t="str">
        <f t="shared" si="171"/>
        <v/>
      </c>
      <c r="K694" t="str">
        <f t="shared" si="181"/>
        <v/>
      </c>
      <c r="L694" t="str">
        <f t="shared" si="181"/>
        <v/>
      </c>
      <c r="M694" t="str">
        <f t="shared" si="181"/>
        <v/>
      </c>
      <c r="N694" t="str">
        <f t="shared" si="173"/>
        <v/>
      </c>
      <c r="O694" t="str">
        <f t="shared" si="182"/>
        <v/>
      </c>
      <c r="P694" t="str">
        <f t="shared" si="182"/>
        <v/>
      </c>
      <c r="Q694" t="str">
        <f>IF(OR($A694="",入力シート_上限3千円!$H$2=""),"",入力シート_上限3千円!$H$2)</f>
        <v/>
      </c>
      <c r="R694" t="str">
        <f>IF(OR($A694="",入力シート_上限3千円!$H$3=""),"",入力シート_上限3千円!$H$3)</f>
        <v/>
      </c>
      <c r="S694" s="30" t="str">
        <f t="shared" si="175"/>
        <v/>
      </c>
    </row>
    <row r="695" spans="1:19" x14ac:dyDescent="0.25">
      <c r="A695" t="str">
        <f>IF(入力シート_上限3千円!$B706="","",ROW()-1)</f>
        <v/>
      </c>
      <c r="B695" t="str">
        <f t="shared" si="176"/>
        <v/>
      </c>
      <c r="C695" t="str">
        <f t="shared" si="180"/>
        <v/>
      </c>
      <c r="D695" t="str">
        <f t="shared" si="180"/>
        <v/>
      </c>
      <c r="E695" s="30" t="str">
        <f t="shared" si="180"/>
        <v/>
      </c>
      <c r="F695" t="str">
        <f t="shared" si="180"/>
        <v/>
      </c>
      <c r="G695" t="str">
        <f t="shared" si="168"/>
        <v/>
      </c>
      <c r="H695" t="str">
        <f t="shared" si="169"/>
        <v/>
      </c>
      <c r="I695" t="str">
        <f t="shared" si="170"/>
        <v/>
      </c>
      <c r="J695" t="str">
        <f t="shared" si="171"/>
        <v/>
      </c>
      <c r="K695" t="str">
        <f t="shared" si="181"/>
        <v/>
      </c>
      <c r="L695" t="str">
        <f t="shared" si="181"/>
        <v/>
      </c>
      <c r="M695" t="str">
        <f t="shared" si="181"/>
        <v/>
      </c>
      <c r="N695" t="str">
        <f t="shared" si="173"/>
        <v/>
      </c>
      <c r="O695" t="str">
        <f t="shared" si="182"/>
        <v/>
      </c>
      <c r="P695" t="str">
        <f t="shared" si="182"/>
        <v/>
      </c>
      <c r="Q695" t="str">
        <f>IF(OR($A695="",入力シート_上限3千円!$H$2=""),"",入力シート_上限3千円!$H$2)</f>
        <v/>
      </c>
      <c r="R695" t="str">
        <f>IF(OR($A695="",入力シート_上限3千円!$H$3=""),"",入力シート_上限3千円!$H$3)</f>
        <v/>
      </c>
      <c r="S695" s="30" t="str">
        <f t="shared" si="175"/>
        <v/>
      </c>
    </row>
    <row r="696" spans="1:19" x14ac:dyDescent="0.25">
      <c r="A696" t="str">
        <f>IF(入力シート_上限3千円!$B707="","",ROW()-1)</f>
        <v/>
      </c>
      <c r="B696" t="str">
        <f t="shared" si="176"/>
        <v/>
      </c>
      <c r="C696" t="str">
        <f t="shared" si="180"/>
        <v/>
      </c>
      <c r="D696" t="str">
        <f t="shared" si="180"/>
        <v/>
      </c>
      <c r="E696" s="30" t="str">
        <f t="shared" si="180"/>
        <v/>
      </c>
      <c r="F696" t="str">
        <f t="shared" si="180"/>
        <v/>
      </c>
      <c r="G696" t="str">
        <f t="shared" si="168"/>
        <v/>
      </c>
      <c r="H696" t="str">
        <f t="shared" si="169"/>
        <v/>
      </c>
      <c r="I696" t="str">
        <f t="shared" si="170"/>
        <v/>
      </c>
      <c r="J696" t="str">
        <f t="shared" si="171"/>
        <v/>
      </c>
      <c r="K696" t="str">
        <f t="shared" si="181"/>
        <v/>
      </c>
      <c r="L696" t="str">
        <f t="shared" si="181"/>
        <v/>
      </c>
      <c r="M696" t="str">
        <f t="shared" si="181"/>
        <v/>
      </c>
      <c r="N696" t="str">
        <f t="shared" si="173"/>
        <v/>
      </c>
      <c r="O696" t="str">
        <f t="shared" si="182"/>
        <v/>
      </c>
      <c r="P696" t="str">
        <f t="shared" si="182"/>
        <v/>
      </c>
      <c r="Q696" t="str">
        <f>IF(OR($A696="",入力シート_上限3千円!$H$2=""),"",入力シート_上限3千円!$H$2)</f>
        <v/>
      </c>
      <c r="R696" t="str">
        <f>IF(OR($A696="",入力シート_上限3千円!$H$3=""),"",入力シート_上限3千円!$H$3)</f>
        <v/>
      </c>
      <c r="S696" s="30" t="str">
        <f t="shared" si="175"/>
        <v/>
      </c>
    </row>
    <row r="697" spans="1:19" x14ac:dyDescent="0.25">
      <c r="A697" t="str">
        <f>IF(入力シート_上限3千円!$B708="","",ROW()-1)</f>
        <v/>
      </c>
      <c r="B697" t="str">
        <f t="shared" si="176"/>
        <v/>
      </c>
      <c r="C697" t="str">
        <f t="shared" si="180"/>
        <v/>
      </c>
      <c r="D697" t="str">
        <f t="shared" si="180"/>
        <v/>
      </c>
      <c r="E697" s="30" t="str">
        <f t="shared" si="180"/>
        <v/>
      </c>
      <c r="F697" t="str">
        <f t="shared" si="180"/>
        <v/>
      </c>
      <c r="G697" t="str">
        <f t="shared" si="168"/>
        <v/>
      </c>
      <c r="H697" t="str">
        <f t="shared" si="169"/>
        <v/>
      </c>
      <c r="I697" t="str">
        <f t="shared" si="170"/>
        <v/>
      </c>
      <c r="J697" t="str">
        <f t="shared" si="171"/>
        <v/>
      </c>
      <c r="K697" t="str">
        <f t="shared" si="181"/>
        <v/>
      </c>
      <c r="L697" t="str">
        <f t="shared" si="181"/>
        <v/>
      </c>
      <c r="M697" t="str">
        <f t="shared" si="181"/>
        <v/>
      </c>
      <c r="N697" t="str">
        <f t="shared" si="173"/>
        <v/>
      </c>
      <c r="O697" t="str">
        <f t="shared" si="182"/>
        <v/>
      </c>
      <c r="P697" t="str">
        <f t="shared" si="182"/>
        <v/>
      </c>
      <c r="Q697" t="str">
        <f>IF(OR($A697="",入力シート_上限3千円!$H$2=""),"",入力シート_上限3千円!$H$2)</f>
        <v/>
      </c>
      <c r="R697" t="str">
        <f>IF(OR($A697="",入力シート_上限3千円!$H$3=""),"",入力シート_上限3千円!$H$3)</f>
        <v/>
      </c>
      <c r="S697" s="30" t="str">
        <f t="shared" si="175"/>
        <v/>
      </c>
    </row>
    <row r="698" spans="1:19" x14ac:dyDescent="0.25">
      <c r="A698" t="str">
        <f>IF(入力シート_上限3千円!$B709="","",ROW()-1)</f>
        <v/>
      </c>
      <c r="B698" t="str">
        <f t="shared" si="176"/>
        <v/>
      </c>
      <c r="C698" t="str">
        <f t="shared" si="180"/>
        <v/>
      </c>
      <c r="D698" t="str">
        <f t="shared" si="180"/>
        <v/>
      </c>
      <c r="E698" s="30" t="str">
        <f t="shared" si="180"/>
        <v/>
      </c>
      <c r="F698" t="str">
        <f t="shared" si="180"/>
        <v/>
      </c>
      <c r="G698" t="str">
        <f t="shared" si="168"/>
        <v/>
      </c>
      <c r="H698" t="str">
        <f t="shared" si="169"/>
        <v/>
      </c>
      <c r="I698" t="str">
        <f t="shared" si="170"/>
        <v/>
      </c>
      <c r="J698" t="str">
        <f t="shared" si="171"/>
        <v/>
      </c>
      <c r="K698" t="str">
        <f t="shared" si="181"/>
        <v/>
      </c>
      <c r="L698" t="str">
        <f t="shared" si="181"/>
        <v/>
      </c>
      <c r="M698" t="str">
        <f t="shared" si="181"/>
        <v/>
      </c>
      <c r="N698" t="str">
        <f t="shared" si="173"/>
        <v/>
      </c>
      <c r="O698" t="str">
        <f t="shared" si="182"/>
        <v/>
      </c>
      <c r="P698" t="str">
        <f t="shared" si="182"/>
        <v/>
      </c>
      <c r="Q698" t="str">
        <f>IF(OR($A698="",入力シート_上限3千円!$H$2=""),"",入力シート_上限3千円!$H$2)</f>
        <v/>
      </c>
      <c r="R698" t="str">
        <f>IF(OR($A698="",入力シート_上限3千円!$H$3=""),"",入力シート_上限3千円!$H$3)</f>
        <v/>
      </c>
      <c r="S698" s="30" t="str">
        <f t="shared" si="175"/>
        <v/>
      </c>
    </row>
    <row r="699" spans="1:19" x14ac:dyDescent="0.25">
      <c r="A699" t="str">
        <f>IF(入力シート_上限3千円!$B710="","",ROW()-1)</f>
        <v/>
      </c>
      <c r="B699" t="str">
        <f t="shared" si="176"/>
        <v/>
      </c>
      <c r="C699" t="str">
        <f t="shared" si="180"/>
        <v/>
      </c>
      <c r="D699" t="str">
        <f t="shared" si="180"/>
        <v/>
      </c>
      <c r="E699" s="30" t="str">
        <f t="shared" si="180"/>
        <v/>
      </c>
      <c r="F699" t="str">
        <f t="shared" si="180"/>
        <v/>
      </c>
      <c r="G699" t="str">
        <f t="shared" si="168"/>
        <v/>
      </c>
      <c r="H699" t="str">
        <f t="shared" si="169"/>
        <v/>
      </c>
      <c r="I699" t="str">
        <f t="shared" si="170"/>
        <v/>
      </c>
      <c r="J699" t="str">
        <f t="shared" si="171"/>
        <v/>
      </c>
      <c r="K699" t="str">
        <f t="shared" si="181"/>
        <v/>
      </c>
      <c r="L699" t="str">
        <f t="shared" si="181"/>
        <v/>
      </c>
      <c r="M699" t="str">
        <f t="shared" si="181"/>
        <v/>
      </c>
      <c r="N699" t="str">
        <f t="shared" si="173"/>
        <v/>
      </c>
      <c r="O699" t="str">
        <f t="shared" si="182"/>
        <v/>
      </c>
      <c r="P699" t="str">
        <f t="shared" si="182"/>
        <v/>
      </c>
      <c r="Q699" t="str">
        <f>IF(OR($A699="",入力シート_上限3千円!$H$2=""),"",入力シート_上限3千円!$H$2)</f>
        <v/>
      </c>
      <c r="R699" t="str">
        <f>IF(OR($A699="",入力シート_上限3千円!$H$3=""),"",入力シート_上限3千円!$H$3)</f>
        <v/>
      </c>
      <c r="S699" s="30" t="str">
        <f t="shared" si="175"/>
        <v/>
      </c>
    </row>
    <row r="700" spans="1:19" x14ac:dyDescent="0.25">
      <c r="A700" t="str">
        <f>IF(入力シート_上限3千円!$B711="","",ROW()-1)</f>
        <v/>
      </c>
      <c r="B700" t="str">
        <f t="shared" si="176"/>
        <v/>
      </c>
      <c r="C700" t="str">
        <f t="shared" si="180"/>
        <v/>
      </c>
      <c r="D700" t="str">
        <f t="shared" si="180"/>
        <v/>
      </c>
      <c r="E700" s="30" t="str">
        <f t="shared" si="180"/>
        <v/>
      </c>
      <c r="F700" t="str">
        <f t="shared" si="180"/>
        <v/>
      </c>
      <c r="G700" t="str">
        <f t="shared" si="168"/>
        <v/>
      </c>
      <c r="H700" t="str">
        <f t="shared" si="169"/>
        <v/>
      </c>
      <c r="I700" t="str">
        <f t="shared" si="170"/>
        <v/>
      </c>
      <c r="J700" t="str">
        <f t="shared" si="171"/>
        <v/>
      </c>
      <c r="K700" t="str">
        <f t="shared" si="181"/>
        <v/>
      </c>
      <c r="L700" t="str">
        <f t="shared" si="181"/>
        <v/>
      </c>
      <c r="M700" t="str">
        <f t="shared" si="181"/>
        <v/>
      </c>
      <c r="N700" t="str">
        <f t="shared" si="173"/>
        <v/>
      </c>
      <c r="O700" t="str">
        <f t="shared" si="182"/>
        <v/>
      </c>
      <c r="P700" t="str">
        <f t="shared" si="182"/>
        <v/>
      </c>
      <c r="Q700" t="str">
        <f>IF(OR($A700="",入力シート_上限3千円!$H$2=""),"",入力シート_上限3千円!$H$2)</f>
        <v/>
      </c>
      <c r="R700" t="str">
        <f>IF(OR($A700="",入力シート_上限3千円!$H$3=""),"",入力シート_上限3千円!$H$3)</f>
        <v/>
      </c>
      <c r="S700" s="30" t="str">
        <f t="shared" si="175"/>
        <v/>
      </c>
    </row>
    <row r="701" spans="1:19" x14ac:dyDescent="0.25">
      <c r="A701" t="str">
        <f>IF(入力シート_上限3千円!$B712="","",ROW()-1)</f>
        <v/>
      </c>
      <c r="B701" t="str">
        <f t="shared" si="176"/>
        <v/>
      </c>
      <c r="C701" t="str">
        <f t="shared" si="180"/>
        <v/>
      </c>
      <c r="D701" t="str">
        <f t="shared" si="180"/>
        <v/>
      </c>
      <c r="E701" s="30" t="str">
        <f t="shared" si="180"/>
        <v/>
      </c>
      <c r="F701" t="str">
        <f t="shared" si="180"/>
        <v/>
      </c>
      <c r="G701" t="str">
        <f t="shared" si="168"/>
        <v/>
      </c>
      <c r="H701" t="str">
        <f t="shared" si="169"/>
        <v/>
      </c>
      <c r="I701" t="str">
        <f t="shared" si="170"/>
        <v/>
      </c>
      <c r="J701" t="str">
        <f t="shared" si="171"/>
        <v/>
      </c>
      <c r="K701" t="str">
        <f t="shared" si="181"/>
        <v/>
      </c>
      <c r="L701" t="str">
        <f t="shared" si="181"/>
        <v/>
      </c>
      <c r="M701" t="str">
        <f t="shared" si="181"/>
        <v/>
      </c>
      <c r="N701" t="str">
        <f t="shared" si="173"/>
        <v/>
      </c>
      <c r="O701" t="str">
        <f t="shared" si="182"/>
        <v/>
      </c>
      <c r="P701" t="str">
        <f t="shared" si="182"/>
        <v/>
      </c>
      <c r="Q701" t="str">
        <f>IF(OR($A701="",入力シート_上限3千円!$H$2=""),"",入力シート_上限3千円!$H$2)</f>
        <v/>
      </c>
      <c r="R701" t="str">
        <f>IF(OR($A701="",入力シート_上限3千円!$H$3=""),"",入力シート_上限3千円!$H$3)</f>
        <v/>
      </c>
      <c r="S701" s="30" t="str">
        <f t="shared" si="175"/>
        <v/>
      </c>
    </row>
    <row r="702" spans="1:19" x14ac:dyDescent="0.25">
      <c r="A702" t="str">
        <f>IF(入力シート_上限3千円!$B713="","",ROW()-1)</f>
        <v/>
      </c>
      <c r="B702" t="str">
        <f t="shared" si="176"/>
        <v/>
      </c>
      <c r="C702" t="str">
        <f t="shared" ref="C702:F721" si="183">IFERROR(IF(VLOOKUP($A702,実績一覧,COLUMN()+1,FALSE)=0,"",VLOOKUP($A702,実績一覧,COLUMN()+1,FALSE)),"")</f>
        <v/>
      </c>
      <c r="D702" t="str">
        <f t="shared" si="183"/>
        <v/>
      </c>
      <c r="E702" s="30" t="str">
        <f t="shared" si="183"/>
        <v/>
      </c>
      <c r="F702" t="str">
        <f t="shared" si="183"/>
        <v/>
      </c>
      <c r="G702" t="str">
        <f t="shared" si="168"/>
        <v/>
      </c>
      <c r="H702" t="str">
        <f t="shared" si="169"/>
        <v/>
      </c>
      <c r="I702" t="str">
        <f t="shared" si="170"/>
        <v/>
      </c>
      <c r="J702" t="str">
        <f t="shared" si="171"/>
        <v/>
      </c>
      <c r="K702" t="str">
        <f t="shared" ref="K702:M721" si="184">IFERROR(IF(VLOOKUP($A702,実績一覧,COLUMN()+11,FALSE)=0,"",VLOOKUP($A702,実績一覧,COLUMN()+11,FALSE)),"")</f>
        <v/>
      </c>
      <c r="L702" t="str">
        <f t="shared" si="184"/>
        <v/>
      </c>
      <c r="M702" t="str">
        <f t="shared" si="184"/>
        <v/>
      </c>
      <c r="N702" t="str">
        <f t="shared" si="173"/>
        <v/>
      </c>
      <c r="O702" t="str">
        <f t="shared" ref="O702:P721" si="185">IFERROR(IF(VLOOKUP($A702,実績一覧,COLUMN()+13,FALSE)=0,"",VLOOKUP($A702,実績一覧,COLUMN()+13,FALSE)),"")</f>
        <v/>
      </c>
      <c r="P702" t="str">
        <f t="shared" si="185"/>
        <v/>
      </c>
      <c r="Q702" t="str">
        <f>IF(OR($A702="",入力シート_上限3千円!$H$2=""),"",入力シート_上限3千円!$H$2)</f>
        <v/>
      </c>
      <c r="R702" t="str">
        <f>IF(OR($A702="",入力シート_上限3千円!$H$3=""),"",入力シート_上限3千円!$H$3)</f>
        <v/>
      </c>
      <c r="S702" s="30" t="str">
        <f t="shared" si="175"/>
        <v/>
      </c>
    </row>
    <row r="703" spans="1:19" x14ac:dyDescent="0.25">
      <c r="A703" t="str">
        <f>IF(入力シート_上限3千円!$B714="","",ROW()-1)</f>
        <v/>
      </c>
      <c r="B703" t="str">
        <f t="shared" si="176"/>
        <v/>
      </c>
      <c r="C703" t="str">
        <f t="shared" si="183"/>
        <v/>
      </c>
      <c r="D703" t="str">
        <f t="shared" si="183"/>
        <v/>
      </c>
      <c r="E703" s="30" t="str">
        <f t="shared" si="183"/>
        <v/>
      </c>
      <c r="F703" t="str">
        <f t="shared" si="183"/>
        <v/>
      </c>
      <c r="G703" t="str">
        <f t="shared" si="168"/>
        <v/>
      </c>
      <c r="H703" t="str">
        <f t="shared" si="169"/>
        <v/>
      </c>
      <c r="I703" t="str">
        <f t="shared" si="170"/>
        <v/>
      </c>
      <c r="J703" t="str">
        <f t="shared" si="171"/>
        <v/>
      </c>
      <c r="K703" t="str">
        <f t="shared" si="184"/>
        <v/>
      </c>
      <c r="L703" t="str">
        <f t="shared" si="184"/>
        <v/>
      </c>
      <c r="M703" t="str">
        <f t="shared" si="184"/>
        <v/>
      </c>
      <c r="N703" t="str">
        <f t="shared" si="173"/>
        <v/>
      </c>
      <c r="O703" t="str">
        <f t="shared" si="185"/>
        <v/>
      </c>
      <c r="P703" t="str">
        <f t="shared" si="185"/>
        <v/>
      </c>
      <c r="Q703" t="str">
        <f>IF(OR($A703="",入力シート_上限3千円!$H$2=""),"",入力シート_上限3千円!$H$2)</f>
        <v/>
      </c>
      <c r="R703" t="str">
        <f>IF(OR($A703="",入力シート_上限3千円!$H$3=""),"",入力シート_上限3千円!$H$3)</f>
        <v/>
      </c>
      <c r="S703" s="30" t="str">
        <f t="shared" si="175"/>
        <v/>
      </c>
    </row>
    <row r="704" spans="1:19" x14ac:dyDescent="0.25">
      <c r="A704" t="str">
        <f>IF(入力シート_上限3千円!$B715="","",ROW()-1)</f>
        <v/>
      </c>
      <c r="B704" t="str">
        <f t="shared" si="176"/>
        <v/>
      </c>
      <c r="C704" t="str">
        <f t="shared" si="183"/>
        <v/>
      </c>
      <c r="D704" t="str">
        <f t="shared" si="183"/>
        <v/>
      </c>
      <c r="E704" s="30" t="str">
        <f t="shared" si="183"/>
        <v/>
      </c>
      <c r="F704" t="str">
        <f t="shared" si="183"/>
        <v/>
      </c>
      <c r="G704" t="str">
        <f t="shared" si="168"/>
        <v/>
      </c>
      <c r="H704" t="str">
        <f t="shared" si="169"/>
        <v/>
      </c>
      <c r="I704" t="str">
        <f t="shared" si="170"/>
        <v/>
      </c>
      <c r="J704" t="str">
        <f t="shared" si="171"/>
        <v/>
      </c>
      <c r="K704" t="str">
        <f t="shared" si="184"/>
        <v/>
      </c>
      <c r="L704" t="str">
        <f t="shared" si="184"/>
        <v/>
      </c>
      <c r="M704" t="str">
        <f t="shared" si="184"/>
        <v/>
      </c>
      <c r="N704" t="str">
        <f t="shared" si="173"/>
        <v/>
      </c>
      <c r="O704" t="str">
        <f t="shared" si="185"/>
        <v/>
      </c>
      <c r="P704" t="str">
        <f t="shared" si="185"/>
        <v/>
      </c>
      <c r="Q704" t="str">
        <f>IF(OR($A704="",入力シート_上限3千円!$H$2=""),"",入力シート_上限3千円!$H$2)</f>
        <v/>
      </c>
      <c r="R704" t="str">
        <f>IF(OR($A704="",入力シート_上限3千円!$H$3=""),"",入力シート_上限3千円!$H$3)</f>
        <v/>
      </c>
      <c r="S704" s="30" t="str">
        <f t="shared" si="175"/>
        <v/>
      </c>
    </row>
    <row r="705" spans="1:19" x14ac:dyDescent="0.25">
      <c r="A705" t="str">
        <f>IF(入力シート_上限3千円!$B716="","",ROW()-1)</f>
        <v/>
      </c>
      <c r="B705" t="str">
        <f t="shared" si="176"/>
        <v/>
      </c>
      <c r="C705" t="str">
        <f t="shared" si="183"/>
        <v/>
      </c>
      <c r="D705" t="str">
        <f t="shared" si="183"/>
        <v/>
      </c>
      <c r="E705" s="30" t="str">
        <f t="shared" si="183"/>
        <v/>
      </c>
      <c r="F705" t="str">
        <f t="shared" si="183"/>
        <v/>
      </c>
      <c r="G705" t="str">
        <f t="shared" si="168"/>
        <v/>
      </c>
      <c r="H705" t="str">
        <f t="shared" si="169"/>
        <v/>
      </c>
      <c r="I705" t="str">
        <f t="shared" si="170"/>
        <v/>
      </c>
      <c r="J705" t="str">
        <f t="shared" si="171"/>
        <v/>
      </c>
      <c r="K705" t="str">
        <f t="shared" si="184"/>
        <v/>
      </c>
      <c r="L705" t="str">
        <f t="shared" si="184"/>
        <v/>
      </c>
      <c r="M705" t="str">
        <f t="shared" si="184"/>
        <v/>
      </c>
      <c r="N705" t="str">
        <f t="shared" si="173"/>
        <v/>
      </c>
      <c r="O705" t="str">
        <f t="shared" si="185"/>
        <v/>
      </c>
      <c r="P705" t="str">
        <f t="shared" si="185"/>
        <v/>
      </c>
      <c r="Q705" t="str">
        <f>IF(OR($A705="",入力シート_上限3千円!$H$2=""),"",入力シート_上限3千円!$H$2)</f>
        <v/>
      </c>
      <c r="R705" t="str">
        <f>IF(OR($A705="",入力シート_上限3千円!$H$3=""),"",入力シート_上限3千円!$H$3)</f>
        <v/>
      </c>
      <c r="S705" s="30" t="str">
        <f t="shared" si="175"/>
        <v/>
      </c>
    </row>
    <row r="706" spans="1:19" x14ac:dyDescent="0.25">
      <c r="A706" t="str">
        <f>IF(入力シート_上限3千円!$B717="","",ROW()-1)</f>
        <v/>
      </c>
      <c r="B706" t="str">
        <f t="shared" si="176"/>
        <v/>
      </c>
      <c r="C706" t="str">
        <f t="shared" si="183"/>
        <v/>
      </c>
      <c r="D706" t="str">
        <f t="shared" si="183"/>
        <v/>
      </c>
      <c r="E706" s="30" t="str">
        <f t="shared" si="183"/>
        <v/>
      </c>
      <c r="F706" t="str">
        <f t="shared" si="183"/>
        <v/>
      </c>
      <c r="G706" t="str">
        <f t="shared" ref="G706:G769" si="186">IFERROR(IF(VLOOKUP($A706,実績一覧,COLUMN()+2,FALSE)=0,"",VLOOKUP($A706,実績一覧,COLUMN()+2,FALSE)),"")</f>
        <v/>
      </c>
      <c r="H706" t="str">
        <f t="shared" ref="H706:H769" si="187">IFERROR(IF(VLOOKUP($A706,実績一覧,COLUMN()+4,FALSE)=0,"",VLOOKUP($A706,実績一覧,COLUMN()+4,FALSE)),"")</f>
        <v/>
      </c>
      <c r="I706" t="str">
        <f t="shared" ref="I706:I769" si="188">IFERROR(IF(VLOOKUP($A706,実績一覧,COLUMN()+5,FALSE)=0,"",VLOOKUP($A706,実績一覧,COLUMN()+5,FALSE)),"")</f>
        <v/>
      </c>
      <c r="J706" t="str">
        <f t="shared" ref="J706:J769" si="189">IFERROR(IF(VLOOKUP($A706,実績一覧,COLUMN()+8,FALSE)=0,"",VLOOKUP($A706,実績一覧,COLUMN()+8,FALSE)),"")</f>
        <v/>
      </c>
      <c r="K706" t="str">
        <f t="shared" si="184"/>
        <v/>
      </c>
      <c r="L706" t="str">
        <f t="shared" si="184"/>
        <v/>
      </c>
      <c r="M706" t="str">
        <f t="shared" si="184"/>
        <v/>
      </c>
      <c r="N706" t="str">
        <f t="shared" ref="N706:N769" si="190">IFERROR(IF(VLOOKUP($A706,実績一覧,COLUMN()+12,FALSE)=0,"",VLOOKUP($A706,実績一覧,COLUMN()+12,FALSE)),"")</f>
        <v/>
      </c>
      <c r="O706" t="str">
        <f t="shared" si="185"/>
        <v/>
      </c>
      <c r="P706" t="str">
        <f t="shared" si="185"/>
        <v/>
      </c>
      <c r="Q706" t="str">
        <f>IF(OR($A706="",入力シート_上限3千円!$H$2=""),"",入力シート_上限3千円!$H$2)</f>
        <v/>
      </c>
      <c r="R706" t="str">
        <f>IF(OR($A706="",入力シート_上限3千円!$H$3=""),"",入力シート_上限3千円!$H$3)</f>
        <v/>
      </c>
      <c r="S706" s="30" t="str">
        <f t="shared" ref="S706:S769" si="191">IFERROR(IF(VLOOKUP($A706,実績一覧,3,FALSE)=0,"",VLOOKUP($A706,実績一覧,3,FALSE)),"")</f>
        <v/>
      </c>
    </row>
    <row r="707" spans="1:19" x14ac:dyDescent="0.25">
      <c r="A707" t="str">
        <f>IF(入力シート_上限3千円!$B718="","",ROW()-1)</f>
        <v/>
      </c>
      <c r="B707" t="str">
        <f t="shared" si="176"/>
        <v/>
      </c>
      <c r="C707" t="str">
        <f t="shared" si="183"/>
        <v/>
      </c>
      <c r="D707" t="str">
        <f t="shared" si="183"/>
        <v/>
      </c>
      <c r="E707" s="30" t="str">
        <f t="shared" si="183"/>
        <v/>
      </c>
      <c r="F707" t="str">
        <f t="shared" si="183"/>
        <v/>
      </c>
      <c r="G707" t="str">
        <f t="shared" si="186"/>
        <v/>
      </c>
      <c r="H707" t="str">
        <f t="shared" si="187"/>
        <v/>
      </c>
      <c r="I707" t="str">
        <f t="shared" si="188"/>
        <v/>
      </c>
      <c r="J707" t="str">
        <f t="shared" si="189"/>
        <v/>
      </c>
      <c r="K707" t="str">
        <f t="shared" si="184"/>
        <v/>
      </c>
      <c r="L707" t="str">
        <f t="shared" si="184"/>
        <v/>
      </c>
      <c r="M707" t="str">
        <f t="shared" si="184"/>
        <v/>
      </c>
      <c r="N707" t="str">
        <f t="shared" si="190"/>
        <v/>
      </c>
      <c r="O707" t="str">
        <f t="shared" si="185"/>
        <v/>
      </c>
      <c r="P707" t="str">
        <f t="shared" si="185"/>
        <v/>
      </c>
      <c r="Q707" t="str">
        <f>IF(OR($A707="",入力シート_上限3千円!$H$2=""),"",入力シート_上限3千円!$H$2)</f>
        <v/>
      </c>
      <c r="R707" t="str">
        <f>IF(OR($A707="",入力シート_上限3千円!$H$3=""),"",入力シート_上限3千円!$H$3)</f>
        <v/>
      </c>
      <c r="S707" s="30" t="str">
        <f t="shared" si="191"/>
        <v/>
      </c>
    </row>
    <row r="708" spans="1:19" x14ac:dyDescent="0.25">
      <c r="A708" t="str">
        <f>IF(入力シート_上限3千円!$B719="","",ROW()-1)</f>
        <v/>
      </c>
      <c r="B708" t="str">
        <f t="shared" si="176"/>
        <v/>
      </c>
      <c r="C708" t="str">
        <f t="shared" si="183"/>
        <v/>
      </c>
      <c r="D708" t="str">
        <f t="shared" si="183"/>
        <v/>
      </c>
      <c r="E708" s="30" t="str">
        <f t="shared" si="183"/>
        <v/>
      </c>
      <c r="F708" t="str">
        <f t="shared" si="183"/>
        <v/>
      </c>
      <c r="G708" t="str">
        <f t="shared" si="186"/>
        <v/>
      </c>
      <c r="H708" t="str">
        <f t="shared" si="187"/>
        <v/>
      </c>
      <c r="I708" t="str">
        <f t="shared" si="188"/>
        <v/>
      </c>
      <c r="J708" t="str">
        <f t="shared" si="189"/>
        <v/>
      </c>
      <c r="K708" t="str">
        <f t="shared" si="184"/>
        <v/>
      </c>
      <c r="L708" t="str">
        <f t="shared" si="184"/>
        <v/>
      </c>
      <c r="M708" t="str">
        <f t="shared" si="184"/>
        <v/>
      </c>
      <c r="N708" t="str">
        <f t="shared" si="190"/>
        <v/>
      </c>
      <c r="O708" t="str">
        <f t="shared" si="185"/>
        <v/>
      </c>
      <c r="P708" t="str">
        <f t="shared" si="185"/>
        <v/>
      </c>
      <c r="Q708" t="str">
        <f>IF(OR($A708="",入力シート_上限3千円!$H$2=""),"",入力シート_上限3千円!$H$2)</f>
        <v/>
      </c>
      <c r="R708" t="str">
        <f>IF(OR($A708="",入力シート_上限3千円!$H$3=""),"",入力シート_上限3千円!$H$3)</f>
        <v/>
      </c>
      <c r="S708" s="30" t="str">
        <f t="shared" si="191"/>
        <v/>
      </c>
    </row>
    <row r="709" spans="1:19" x14ac:dyDescent="0.25">
      <c r="A709" t="str">
        <f>IF(入力シート_上限3千円!$B720="","",ROW()-1)</f>
        <v/>
      </c>
      <c r="B709" t="str">
        <f t="shared" si="176"/>
        <v/>
      </c>
      <c r="C709" t="str">
        <f t="shared" si="183"/>
        <v/>
      </c>
      <c r="D709" t="str">
        <f t="shared" si="183"/>
        <v/>
      </c>
      <c r="E709" s="30" t="str">
        <f t="shared" si="183"/>
        <v/>
      </c>
      <c r="F709" t="str">
        <f t="shared" si="183"/>
        <v/>
      </c>
      <c r="G709" t="str">
        <f t="shared" si="186"/>
        <v/>
      </c>
      <c r="H709" t="str">
        <f t="shared" si="187"/>
        <v/>
      </c>
      <c r="I709" t="str">
        <f t="shared" si="188"/>
        <v/>
      </c>
      <c r="J709" t="str">
        <f t="shared" si="189"/>
        <v/>
      </c>
      <c r="K709" t="str">
        <f t="shared" si="184"/>
        <v/>
      </c>
      <c r="L709" t="str">
        <f t="shared" si="184"/>
        <v/>
      </c>
      <c r="M709" t="str">
        <f t="shared" si="184"/>
        <v/>
      </c>
      <c r="N709" t="str">
        <f t="shared" si="190"/>
        <v/>
      </c>
      <c r="O709" t="str">
        <f t="shared" si="185"/>
        <v/>
      </c>
      <c r="P709" t="str">
        <f t="shared" si="185"/>
        <v/>
      </c>
      <c r="Q709" t="str">
        <f>IF(OR($A709="",入力シート_上限3千円!$H$2=""),"",入力シート_上限3千円!$H$2)</f>
        <v/>
      </c>
      <c r="R709" t="str">
        <f>IF(OR($A709="",入力シート_上限3千円!$H$3=""),"",入力シート_上限3千円!$H$3)</f>
        <v/>
      </c>
      <c r="S709" s="30" t="str">
        <f t="shared" si="191"/>
        <v/>
      </c>
    </row>
    <row r="710" spans="1:19" x14ac:dyDescent="0.25">
      <c r="A710" t="str">
        <f>IF(入力シート_上限3千円!$B721="","",ROW()-1)</f>
        <v/>
      </c>
      <c r="B710" t="str">
        <f t="shared" si="176"/>
        <v/>
      </c>
      <c r="C710" t="str">
        <f t="shared" si="183"/>
        <v/>
      </c>
      <c r="D710" t="str">
        <f t="shared" si="183"/>
        <v/>
      </c>
      <c r="E710" s="30" t="str">
        <f t="shared" si="183"/>
        <v/>
      </c>
      <c r="F710" t="str">
        <f t="shared" si="183"/>
        <v/>
      </c>
      <c r="G710" t="str">
        <f t="shared" si="186"/>
        <v/>
      </c>
      <c r="H710" t="str">
        <f t="shared" si="187"/>
        <v/>
      </c>
      <c r="I710" t="str">
        <f t="shared" si="188"/>
        <v/>
      </c>
      <c r="J710" t="str">
        <f t="shared" si="189"/>
        <v/>
      </c>
      <c r="K710" t="str">
        <f t="shared" si="184"/>
        <v/>
      </c>
      <c r="L710" t="str">
        <f t="shared" si="184"/>
        <v/>
      </c>
      <c r="M710" t="str">
        <f t="shared" si="184"/>
        <v/>
      </c>
      <c r="N710" t="str">
        <f t="shared" si="190"/>
        <v/>
      </c>
      <c r="O710" t="str">
        <f t="shared" si="185"/>
        <v/>
      </c>
      <c r="P710" t="str">
        <f t="shared" si="185"/>
        <v/>
      </c>
      <c r="Q710" t="str">
        <f>IF(OR($A710="",入力シート_上限3千円!$H$2=""),"",入力シート_上限3千円!$H$2)</f>
        <v/>
      </c>
      <c r="R710" t="str">
        <f>IF(OR($A710="",入力シート_上限3千円!$H$3=""),"",入力シート_上限3千円!$H$3)</f>
        <v/>
      </c>
      <c r="S710" s="30" t="str">
        <f t="shared" si="191"/>
        <v/>
      </c>
    </row>
    <row r="711" spans="1:19" x14ac:dyDescent="0.25">
      <c r="A711" t="str">
        <f>IF(入力シート_上限3千円!$B722="","",ROW()-1)</f>
        <v/>
      </c>
      <c r="B711" t="str">
        <f t="shared" si="176"/>
        <v/>
      </c>
      <c r="C711" t="str">
        <f t="shared" si="183"/>
        <v/>
      </c>
      <c r="D711" t="str">
        <f t="shared" si="183"/>
        <v/>
      </c>
      <c r="E711" s="30" t="str">
        <f t="shared" si="183"/>
        <v/>
      </c>
      <c r="F711" t="str">
        <f t="shared" si="183"/>
        <v/>
      </c>
      <c r="G711" t="str">
        <f t="shared" si="186"/>
        <v/>
      </c>
      <c r="H711" t="str">
        <f t="shared" si="187"/>
        <v/>
      </c>
      <c r="I711" t="str">
        <f t="shared" si="188"/>
        <v/>
      </c>
      <c r="J711" t="str">
        <f t="shared" si="189"/>
        <v/>
      </c>
      <c r="K711" t="str">
        <f t="shared" si="184"/>
        <v/>
      </c>
      <c r="L711" t="str">
        <f t="shared" si="184"/>
        <v/>
      </c>
      <c r="M711" t="str">
        <f t="shared" si="184"/>
        <v/>
      </c>
      <c r="N711" t="str">
        <f t="shared" si="190"/>
        <v/>
      </c>
      <c r="O711" t="str">
        <f t="shared" si="185"/>
        <v/>
      </c>
      <c r="P711" t="str">
        <f t="shared" si="185"/>
        <v/>
      </c>
      <c r="Q711" t="str">
        <f>IF(OR($A711="",入力シート_上限3千円!$H$2=""),"",入力シート_上限3千円!$H$2)</f>
        <v/>
      </c>
      <c r="R711" t="str">
        <f>IF(OR($A711="",入力シート_上限3千円!$H$3=""),"",入力シート_上限3千円!$H$3)</f>
        <v/>
      </c>
      <c r="S711" s="30" t="str">
        <f t="shared" si="191"/>
        <v/>
      </c>
    </row>
    <row r="712" spans="1:19" x14ac:dyDescent="0.25">
      <c r="A712" t="str">
        <f>IF(入力シート_上限3千円!$B723="","",ROW()-1)</f>
        <v/>
      </c>
      <c r="B712" t="str">
        <f t="shared" si="176"/>
        <v/>
      </c>
      <c r="C712" t="str">
        <f t="shared" si="183"/>
        <v/>
      </c>
      <c r="D712" t="str">
        <f t="shared" si="183"/>
        <v/>
      </c>
      <c r="E712" s="30" t="str">
        <f t="shared" si="183"/>
        <v/>
      </c>
      <c r="F712" t="str">
        <f t="shared" si="183"/>
        <v/>
      </c>
      <c r="G712" t="str">
        <f t="shared" si="186"/>
        <v/>
      </c>
      <c r="H712" t="str">
        <f t="shared" si="187"/>
        <v/>
      </c>
      <c r="I712" t="str">
        <f t="shared" si="188"/>
        <v/>
      </c>
      <c r="J712" t="str">
        <f t="shared" si="189"/>
        <v/>
      </c>
      <c r="K712" t="str">
        <f t="shared" si="184"/>
        <v/>
      </c>
      <c r="L712" t="str">
        <f t="shared" si="184"/>
        <v/>
      </c>
      <c r="M712" t="str">
        <f t="shared" si="184"/>
        <v/>
      </c>
      <c r="N712" t="str">
        <f t="shared" si="190"/>
        <v/>
      </c>
      <c r="O712" t="str">
        <f t="shared" si="185"/>
        <v/>
      </c>
      <c r="P712" t="str">
        <f t="shared" si="185"/>
        <v/>
      </c>
      <c r="Q712" t="str">
        <f>IF(OR($A712="",入力シート_上限3千円!$H$2=""),"",入力シート_上限3千円!$H$2)</f>
        <v/>
      </c>
      <c r="R712" t="str">
        <f>IF(OR($A712="",入力シート_上限3千円!$H$3=""),"",入力シート_上限3千円!$H$3)</f>
        <v/>
      </c>
      <c r="S712" s="30" t="str">
        <f t="shared" si="191"/>
        <v/>
      </c>
    </row>
    <row r="713" spans="1:19" x14ac:dyDescent="0.25">
      <c r="A713" t="str">
        <f>IF(入力シート_上限3千円!$B724="","",ROW()-1)</f>
        <v/>
      </c>
      <c r="B713" t="str">
        <f t="shared" ref="B713:B763" si="192">IFERROR(IF(VLOOKUP($A713,実績一覧,COLUMN(),FALSE)=0,"",VLOOKUP($A713,実績一覧,COLUMN(),FALSE)),"")</f>
        <v/>
      </c>
      <c r="C713" t="str">
        <f t="shared" si="183"/>
        <v/>
      </c>
      <c r="D713" t="str">
        <f t="shared" si="183"/>
        <v/>
      </c>
      <c r="E713" s="30" t="str">
        <f t="shared" si="183"/>
        <v/>
      </c>
      <c r="F713" t="str">
        <f t="shared" si="183"/>
        <v/>
      </c>
      <c r="G713" t="str">
        <f t="shared" si="186"/>
        <v/>
      </c>
      <c r="H713" t="str">
        <f t="shared" si="187"/>
        <v/>
      </c>
      <c r="I713" t="str">
        <f t="shared" si="188"/>
        <v/>
      </c>
      <c r="J713" t="str">
        <f t="shared" si="189"/>
        <v/>
      </c>
      <c r="K713" t="str">
        <f t="shared" si="184"/>
        <v/>
      </c>
      <c r="L713" t="str">
        <f t="shared" si="184"/>
        <v/>
      </c>
      <c r="M713" t="str">
        <f t="shared" si="184"/>
        <v/>
      </c>
      <c r="N713" t="str">
        <f t="shared" si="190"/>
        <v/>
      </c>
      <c r="O713" t="str">
        <f t="shared" si="185"/>
        <v/>
      </c>
      <c r="P713" t="str">
        <f t="shared" si="185"/>
        <v/>
      </c>
      <c r="Q713" t="str">
        <f>IF(OR($A713="",入力シート_上限3千円!$H$2=""),"",入力シート_上限3千円!$H$2)</f>
        <v/>
      </c>
      <c r="R713" t="str">
        <f>IF(OR($A713="",入力シート_上限3千円!$H$3=""),"",入力シート_上限3千円!$H$3)</f>
        <v/>
      </c>
      <c r="S713" s="30" t="str">
        <f t="shared" si="191"/>
        <v/>
      </c>
    </row>
    <row r="714" spans="1:19" x14ac:dyDescent="0.25">
      <c r="A714" t="str">
        <f>IF(入力シート_上限3千円!$B725="","",ROW()-1)</f>
        <v/>
      </c>
      <c r="B714" t="str">
        <f t="shared" si="192"/>
        <v/>
      </c>
      <c r="C714" t="str">
        <f t="shared" si="183"/>
        <v/>
      </c>
      <c r="D714" t="str">
        <f t="shared" si="183"/>
        <v/>
      </c>
      <c r="E714" s="30" t="str">
        <f t="shared" si="183"/>
        <v/>
      </c>
      <c r="F714" t="str">
        <f t="shared" si="183"/>
        <v/>
      </c>
      <c r="G714" t="str">
        <f t="shared" si="186"/>
        <v/>
      </c>
      <c r="H714" t="str">
        <f t="shared" si="187"/>
        <v/>
      </c>
      <c r="I714" t="str">
        <f t="shared" si="188"/>
        <v/>
      </c>
      <c r="J714" t="str">
        <f t="shared" si="189"/>
        <v/>
      </c>
      <c r="K714" t="str">
        <f t="shared" si="184"/>
        <v/>
      </c>
      <c r="L714" t="str">
        <f t="shared" si="184"/>
        <v/>
      </c>
      <c r="M714" t="str">
        <f t="shared" si="184"/>
        <v/>
      </c>
      <c r="N714" t="str">
        <f t="shared" si="190"/>
        <v/>
      </c>
      <c r="O714" t="str">
        <f t="shared" si="185"/>
        <v/>
      </c>
      <c r="P714" t="str">
        <f t="shared" si="185"/>
        <v/>
      </c>
      <c r="Q714" t="str">
        <f>IF(OR($A714="",入力シート_上限3千円!$H$2=""),"",入力シート_上限3千円!$H$2)</f>
        <v/>
      </c>
      <c r="R714" t="str">
        <f>IF(OR($A714="",入力シート_上限3千円!$H$3=""),"",入力シート_上限3千円!$H$3)</f>
        <v/>
      </c>
      <c r="S714" s="30" t="str">
        <f t="shared" si="191"/>
        <v/>
      </c>
    </row>
    <row r="715" spans="1:19" x14ac:dyDescent="0.25">
      <c r="A715" t="str">
        <f>IF(入力シート_上限3千円!$B726="","",ROW()-1)</f>
        <v/>
      </c>
      <c r="B715" t="str">
        <f t="shared" si="192"/>
        <v/>
      </c>
      <c r="C715" t="str">
        <f t="shared" si="183"/>
        <v/>
      </c>
      <c r="D715" t="str">
        <f t="shared" si="183"/>
        <v/>
      </c>
      <c r="E715" s="30" t="str">
        <f t="shared" si="183"/>
        <v/>
      </c>
      <c r="F715" t="str">
        <f t="shared" si="183"/>
        <v/>
      </c>
      <c r="G715" t="str">
        <f t="shared" si="186"/>
        <v/>
      </c>
      <c r="H715" t="str">
        <f t="shared" si="187"/>
        <v/>
      </c>
      <c r="I715" t="str">
        <f t="shared" si="188"/>
        <v/>
      </c>
      <c r="J715" t="str">
        <f t="shared" si="189"/>
        <v/>
      </c>
      <c r="K715" t="str">
        <f t="shared" si="184"/>
        <v/>
      </c>
      <c r="L715" t="str">
        <f t="shared" si="184"/>
        <v/>
      </c>
      <c r="M715" t="str">
        <f t="shared" si="184"/>
        <v/>
      </c>
      <c r="N715" t="str">
        <f t="shared" si="190"/>
        <v/>
      </c>
      <c r="O715" t="str">
        <f t="shared" si="185"/>
        <v/>
      </c>
      <c r="P715" t="str">
        <f t="shared" si="185"/>
        <v/>
      </c>
      <c r="Q715" t="str">
        <f>IF(OR($A715="",入力シート_上限3千円!$H$2=""),"",入力シート_上限3千円!$H$2)</f>
        <v/>
      </c>
      <c r="R715" t="str">
        <f>IF(OR($A715="",入力シート_上限3千円!$H$3=""),"",入力シート_上限3千円!$H$3)</f>
        <v/>
      </c>
      <c r="S715" s="30" t="str">
        <f t="shared" si="191"/>
        <v/>
      </c>
    </row>
    <row r="716" spans="1:19" x14ac:dyDescent="0.25">
      <c r="A716" t="str">
        <f>IF(入力シート_上限3千円!$B727="","",ROW()-1)</f>
        <v/>
      </c>
      <c r="B716" t="str">
        <f t="shared" si="192"/>
        <v/>
      </c>
      <c r="C716" t="str">
        <f t="shared" si="183"/>
        <v/>
      </c>
      <c r="D716" t="str">
        <f t="shared" si="183"/>
        <v/>
      </c>
      <c r="E716" s="30" t="str">
        <f t="shared" si="183"/>
        <v/>
      </c>
      <c r="F716" t="str">
        <f t="shared" si="183"/>
        <v/>
      </c>
      <c r="G716" t="str">
        <f t="shared" si="186"/>
        <v/>
      </c>
      <c r="H716" t="str">
        <f t="shared" si="187"/>
        <v/>
      </c>
      <c r="I716" t="str">
        <f t="shared" si="188"/>
        <v/>
      </c>
      <c r="J716" t="str">
        <f t="shared" si="189"/>
        <v/>
      </c>
      <c r="K716" t="str">
        <f t="shared" si="184"/>
        <v/>
      </c>
      <c r="L716" t="str">
        <f t="shared" si="184"/>
        <v/>
      </c>
      <c r="M716" t="str">
        <f t="shared" si="184"/>
        <v/>
      </c>
      <c r="N716" t="str">
        <f t="shared" si="190"/>
        <v/>
      </c>
      <c r="O716" t="str">
        <f t="shared" si="185"/>
        <v/>
      </c>
      <c r="P716" t="str">
        <f t="shared" si="185"/>
        <v/>
      </c>
      <c r="Q716" t="str">
        <f>IF(OR($A716="",入力シート_上限3千円!$H$2=""),"",入力シート_上限3千円!$H$2)</f>
        <v/>
      </c>
      <c r="R716" t="str">
        <f>IF(OR($A716="",入力シート_上限3千円!$H$3=""),"",入力シート_上限3千円!$H$3)</f>
        <v/>
      </c>
      <c r="S716" s="30" t="str">
        <f t="shared" si="191"/>
        <v/>
      </c>
    </row>
    <row r="717" spans="1:19" x14ac:dyDescent="0.25">
      <c r="A717" t="str">
        <f>IF(入力シート_上限3千円!$B728="","",ROW()-1)</f>
        <v/>
      </c>
      <c r="B717" t="str">
        <f t="shared" si="192"/>
        <v/>
      </c>
      <c r="C717" t="str">
        <f t="shared" si="183"/>
        <v/>
      </c>
      <c r="D717" t="str">
        <f t="shared" si="183"/>
        <v/>
      </c>
      <c r="E717" s="30" t="str">
        <f t="shared" si="183"/>
        <v/>
      </c>
      <c r="F717" t="str">
        <f t="shared" si="183"/>
        <v/>
      </c>
      <c r="G717" t="str">
        <f t="shared" si="186"/>
        <v/>
      </c>
      <c r="H717" t="str">
        <f t="shared" si="187"/>
        <v/>
      </c>
      <c r="I717" t="str">
        <f t="shared" si="188"/>
        <v/>
      </c>
      <c r="J717" t="str">
        <f t="shared" si="189"/>
        <v/>
      </c>
      <c r="K717" t="str">
        <f t="shared" si="184"/>
        <v/>
      </c>
      <c r="L717" t="str">
        <f t="shared" si="184"/>
        <v/>
      </c>
      <c r="M717" t="str">
        <f t="shared" si="184"/>
        <v/>
      </c>
      <c r="N717" t="str">
        <f t="shared" si="190"/>
        <v/>
      </c>
      <c r="O717" t="str">
        <f t="shared" si="185"/>
        <v/>
      </c>
      <c r="P717" t="str">
        <f t="shared" si="185"/>
        <v/>
      </c>
      <c r="Q717" t="str">
        <f>IF(OR($A717="",入力シート_上限3千円!$H$2=""),"",入力シート_上限3千円!$H$2)</f>
        <v/>
      </c>
      <c r="R717" t="str">
        <f>IF(OR($A717="",入力シート_上限3千円!$H$3=""),"",入力シート_上限3千円!$H$3)</f>
        <v/>
      </c>
      <c r="S717" s="30" t="str">
        <f t="shared" si="191"/>
        <v/>
      </c>
    </row>
    <row r="718" spans="1:19" x14ac:dyDescent="0.25">
      <c r="A718" t="str">
        <f>IF(入力シート_上限3千円!$B729="","",ROW()-1)</f>
        <v/>
      </c>
      <c r="B718" t="str">
        <f t="shared" si="192"/>
        <v/>
      </c>
      <c r="C718" t="str">
        <f t="shared" si="183"/>
        <v/>
      </c>
      <c r="D718" t="str">
        <f t="shared" si="183"/>
        <v/>
      </c>
      <c r="E718" s="30" t="str">
        <f t="shared" si="183"/>
        <v/>
      </c>
      <c r="F718" t="str">
        <f t="shared" si="183"/>
        <v/>
      </c>
      <c r="G718" t="str">
        <f t="shared" si="186"/>
        <v/>
      </c>
      <c r="H718" t="str">
        <f t="shared" si="187"/>
        <v/>
      </c>
      <c r="I718" t="str">
        <f t="shared" si="188"/>
        <v/>
      </c>
      <c r="J718" t="str">
        <f t="shared" si="189"/>
        <v/>
      </c>
      <c r="K718" t="str">
        <f t="shared" si="184"/>
        <v/>
      </c>
      <c r="L718" t="str">
        <f t="shared" si="184"/>
        <v/>
      </c>
      <c r="M718" t="str">
        <f t="shared" si="184"/>
        <v/>
      </c>
      <c r="N718" t="str">
        <f t="shared" si="190"/>
        <v/>
      </c>
      <c r="O718" t="str">
        <f t="shared" si="185"/>
        <v/>
      </c>
      <c r="P718" t="str">
        <f t="shared" si="185"/>
        <v/>
      </c>
      <c r="Q718" t="str">
        <f>IF(OR($A718="",入力シート_上限3千円!$H$2=""),"",入力シート_上限3千円!$H$2)</f>
        <v/>
      </c>
      <c r="R718" t="str">
        <f>IF(OR($A718="",入力シート_上限3千円!$H$3=""),"",入力シート_上限3千円!$H$3)</f>
        <v/>
      </c>
      <c r="S718" s="30" t="str">
        <f t="shared" si="191"/>
        <v/>
      </c>
    </row>
    <row r="719" spans="1:19" x14ac:dyDescent="0.25">
      <c r="A719" t="str">
        <f>IF(入力シート_上限3千円!$B730="","",ROW()-1)</f>
        <v/>
      </c>
      <c r="B719" t="str">
        <f t="shared" si="192"/>
        <v/>
      </c>
      <c r="C719" t="str">
        <f t="shared" si="183"/>
        <v/>
      </c>
      <c r="D719" t="str">
        <f t="shared" si="183"/>
        <v/>
      </c>
      <c r="E719" s="30" t="str">
        <f t="shared" si="183"/>
        <v/>
      </c>
      <c r="F719" t="str">
        <f t="shared" si="183"/>
        <v/>
      </c>
      <c r="G719" t="str">
        <f t="shared" si="186"/>
        <v/>
      </c>
      <c r="H719" t="str">
        <f t="shared" si="187"/>
        <v/>
      </c>
      <c r="I719" t="str">
        <f t="shared" si="188"/>
        <v/>
      </c>
      <c r="J719" t="str">
        <f t="shared" si="189"/>
        <v/>
      </c>
      <c r="K719" t="str">
        <f t="shared" si="184"/>
        <v/>
      </c>
      <c r="L719" t="str">
        <f t="shared" si="184"/>
        <v/>
      </c>
      <c r="M719" t="str">
        <f t="shared" si="184"/>
        <v/>
      </c>
      <c r="N719" t="str">
        <f t="shared" si="190"/>
        <v/>
      </c>
      <c r="O719" t="str">
        <f t="shared" si="185"/>
        <v/>
      </c>
      <c r="P719" t="str">
        <f t="shared" si="185"/>
        <v/>
      </c>
      <c r="Q719" t="str">
        <f>IF(OR($A719="",入力シート_上限3千円!$H$2=""),"",入力シート_上限3千円!$H$2)</f>
        <v/>
      </c>
      <c r="R719" t="str">
        <f>IF(OR($A719="",入力シート_上限3千円!$H$3=""),"",入力シート_上限3千円!$H$3)</f>
        <v/>
      </c>
      <c r="S719" s="30" t="str">
        <f t="shared" si="191"/>
        <v/>
      </c>
    </row>
    <row r="720" spans="1:19" x14ac:dyDescent="0.25">
      <c r="A720" t="str">
        <f>IF(入力シート_上限3千円!$B731="","",ROW()-1)</f>
        <v/>
      </c>
      <c r="B720" t="str">
        <f t="shared" si="192"/>
        <v/>
      </c>
      <c r="C720" t="str">
        <f t="shared" si="183"/>
        <v/>
      </c>
      <c r="D720" t="str">
        <f t="shared" si="183"/>
        <v/>
      </c>
      <c r="E720" s="30" t="str">
        <f t="shared" si="183"/>
        <v/>
      </c>
      <c r="F720" t="str">
        <f t="shared" si="183"/>
        <v/>
      </c>
      <c r="G720" t="str">
        <f t="shared" si="186"/>
        <v/>
      </c>
      <c r="H720" t="str">
        <f t="shared" si="187"/>
        <v/>
      </c>
      <c r="I720" t="str">
        <f t="shared" si="188"/>
        <v/>
      </c>
      <c r="J720" t="str">
        <f t="shared" si="189"/>
        <v/>
      </c>
      <c r="K720" t="str">
        <f t="shared" si="184"/>
        <v/>
      </c>
      <c r="L720" t="str">
        <f t="shared" si="184"/>
        <v/>
      </c>
      <c r="M720" t="str">
        <f t="shared" si="184"/>
        <v/>
      </c>
      <c r="N720" t="str">
        <f t="shared" si="190"/>
        <v/>
      </c>
      <c r="O720" t="str">
        <f t="shared" si="185"/>
        <v/>
      </c>
      <c r="P720" t="str">
        <f t="shared" si="185"/>
        <v/>
      </c>
      <c r="Q720" t="str">
        <f>IF(OR($A720="",入力シート_上限3千円!$H$2=""),"",入力シート_上限3千円!$H$2)</f>
        <v/>
      </c>
      <c r="R720" t="str">
        <f>IF(OR($A720="",入力シート_上限3千円!$H$3=""),"",入力シート_上限3千円!$H$3)</f>
        <v/>
      </c>
      <c r="S720" s="30" t="str">
        <f t="shared" si="191"/>
        <v/>
      </c>
    </row>
    <row r="721" spans="1:19" x14ac:dyDescent="0.25">
      <c r="A721" t="str">
        <f>IF(入力シート_上限3千円!$B732="","",ROW()-1)</f>
        <v/>
      </c>
      <c r="B721" t="str">
        <f t="shared" si="192"/>
        <v/>
      </c>
      <c r="C721" t="str">
        <f t="shared" si="183"/>
        <v/>
      </c>
      <c r="D721" t="str">
        <f t="shared" si="183"/>
        <v/>
      </c>
      <c r="E721" s="30" t="str">
        <f t="shared" si="183"/>
        <v/>
      </c>
      <c r="F721" t="str">
        <f t="shared" si="183"/>
        <v/>
      </c>
      <c r="G721" t="str">
        <f t="shared" si="186"/>
        <v/>
      </c>
      <c r="H721" t="str">
        <f t="shared" si="187"/>
        <v/>
      </c>
      <c r="I721" t="str">
        <f t="shared" si="188"/>
        <v/>
      </c>
      <c r="J721" t="str">
        <f t="shared" si="189"/>
        <v/>
      </c>
      <c r="K721" t="str">
        <f t="shared" si="184"/>
        <v/>
      </c>
      <c r="L721" t="str">
        <f t="shared" si="184"/>
        <v/>
      </c>
      <c r="M721" t="str">
        <f t="shared" si="184"/>
        <v/>
      </c>
      <c r="N721" t="str">
        <f t="shared" si="190"/>
        <v/>
      </c>
      <c r="O721" t="str">
        <f t="shared" si="185"/>
        <v/>
      </c>
      <c r="P721" t="str">
        <f t="shared" si="185"/>
        <v/>
      </c>
      <c r="Q721" t="str">
        <f>IF(OR($A721="",入力シート_上限3千円!$H$2=""),"",入力シート_上限3千円!$H$2)</f>
        <v/>
      </c>
      <c r="R721" t="str">
        <f>IF(OR($A721="",入力シート_上限3千円!$H$3=""),"",入力シート_上限3千円!$H$3)</f>
        <v/>
      </c>
      <c r="S721" s="30" t="str">
        <f t="shared" si="191"/>
        <v/>
      </c>
    </row>
    <row r="722" spans="1:19" x14ac:dyDescent="0.25">
      <c r="A722" t="str">
        <f>IF(入力シート_上限3千円!$B733="","",ROW()-1)</f>
        <v/>
      </c>
      <c r="B722" t="str">
        <f t="shared" si="192"/>
        <v/>
      </c>
      <c r="C722" t="str">
        <f t="shared" ref="C722:F741" si="193">IFERROR(IF(VLOOKUP($A722,実績一覧,COLUMN()+1,FALSE)=0,"",VLOOKUP($A722,実績一覧,COLUMN()+1,FALSE)),"")</f>
        <v/>
      </c>
      <c r="D722" t="str">
        <f t="shared" si="193"/>
        <v/>
      </c>
      <c r="E722" s="30" t="str">
        <f t="shared" si="193"/>
        <v/>
      </c>
      <c r="F722" t="str">
        <f t="shared" si="193"/>
        <v/>
      </c>
      <c r="G722" t="str">
        <f t="shared" si="186"/>
        <v/>
      </c>
      <c r="H722" t="str">
        <f t="shared" si="187"/>
        <v/>
      </c>
      <c r="I722" t="str">
        <f t="shared" si="188"/>
        <v/>
      </c>
      <c r="J722" t="str">
        <f t="shared" si="189"/>
        <v/>
      </c>
      <c r="K722" t="str">
        <f t="shared" ref="K722:M741" si="194">IFERROR(IF(VLOOKUP($A722,実績一覧,COLUMN()+11,FALSE)=0,"",VLOOKUP($A722,実績一覧,COLUMN()+11,FALSE)),"")</f>
        <v/>
      </c>
      <c r="L722" t="str">
        <f t="shared" si="194"/>
        <v/>
      </c>
      <c r="M722" t="str">
        <f t="shared" si="194"/>
        <v/>
      </c>
      <c r="N722" t="str">
        <f t="shared" si="190"/>
        <v/>
      </c>
      <c r="O722" t="str">
        <f t="shared" ref="O722:P741" si="195">IFERROR(IF(VLOOKUP($A722,実績一覧,COLUMN()+13,FALSE)=0,"",VLOOKUP($A722,実績一覧,COLUMN()+13,FALSE)),"")</f>
        <v/>
      </c>
      <c r="P722" t="str">
        <f t="shared" si="195"/>
        <v/>
      </c>
      <c r="Q722" t="str">
        <f>IF(OR($A722="",入力シート_上限3千円!$H$2=""),"",入力シート_上限3千円!$H$2)</f>
        <v/>
      </c>
      <c r="R722" t="str">
        <f>IF(OR($A722="",入力シート_上限3千円!$H$3=""),"",入力シート_上限3千円!$H$3)</f>
        <v/>
      </c>
      <c r="S722" s="30" t="str">
        <f t="shared" si="191"/>
        <v/>
      </c>
    </row>
    <row r="723" spans="1:19" x14ac:dyDescent="0.25">
      <c r="A723" t="str">
        <f>IF(入力シート_上限3千円!$B734="","",ROW()-1)</f>
        <v/>
      </c>
      <c r="B723" t="str">
        <f t="shared" si="192"/>
        <v/>
      </c>
      <c r="C723" t="str">
        <f t="shared" si="193"/>
        <v/>
      </c>
      <c r="D723" t="str">
        <f t="shared" si="193"/>
        <v/>
      </c>
      <c r="E723" s="30" t="str">
        <f t="shared" si="193"/>
        <v/>
      </c>
      <c r="F723" t="str">
        <f t="shared" si="193"/>
        <v/>
      </c>
      <c r="G723" t="str">
        <f t="shared" si="186"/>
        <v/>
      </c>
      <c r="H723" t="str">
        <f t="shared" si="187"/>
        <v/>
      </c>
      <c r="I723" t="str">
        <f t="shared" si="188"/>
        <v/>
      </c>
      <c r="J723" t="str">
        <f t="shared" si="189"/>
        <v/>
      </c>
      <c r="K723" t="str">
        <f t="shared" si="194"/>
        <v/>
      </c>
      <c r="L723" t="str">
        <f t="shared" si="194"/>
        <v/>
      </c>
      <c r="M723" t="str">
        <f t="shared" si="194"/>
        <v/>
      </c>
      <c r="N723" t="str">
        <f t="shared" si="190"/>
        <v/>
      </c>
      <c r="O723" t="str">
        <f t="shared" si="195"/>
        <v/>
      </c>
      <c r="P723" t="str">
        <f t="shared" si="195"/>
        <v/>
      </c>
      <c r="Q723" t="str">
        <f>IF(OR($A723="",入力シート_上限3千円!$H$2=""),"",入力シート_上限3千円!$H$2)</f>
        <v/>
      </c>
      <c r="R723" t="str">
        <f>IF(OR($A723="",入力シート_上限3千円!$H$3=""),"",入力シート_上限3千円!$H$3)</f>
        <v/>
      </c>
      <c r="S723" s="30" t="str">
        <f t="shared" si="191"/>
        <v/>
      </c>
    </row>
    <row r="724" spans="1:19" x14ac:dyDescent="0.25">
      <c r="A724" t="str">
        <f>IF(入力シート_上限3千円!$B735="","",ROW()-1)</f>
        <v/>
      </c>
      <c r="B724" t="str">
        <f t="shared" si="192"/>
        <v/>
      </c>
      <c r="C724" t="str">
        <f t="shared" si="193"/>
        <v/>
      </c>
      <c r="D724" t="str">
        <f t="shared" si="193"/>
        <v/>
      </c>
      <c r="E724" s="30" t="str">
        <f t="shared" si="193"/>
        <v/>
      </c>
      <c r="F724" t="str">
        <f t="shared" si="193"/>
        <v/>
      </c>
      <c r="G724" t="str">
        <f t="shared" si="186"/>
        <v/>
      </c>
      <c r="H724" t="str">
        <f t="shared" si="187"/>
        <v/>
      </c>
      <c r="I724" t="str">
        <f t="shared" si="188"/>
        <v/>
      </c>
      <c r="J724" t="str">
        <f t="shared" si="189"/>
        <v/>
      </c>
      <c r="K724" t="str">
        <f t="shared" si="194"/>
        <v/>
      </c>
      <c r="L724" t="str">
        <f t="shared" si="194"/>
        <v/>
      </c>
      <c r="M724" t="str">
        <f t="shared" si="194"/>
        <v/>
      </c>
      <c r="N724" t="str">
        <f t="shared" si="190"/>
        <v/>
      </c>
      <c r="O724" t="str">
        <f t="shared" si="195"/>
        <v/>
      </c>
      <c r="P724" t="str">
        <f t="shared" si="195"/>
        <v/>
      </c>
      <c r="Q724" t="str">
        <f>IF(OR($A724="",入力シート_上限3千円!$H$2=""),"",入力シート_上限3千円!$H$2)</f>
        <v/>
      </c>
      <c r="R724" t="str">
        <f>IF(OR($A724="",入力シート_上限3千円!$H$3=""),"",入力シート_上限3千円!$H$3)</f>
        <v/>
      </c>
      <c r="S724" s="30" t="str">
        <f t="shared" si="191"/>
        <v/>
      </c>
    </row>
    <row r="725" spans="1:19" x14ac:dyDescent="0.25">
      <c r="A725" t="str">
        <f>IF(入力シート_上限3千円!$B736="","",ROW()-1)</f>
        <v/>
      </c>
      <c r="B725" t="str">
        <f t="shared" si="192"/>
        <v/>
      </c>
      <c r="C725" t="str">
        <f t="shared" si="193"/>
        <v/>
      </c>
      <c r="D725" t="str">
        <f t="shared" si="193"/>
        <v/>
      </c>
      <c r="E725" s="30" t="str">
        <f t="shared" si="193"/>
        <v/>
      </c>
      <c r="F725" t="str">
        <f t="shared" si="193"/>
        <v/>
      </c>
      <c r="G725" t="str">
        <f t="shared" si="186"/>
        <v/>
      </c>
      <c r="H725" t="str">
        <f t="shared" si="187"/>
        <v/>
      </c>
      <c r="I725" t="str">
        <f t="shared" si="188"/>
        <v/>
      </c>
      <c r="J725" t="str">
        <f t="shared" si="189"/>
        <v/>
      </c>
      <c r="K725" t="str">
        <f t="shared" si="194"/>
        <v/>
      </c>
      <c r="L725" t="str">
        <f t="shared" si="194"/>
        <v/>
      </c>
      <c r="M725" t="str">
        <f t="shared" si="194"/>
        <v/>
      </c>
      <c r="N725" t="str">
        <f t="shared" si="190"/>
        <v/>
      </c>
      <c r="O725" t="str">
        <f t="shared" si="195"/>
        <v/>
      </c>
      <c r="P725" t="str">
        <f t="shared" si="195"/>
        <v/>
      </c>
      <c r="Q725" t="str">
        <f>IF(OR($A725="",入力シート_上限3千円!$H$2=""),"",入力シート_上限3千円!$H$2)</f>
        <v/>
      </c>
      <c r="R725" t="str">
        <f>IF(OR($A725="",入力シート_上限3千円!$H$3=""),"",入力シート_上限3千円!$H$3)</f>
        <v/>
      </c>
      <c r="S725" s="30" t="str">
        <f t="shared" si="191"/>
        <v/>
      </c>
    </row>
    <row r="726" spans="1:19" x14ac:dyDescent="0.25">
      <c r="A726" t="str">
        <f>IF(入力シート_上限3千円!$B737="","",ROW()-1)</f>
        <v/>
      </c>
      <c r="B726" t="str">
        <f t="shared" si="192"/>
        <v/>
      </c>
      <c r="C726" t="str">
        <f t="shared" si="193"/>
        <v/>
      </c>
      <c r="D726" t="str">
        <f t="shared" si="193"/>
        <v/>
      </c>
      <c r="E726" s="30" t="str">
        <f t="shared" si="193"/>
        <v/>
      </c>
      <c r="F726" t="str">
        <f t="shared" si="193"/>
        <v/>
      </c>
      <c r="G726" t="str">
        <f t="shared" si="186"/>
        <v/>
      </c>
      <c r="H726" t="str">
        <f t="shared" si="187"/>
        <v/>
      </c>
      <c r="I726" t="str">
        <f t="shared" si="188"/>
        <v/>
      </c>
      <c r="J726" t="str">
        <f t="shared" si="189"/>
        <v/>
      </c>
      <c r="K726" t="str">
        <f t="shared" si="194"/>
        <v/>
      </c>
      <c r="L726" t="str">
        <f t="shared" si="194"/>
        <v/>
      </c>
      <c r="M726" t="str">
        <f t="shared" si="194"/>
        <v/>
      </c>
      <c r="N726" t="str">
        <f t="shared" si="190"/>
        <v/>
      </c>
      <c r="O726" t="str">
        <f t="shared" si="195"/>
        <v/>
      </c>
      <c r="P726" t="str">
        <f t="shared" si="195"/>
        <v/>
      </c>
      <c r="Q726" t="str">
        <f>IF(OR($A726="",入力シート_上限3千円!$H$2=""),"",入力シート_上限3千円!$H$2)</f>
        <v/>
      </c>
      <c r="R726" t="str">
        <f>IF(OR($A726="",入力シート_上限3千円!$H$3=""),"",入力シート_上限3千円!$H$3)</f>
        <v/>
      </c>
      <c r="S726" s="30" t="str">
        <f t="shared" si="191"/>
        <v/>
      </c>
    </row>
    <row r="727" spans="1:19" x14ac:dyDescent="0.25">
      <c r="A727" t="str">
        <f>IF(入力シート_上限3千円!$B738="","",ROW()-1)</f>
        <v/>
      </c>
      <c r="B727" t="str">
        <f t="shared" si="192"/>
        <v/>
      </c>
      <c r="C727" t="str">
        <f t="shared" si="193"/>
        <v/>
      </c>
      <c r="D727" t="str">
        <f t="shared" si="193"/>
        <v/>
      </c>
      <c r="E727" s="30" t="str">
        <f t="shared" si="193"/>
        <v/>
      </c>
      <c r="F727" t="str">
        <f t="shared" si="193"/>
        <v/>
      </c>
      <c r="G727" t="str">
        <f t="shared" si="186"/>
        <v/>
      </c>
      <c r="H727" t="str">
        <f t="shared" si="187"/>
        <v/>
      </c>
      <c r="I727" t="str">
        <f t="shared" si="188"/>
        <v/>
      </c>
      <c r="J727" t="str">
        <f t="shared" si="189"/>
        <v/>
      </c>
      <c r="K727" t="str">
        <f t="shared" si="194"/>
        <v/>
      </c>
      <c r="L727" t="str">
        <f t="shared" si="194"/>
        <v/>
      </c>
      <c r="M727" t="str">
        <f t="shared" si="194"/>
        <v/>
      </c>
      <c r="N727" t="str">
        <f t="shared" si="190"/>
        <v/>
      </c>
      <c r="O727" t="str">
        <f t="shared" si="195"/>
        <v/>
      </c>
      <c r="P727" t="str">
        <f t="shared" si="195"/>
        <v/>
      </c>
      <c r="Q727" t="str">
        <f>IF(OR($A727="",入力シート_上限3千円!$H$2=""),"",入力シート_上限3千円!$H$2)</f>
        <v/>
      </c>
      <c r="R727" t="str">
        <f>IF(OR($A727="",入力シート_上限3千円!$H$3=""),"",入力シート_上限3千円!$H$3)</f>
        <v/>
      </c>
      <c r="S727" s="30" t="str">
        <f t="shared" si="191"/>
        <v/>
      </c>
    </row>
    <row r="728" spans="1:19" x14ac:dyDescent="0.25">
      <c r="A728" t="str">
        <f>IF(入力シート_上限3千円!$B739="","",ROW()-1)</f>
        <v/>
      </c>
      <c r="B728" t="str">
        <f t="shared" si="192"/>
        <v/>
      </c>
      <c r="C728" t="str">
        <f t="shared" si="193"/>
        <v/>
      </c>
      <c r="D728" t="str">
        <f t="shared" si="193"/>
        <v/>
      </c>
      <c r="E728" s="30" t="str">
        <f t="shared" si="193"/>
        <v/>
      </c>
      <c r="F728" t="str">
        <f t="shared" si="193"/>
        <v/>
      </c>
      <c r="G728" t="str">
        <f t="shared" si="186"/>
        <v/>
      </c>
      <c r="H728" t="str">
        <f t="shared" si="187"/>
        <v/>
      </c>
      <c r="I728" t="str">
        <f t="shared" si="188"/>
        <v/>
      </c>
      <c r="J728" t="str">
        <f t="shared" si="189"/>
        <v/>
      </c>
      <c r="K728" t="str">
        <f t="shared" si="194"/>
        <v/>
      </c>
      <c r="L728" t="str">
        <f t="shared" si="194"/>
        <v/>
      </c>
      <c r="M728" t="str">
        <f t="shared" si="194"/>
        <v/>
      </c>
      <c r="N728" t="str">
        <f t="shared" si="190"/>
        <v/>
      </c>
      <c r="O728" t="str">
        <f t="shared" si="195"/>
        <v/>
      </c>
      <c r="P728" t="str">
        <f t="shared" si="195"/>
        <v/>
      </c>
      <c r="Q728" t="str">
        <f>IF(OR($A728="",入力シート_上限3千円!$H$2=""),"",入力シート_上限3千円!$H$2)</f>
        <v/>
      </c>
      <c r="R728" t="str">
        <f>IF(OR($A728="",入力シート_上限3千円!$H$3=""),"",入力シート_上限3千円!$H$3)</f>
        <v/>
      </c>
      <c r="S728" s="30" t="str">
        <f t="shared" si="191"/>
        <v/>
      </c>
    </row>
    <row r="729" spans="1:19" x14ac:dyDescent="0.25">
      <c r="A729" t="str">
        <f>IF(入力シート_上限3千円!$B740="","",ROW()-1)</f>
        <v/>
      </c>
      <c r="B729" t="str">
        <f t="shared" si="192"/>
        <v/>
      </c>
      <c r="C729" t="str">
        <f t="shared" si="193"/>
        <v/>
      </c>
      <c r="D729" t="str">
        <f t="shared" si="193"/>
        <v/>
      </c>
      <c r="E729" s="30" t="str">
        <f t="shared" si="193"/>
        <v/>
      </c>
      <c r="F729" t="str">
        <f t="shared" si="193"/>
        <v/>
      </c>
      <c r="G729" t="str">
        <f t="shared" si="186"/>
        <v/>
      </c>
      <c r="H729" t="str">
        <f t="shared" si="187"/>
        <v/>
      </c>
      <c r="I729" t="str">
        <f t="shared" si="188"/>
        <v/>
      </c>
      <c r="J729" t="str">
        <f t="shared" si="189"/>
        <v/>
      </c>
      <c r="K729" t="str">
        <f t="shared" si="194"/>
        <v/>
      </c>
      <c r="L729" t="str">
        <f t="shared" si="194"/>
        <v/>
      </c>
      <c r="M729" t="str">
        <f t="shared" si="194"/>
        <v/>
      </c>
      <c r="N729" t="str">
        <f t="shared" si="190"/>
        <v/>
      </c>
      <c r="O729" t="str">
        <f t="shared" si="195"/>
        <v/>
      </c>
      <c r="P729" t="str">
        <f t="shared" si="195"/>
        <v/>
      </c>
      <c r="Q729" t="str">
        <f>IF(OR($A729="",入力シート_上限3千円!$H$2=""),"",入力シート_上限3千円!$H$2)</f>
        <v/>
      </c>
      <c r="R729" t="str">
        <f>IF(OR($A729="",入力シート_上限3千円!$H$3=""),"",入力シート_上限3千円!$H$3)</f>
        <v/>
      </c>
      <c r="S729" s="30" t="str">
        <f t="shared" si="191"/>
        <v/>
      </c>
    </row>
    <row r="730" spans="1:19" x14ac:dyDescent="0.25">
      <c r="A730" t="str">
        <f>IF(入力シート_上限3千円!$B741="","",ROW()-1)</f>
        <v/>
      </c>
      <c r="B730" t="str">
        <f t="shared" si="192"/>
        <v/>
      </c>
      <c r="C730" t="str">
        <f t="shared" si="193"/>
        <v/>
      </c>
      <c r="D730" t="str">
        <f t="shared" si="193"/>
        <v/>
      </c>
      <c r="E730" s="30" t="str">
        <f t="shared" si="193"/>
        <v/>
      </c>
      <c r="F730" t="str">
        <f t="shared" si="193"/>
        <v/>
      </c>
      <c r="G730" t="str">
        <f t="shared" si="186"/>
        <v/>
      </c>
      <c r="H730" t="str">
        <f t="shared" si="187"/>
        <v/>
      </c>
      <c r="I730" t="str">
        <f t="shared" si="188"/>
        <v/>
      </c>
      <c r="J730" t="str">
        <f t="shared" si="189"/>
        <v/>
      </c>
      <c r="K730" t="str">
        <f t="shared" si="194"/>
        <v/>
      </c>
      <c r="L730" t="str">
        <f t="shared" si="194"/>
        <v/>
      </c>
      <c r="M730" t="str">
        <f t="shared" si="194"/>
        <v/>
      </c>
      <c r="N730" t="str">
        <f t="shared" si="190"/>
        <v/>
      </c>
      <c r="O730" t="str">
        <f t="shared" si="195"/>
        <v/>
      </c>
      <c r="P730" t="str">
        <f t="shared" si="195"/>
        <v/>
      </c>
      <c r="Q730" t="str">
        <f>IF(OR($A730="",入力シート_上限3千円!$H$2=""),"",入力シート_上限3千円!$H$2)</f>
        <v/>
      </c>
      <c r="R730" t="str">
        <f>IF(OR($A730="",入力シート_上限3千円!$H$3=""),"",入力シート_上限3千円!$H$3)</f>
        <v/>
      </c>
      <c r="S730" s="30" t="str">
        <f t="shared" si="191"/>
        <v/>
      </c>
    </row>
    <row r="731" spans="1:19" x14ac:dyDescent="0.25">
      <c r="A731" t="str">
        <f>IF(入力シート_上限3千円!$B742="","",ROW()-1)</f>
        <v/>
      </c>
      <c r="B731" t="str">
        <f t="shared" si="192"/>
        <v/>
      </c>
      <c r="C731" t="str">
        <f t="shared" si="193"/>
        <v/>
      </c>
      <c r="D731" t="str">
        <f t="shared" si="193"/>
        <v/>
      </c>
      <c r="E731" s="30" t="str">
        <f t="shared" si="193"/>
        <v/>
      </c>
      <c r="F731" t="str">
        <f t="shared" si="193"/>
        <v/>
      </c>
      <c r="G731" t="str">
        <f t="shared" si="186"/>
        <v/>
      </c>
      <c r="H731" t="str">
        <f t="shared" si="187"/>
        <v/>
      </c>
      <c r="I731" t="str">
        <f t="shared" si="188"/>
        <v/>
      </c>
      <c r="J731" t="str">
        <f t="shared" si="189"/>
        <v/>
      </c>
      <c r="K731" t="str">
        <f t="shared" si="194"/>
        <v/>
      </c>
      <c r="L731" t="str">
        <f t="shared" si="194"/>
        <v/>
      </c>
      <c r="M731" t="str">
        <f t="shared" si="194"/>
        <v/>
      </c>
      <c r="N731" t="str">
        <f t="shared" si="190"/>
        <v/>
      </c>
      <c r="O731" t="str">
        <f t="shared" si="195"/>
        <v/>
      </c>
      <c r="P731" t="str">
        <f t="shared" si="195"/>
        <v/>
      </c>
      <c r="Q731" t="str">
        <f>IF(OR($A731="",入力シート_上限3千円!$H$2=""),"",入力シート_上限3千円!$H$2)</f>
        <v/>
      </c>
      <c r="R731" t="str">
        <f>IF(OR($A731="",入力シート_上限3千円!$H$3=""),"",入力シート_上限3千円!$H$3)</f>
        <v/>
      </c>
      <c r="S731" s="30" t="str">
        <f t="shared" si="191"/>
        <v/>
      </c>
    </row>
    <row r="732" spans="1:19" x14ac:dyDescent="0.25">
      <c r="A732" t="str">
        <f>IF(入力シート_上限3千円!$B743="","",ROW()-1)</f>
        <v/>
      </c>
      <c r="B732" t="str">
        <f t="shared" si="192"/>
        <v/>
      </c>
      <c r="C732" t="str">
        <f t="shared" si="193"/>
        <v/>
      </c>
      <c r="D732" t="str">
        <f t="shared" si="193"/>
        <v/>
      </c>
      <c r="E732" s="30" t="str">
        <f t="shared" si="193"/>
        <v/>
      </c>
      <c r="F732" t="str">
        <f t="shared" si="193"/>
        <v/>
      </c>
      <c r="G732" t="str">
        <f t="shared" si="186"/>
        <v/>
      </c>
      <c r="H732" t="str">
        <f t="shared" si="187"/>
        <v/>
      </c>
      <c r="I732" t="str">
        <f t="shared" si="188"/>
        <v/>
      </c>
      <c r="J732" t="str">
        <f t="shared" si="189"/>
        <v/>
      </c>
      <c r="K732" t="str">
        <f t="shared" si="194"/>
        <v/>
      </c>
      <c r="L732" t="str">
        <f t="shared" si="194"/>
        <v/>
      </c>
      <c r="M732" t="str">
        <f t="shared" si="194"/>
        <v/>
      </c>
      <c r="N732" t="str">
        <f t="shared" si="190"/>
        <v/>
      </c>
      <c r="O732" t="str">
        <f t="shared" si="195"/>
        <v/>
      </c>
      <c r="P732" t="str">
        <f t="shared" si="195"/>
        <v/>
      </c>
      <c r="Q732" t="str">
        <f>IF(OR($A732="",入力シート_上限3千円!$H$2=""),"",入力シート_上限3千円!$H$2)</f>
        <v/>
      </c>
      <c r="R732" t="str">
        <f>IF(OR($A732="",入力シート_上限3千円!$H$3=""),"",入力シート_上限3千円!$H$3)</f>
        <v/>
      </c>
      <c r="S732" s="30" t="str">
        <f t="shared" si="191"/>
        <v/>
      </c>
    </row>
    <row r="733" spans="1:19" x14ac:dyDescent="0.25">
      <c r="A733" t="str">
        <f>IF(入力シート_上限3千円!$B744="","",ROW()-1)</f>
        <v/>
      </c>
      <c r="B733" t="str">
        <f t="shared" si="192"/>
        <v/>
      </c>
      <c r="C733" t="str">
        <f t="shared" si="193"/>
        <v/>
      </c>
      <c r="D733" t="str">
        <f t="shared" si="193"/>
        <v/>
      </c>
      <c r="E733" s="30" t="str">
        <f t="shared" si="193"/>
        <v/>
      </c>
      <c r="F733" t="str">
        <f t="shared" si="193"/>
        <v/>
      </c>
      <c r="G733" t="str">
        <f t="shared" si="186"/>
        <v/>
      </c>
      <c r="H733" t="str">
        <f t="shared" si="187"/>
        <v/>
      </c>
      <c r="I733" t="str">
        <f t="shared" si="188"/>
        <v/>
      </c>
      <c r="J733" t="str">
        <f t="shared" si="189"/>
        <v/>
      </c>
      <c r="K733" t="str">
        <f t="shared" si="194"/>
        <v/>
      </c>
      <c r="L733" t="str">
        <f t="shared" si="194"/>
        <v/>
      </c>
      <c r="M733" t="str">
        <f t="shared" si="194"/>
        <v/>
      </c>
      <c r="N733" t="str">
        <f t="shared" si="190"/>
        <v/>
      </c>
      <c r="O733" t="str">
        <f t="shared" si="195"/>
        <v/>
      </c>
      <c r="P733" t="str">
        <f t="shared" si="195"/>
        <v/>
      </c>
      <c r="Q733" t="str">
        <f>IF(OR($A733="",入力シート_上限3千円!$H$2=""),"",入力シート_上限3千円!$H$2)</f>
        <v/>
      </c>
      <c r="R733" t="str">
        <f>IF(OR($A733="",入力シート_上限3千円!$H$3=""),"",入力シート_上限3千円!$H$3)</f>
        <v/>
      </c>
      <c r="S733" s="30" t="str">
        <f t="shared" si="191"/>
        <v/>
      </c>
    </row>
    <row r="734" spans="1:19" x14ac:dyDescent="0.25">
      <c r="A734" t="str">
        <f>IF(入力シート_上限3千円!$B745="","",ROW()-1)</f>
        <v/>
      </c>
      <c r="B734" t="str">
        <f t="shared" si="192"/>
        <v/>
      </c>
      <c r="C734" t="str">
        <f t="shared" si="193"/>
        <v/>
      </c>
      <c r="D734" t="str">
        <f t="shared" si="193"/>
        <v/>
      </c>
      <c r="E734" s="30" t="str">
        <f t="shared" si="193"/>
        <v/>
      </c>
      <c r="F734" t="str">
        <f t="shared" si="193"/>
        <v/>
      </c>
      <c r="G734" t="str">
        <f t="shared" si="186"/>
        <v/>
      </c>
      <c r="H734" t="str">
        <f t="shared" si="187"/>
        <v/>
      </c>
      <c r="I734" t="str">
        <f t="shared" si="188"/>
        <v/>
      </c>
      <c r="J734" t="str">
        <f t="shared" si="189"/>
        <v/>
      </c>
      <c r="K734" t="str">
        <f t="shared" si="194"/>
        <v/>
      </c>
      <c r="L734" t="str">
        <f t="shared" si="194"/>
        <v/>
      </c>
      <c r="M734" t="str">
        <f t="shared" si="194"/>
        <v/>
      </c>
      <c r="N734" t="str">
        <f t="shared" si="190"/>
        <v/>
      </c>
      <c r="O734" t="str">
        <f t="shared" si="195"/>
        <v/>
      </c>
      <c r="P734" t="str">
        <f t="shared" si="195"/>
        <v/>
      </c>
      <c r="Q734" t="str">
        <f>IF(OR($A734="",入力シート_上限3千円!$H$2=""),"",入力シート_上限3千円!$H$2)</f>
        <v/>
      </c>
      <c r="R734" t="str">
        <f>IF(OR($A734="",入力シート_上限3千円!$H$3=""),"",入力シート_上限3千円!$H$3)</f>
        <v/>
      </c>
      <c r="S734" s="30" t="str">
        <f t="shared" si="191"/>
        <v/>
      </c>
    </row>
    <row r="735" spans="1:19" x14ac:dyDescent="0.25">
      <c r="A735" t="str">
        <f>IF(入力シート_上限3千円!$B746="","",ROW()-1)</f>
        <v/>
      </c>
      <c r="B735" t="str">
        <f t="shared" si="192"/>
        <v/>
      </c>
      <c r="C735" t="str">
        <f t="shared" si="193"/>
        <v/>
      </c>
      <c r="D735" t="str">
        <f t="shared" si="193"/>
        <v/>
      </c>
      <c r="E735" s="30" t="str">
        <f t="shared" si="193"/>
        <v/>
      </c>
      <c r="F735" t="str">
        <f t="shared" si="193"/>
        <v/>
      </c>
      <c r="G735" t="str">
        <f t="shared" si="186"/>
        <v/>
      </c>
      <c r="H735" t="str">
        <f t="shared" si="187"/>
        <v/>
      </c>
      <c r="I735" t="str">
        <f t="shared" si="188"/>
        <v/>
      </c>
      <c r="J735" t="str">
        <f t="shared" si="189"/>
        <v/>
      </c>
      <c r="K735" t="str">
        <f t="shared" si="194"/>
        <v/>
      </c>
      <c r="L735" t="str">
        <f t="shared" si="194"/>
        <v/>
      </c>
      <c r="M735" t="str">
        <f t="shared" si="194"/>
        <v/>
      </c>
      <c r="N735" t="str">
        <f t="shared" si="190"/>
        <v/>
      </c>
      <c r="O735" t="str">
        <f t="shared" si="195"/>
        <v/>
      </c>
      <c r="P735" t="str">
        <f t="shared" si="195"/>
        <v/>
      </c>
      <c r="Q735" t="str">
        <f>IF(OR($A735="",入力シート_上限3千円!$H$2=""),"",入力シート_上限3千円!$H$2)</f>
        <v/>
      </c>
      <c r="R735" t="str">
        <f>IF(OR($A735="",入力シート_上限3千円!$H$3=""),"",入力シート_上限3千円!$H$3)</f>
        <v/>
      </c>
      <c r="S735" s="30" t="str">
        <f t="shared" si="191"/>
        <v/>
      </c>
    </row>
    <row r="736" spans="1:19" x14ac:dyDescent="0.25">
      <c r="A736" t="str">
        <f>IF(入力シート_上限3千円!$B747="","",ROW()-1)</f>
        <v/>
      </c>
      <c r="B736" t="str">
        <f t="shared" si="192"/>
        <v/>
      </c>
      <c r="C736" t="str">
        <f t="shared" si="193"/>
        <v/>
      </c>
      <c r="D736" t="str">
        <f t="shared" si="193"/>
        <v/>
      </c>
      <c r="E736" s="30" t="str">
        <f t="shared" si="193"/>
        <v/>
      </c>
      <c r="F736" t="str">
        <f t="shared" si="193"/>
        <v/>
      </c>
      <c r="G736" t="str">
        <f t="shared" si="186"/>
        <v/>
      </c>
      <c r="H736" t="str">
        <f t="shared" si="187"/>
        <v/>
      </c>
      <c r="I736" t="str">
        <f t="shared" si="188"/>
        <v/>
      </c>
      <c r="J736" t="str">
        <f t="shared" si="189"/>
        <v/>
      </c>
      <c r="K736" t="str">
        <f t="shared" si="194"/>
        <v/>
      </c>
      <c r="L736" t="str">
        <f t="shared" si="194"/>
        <v/>
      </c>
      <c r="M736" t="str">
        <f t="shared" si="194"/>
        <v/>
      </c>
      <c r="N736" t="str">
        <f t="shared" si="190"/>
        <v/>
      </c>
      <c r="O736" t="str">
        <f t="shared" si="195"/>
        <v/>
      </c>
      <c r="P736" t="str">
        <f t="shared" si="195"/>
        <v/>
      </c>
      <c r="Q736" t="str">
        <f>IF(OR($A736="",入力シート_上限3千円!$H$2=""),"",入力シート_上限3千円!$H$2)</f>
        <v/>
      </c>
      <c r="R736" t="str">
        <f>IF(OR($A736="",入力シート_上限3千円!$H$3=""),"",入力シート_上限3千円!$H$3)</f>
        <v/>
      </c>
      <c r="S736" s="30" t="str">
        <f t="shared" si="191"/>
        <v/>
      </c>
    </row>
    <row r="737" spans="1:19" x14ac:dyDescent="0.25">
      <c r="A737" t="str">
        <f>IF(入力シート_上限3千円!$B748="","",ROW()-1)</f>
        <v/>
      </c>
      <c r="B737" t="str">
        <f t="shared" si="192"/>
        <v/>
      </c>
      <c r="C737" t="str">
        <f t="shared" si="193"/>
        <v/>
      </c>
      <c r="D737" t="str">
        <f t="shared" si="193"/>
        <v/>
      </c>
      <c r="E737" s="30" t="str">
        <f t="shared" si="193"/>
        <v/>
      </c>
      <c r="F737" t="str">
        <f t="shared" si="193"/>
        <v/>
      </c>
      <c r="G737" t="str">
        <f t="shared" si="186"/>
        <v/>
      </c>
      <c r="H737" t="str">
        <f t="shared" si="187"/>
        <v/>
      </c>
      <c r="I737" t="str">
        <f t="shared" si="188"/>
        <v/>
      </c>
      <c r="J737" t="str">
        <f t="shared" si="189"/>
        <v/>
      </c>
      <c r="K737" t="str">
        <f t="shared" si="194"/>
        <v/>
      </c>
      <c r="L737" t="str">
        <f t="shared" si="194"/>
        <v/>
      </c>
      <c r="M737" t="str">
        <f t="shared" si="194"/>
        <v/>
      </c>
      <c r="N737" t="str">
        <f t="shared" si="190"/>
        <v/>
      </c>
      <c r="O737" t="str">
        <f t="shared" si="195"/>
        <v/>
      </c>
      <c r="P737" t="str">
        <f t="shared" si="195"/>
        <v/>
      </c>
      <c r="Q737" t="str">
        <f>IF(OR($A737="",入力シート_上限3千円!$H$2=""),"",入力シート_上限3千円!$H$2)</f>
        <v/>
      </c>
      <c r="R737" t="str">
        <f>IF(OR($A737="",入力シート_上限3千円!$H$3=""),"",入力シート_上限3千円!$H$3)</f>
        <v/>
      </c>
      <c r="S737" s="30" t="str">
        <f t="shared" si="191"/>
        <v/>
      </c>
    </row>
    <row r="738" spans="1:19" x14ac:dyDescent="0.25">
      <c r="A738" t="str">
        <f>IF(入力シート_上限3千円!$B749="","",ROW()-1)</f>
        <v/>
      </c>
      <c r="B738" t="str">
        <f t="shared" si="192"/>
        <v/>
      </c>
      <c r="C738" t="str">
        <f t="shared" si="193"/>
        <v/>
      </c>
      <c r="D738" t="str">
        <f t="shared" si="193"/>
        <v/>
      </c>
      <c r="E738" s="30" t="str">
        <f t="shared" si="193"/>
        <v/>
      </c>
      <c r="F738" t="str">
        <f t="shared" si="193"/>
        <v/>
      </c>
      <c r="G738" t="str">
        <f t="shared" si="186"/>
        <v/>
      </c>
      <c r="H738" t="str">
        <f t="shared" si="187"/>
        <v/>
      </c>
      <c r="I738" t="str">
        <f t="shared" si="188"/>
        <v/>
      </c>
      <c r="J738" t="str">
        <f t="shared" si="189"/>
        <v/>
      </c>
      <c r="K738" t="str">
        <f t="shared" si="194"/>
        <v/>
      </c>
      <c r="L738" t="str">
        <f t="shared" si="194"/>
        <v/>
      </c>
      <c r="M738" t="str">
        <f t="shared" si="194"/>
        <v/>
      </c>
      <c r="N738" t="str">
        <f t="shared" si="190"/>
        <v/>
      </c>
      <c r="O738" t="str">
        <f t="shared" si="195"/>
        <v/>
      </c>
      <c r="P738" t="str">
        <f t="shared" si="195"/>
        <v/>
      </c>
      <c r="Q738" t="str">
        <f>IF(OR($A738="",入力シート_上限3千円!$H$2=""),"",入力シート_上限3千円!$H$2)</f>
        <v/>
      </c>
      <c r="R738" t="str">
        <f>IF(OR($A738="",入力シート_上限3千円!$H$3=""),"",入力シート_上限3千円!$H$3)</f>
        <v/>
      </c>
      <c r="S738" s="30" t="str">
        <f t="shared" si="191"/>
        <v/>
      </c>
    </row>
    <row r="739" spans="1:19" x14ac:dyDescent="0.25">
      <c r="A739" t="str">
        <f>IF(入力シート_上限3千円!$B750="","",ROW()-1)</f>
        <v/>
      </c>
      <c r="B739" t="str">
        <f t="shared" si="192"/>
        <v/>
      </c>
      <c r="C739" t="str">
        <f t="shared" si="193"/>
        <v/>
      </c>
      <c r="D739" t="str">
        <f t="shared" si="193"/>
        <v/>
      </c>
      <c r="E739" s="30" t="str">
        <f t="shared" si="193"/>
        <v/>
      </c>
      <c r="F739" t="str">
        <f t="shared" si="193"/>
        <v/>
      </c>
      <c r="G739" t="str">
        <f t="shared" si="186"/>
        <v/>
      </c>
      <c r="H739" t="str">
        <f t="shared" si="187"/>
        <v/>
      </c>
      <c r="I739" t="str">
        <f t="shared" si="188"/>
        <v/>
      </c>
      <c r="J739" t="str">
        <f t="shared" si="189"/>
        <v/>
      </c>
      <c r="K739" t="str">
        <f t="shared" si="194"/>
        <v/>
      </c>
      <c r="L739" t="str">
        <f t="shared" si="194"/>
        <v/>
      </c>
      <c r="M739" t="str">
        <f t="shared" si="194"/>
        <v/>
      </c>
      <c r="N739" t="str">
        <f t="shared" si="190"/>
        <v/>
      </c>
      <c r="O739" t="str">
        <f t="shared" si="195"/>
        <v/>
      </c>
      <c r="P739" t="str">
        <f t="shared" si="195"/>
        <v/>
      </c>
      <c r="Q739" t="str">
        <f>IF(OR($A739="",入力シート_上限3千円!$H$2=""),"",入力シート_上限3千円!$H$2)</f>
        <v/>
      </c>
      <c r="R739" t="str">
        <f>IF(OR($A739="",入力シート_上限3千円!$H$3=""),"",入力シート_上限3千円!$H$3)</f>
        <v/>
      </c>
      <c r="S739" s="30" t="str">
        <f t="shared" si="191"/>
        <v/>
      </c>
    </row>
    <row r="740" spans="1:19" x14ac:dyDescent="0.25">
      <c r="A740" t="str">
        <f>IF(入力シート_上限3千円!$B751="","",ROW()-1)</f>
        <v/>
      </c>
      <c r="B740" t="str">
        <f t="shared" si="192"/>
        <v/>
      </c>
      <c r="C740" t="str">
        <f t="shared" si="193"/>
        <v/>
      </c>
      <c r="D740" t="str">
        <f t="shared" si="193"/>
        <v/>
      </c>
      <c r="E740" s="30" t="str">
        <f t="shared" si="193"/>
        <v/>
      </c>
      <c r="F740" t="str">
        <f t="shared" si="193"/>
        <v/>
      </c>
      <c r="G740" t="str">
        <f t="shared" si="186"/>
        <v/>
      </c>
      <c r="H740" t="str">
        <f t="shared" si="187"/>
        <v/>
      </c>
      <c r="I740" t="str">
        <f t="shared" si="188"/>
        <v/>
      </c>
      <c r="J740" t="str">
        <f t="shared" si="189"/>
        <v/>
      </c>
      <c r="K740" t="str">
        <f t="shared" si="194"/>
        <v/>
      </c>
      <c r="L740" t="str">
        <f t="shared" si="194"/>
        <v/>
      </c>
      <c r="M740" t="str">
        <f t="shared" si="194"/>
        <v/>
      </c>
      <c r="N740" t="str">
        <f t="shared" si="190"/>
        <v/>
      </c>
      <c r="O740" t="str">
        <f t="shared" si="195"/>
        <v/>
      </c>
      <c r="P740" t="str">
        <f t="shared" si="195"/>
        <v/>
      </c>
      <c r="Q740" t="str">
        <f>IF(OR($A740="",入力シート_上限3千円!$H$2=""),"",入力シート_上限3千円!$H$2)</f>
        <v/>
      </c>
      <c r="R740" t="str">
        <f>IF(OR($A740="",入力シート_上限3千円!$H$3=""),"",入力シート_上限3千円!$H$3)</f>
        <v/>
      </c>
      <c r="S740" s="30" t="str">
        <f t="shared" si="191"/>
        <v/>
      </c>
    </row>
    <row r="741" spans="1:19" x14ac:dyDescent="0.25">
      <c r="A741" t="str">
        <f>IF(入力シート_上限3千円!$B752="","",ROW()-1)</f>
        <v/>
      </c>
      <c r="B741" t="str">
        <f t="shared" si="192"/>
        <v/>
      </c>
      <c r="C741" t="str">
        <f t="shared" si="193"/>
        <v/>
      </c>
      <c r="D741" t="str">
        <f t="shared" si="193"/>
        <v/>
      </c>
      <c r="E741" s="30" t="str">
        <f t="shared" si="193"/>
        <v/>
      </c>
      <c r="F741" t="str">
        <f t="shared" si="193"/>
        <v/>
      </c>
      <c r="G741" t="str">
        <f t="shared" si="186"/>
        <v/>
      </c>
      <c r="H741" t="str">
        <f t="shared" si="187"/>
        <v/>
      </c>
      <c r="I741" t="str">
        <f t="shared" si="188"/>
        <v/>
      </c>
      <c r="J741" t="str">
        <f t="shared" si="189"/>
        <v/>
      </c>
      <c r="K741" t="str">
        <f t="shared" si="194"/>
        <v/>
      </c>
      <c r="L741" t="str">
        <f t="shared" si="194"/>
        <v/>
      </c>
      <c r="M741" t="str">
        <f t="shared" si="194"/>
        <v/>
      </c>
      <c r="N741" t="str">
        <f t="shared" si="190"/>
        <v/>
      </c>
      <c r="O741" t="str">
        <f t="shared" si="195"/>
        <v/>
      </c>
      <c r="P741" t="str">
        <f t="shared" si="195"/>
        <v/>
      </c>
      <c r="Q741" t="str">
        <f>IF(OR($A741="",入力シート_上限3千円!$H$2=""),"",入力シート_上限3千円!$H$2)</f>
        <v/>
      </c>
      <c r="R741" t="str">
        <f>IF(OR($A741="",入力シート_上限3千円!$H$3=""),"",入力シート_上限3千円!$H$3)</f>
        <v/>
      </c>
      <c r="S741" s="30" t="str">
        <f t="shared" si="191"/>
        <v/>
      </c>
    </row>
    <row r="742" spans="1:19" x14ac:dyDescent="0.25">
      <c r="A742" t="str">
        <f>IF(入力シート_上限3千円!$B753="","",ROW()-1)</f>
        <v/>
      </c>
      <c r="B742" t="str">
        <f t="shared" si="192"/>
        <v/>
      </c>
      <c r="C742" t="str">
        <f t="shared" ref="C742:F761" si="196">IFERROR(IF(VLOOKUP($A742,実績一覧,COLUMN()+1,FALSE)=0,"",VLOOKUP($A742,実績一覧,COLUMN()+1,FALSE)),"")</f>
        <v/>
      </c>
      <c r="D742" t="str">
        <f t="shared" si="196"/>
        <v/>
      </c>
      <c r="E742" s="30" t="str">
        <f t="shared" si="196"/>
        <v/>
      </c>
      <c r="F742" t="str">
        <f t="shared" si="196"/>
        <v/>
      </c>
      <c r="G742" t="str">
        <f t="shared" si="186"/>
        <v/>
      </c>
      <c r="H742" t="str">
        <f t="shared" si="187"/>
        <v/>
      </c>
      <c r="I742" t="str">
        <f t="shared" si="188"/>
        <v/>
      </c>
      <c r="J742" t="str">
        <f t="shared" si="189"/>
        <v/>
      </c>
      <c r="K742" t="str">
        <f t="shared" ref="K742:M761" si="197">IFERROR(IF(VLOOKUP($A742,実績一覧,COLUMN()+11,FALSE)=0,"",VLOOKUP($A742,実績一覧,COLUMN()+11,FALSE)),"")</f>
        <v/>
      </c>
      <c r="L742" t="str">
        <f t="shared" si="197"/>
        <v/>
      </c>
      <c r="M742" t="str">
        <f t="shared" si="197"/>
        <v/>
      </c>
      <c r="N742" t="str">
        <f t="shared" si="190"/>
        <v/>
      </c>
      <c r="O742" t="str">
        <f t="shared" ref="O742:P761" si="198">IFERROR(IF(VLOOKUP($A742,実績一覧,COLUMN()+13,FALSE)=0,"",VLOOKUP($A742,実績一覧,COLUMN()+13,FALSE)),"")</f>
        <v/>
      </c>
      <c r="P742" t="str">
        <f t="shared" si="198"/>
        <v/>
      </c>
      <c r="Q742" t="str">
        <f>IF(OR($A742="",入力シート_上限3千円!$H$2=""),"",入力シート_上限3千円!$H$2)</f>
        <v/>
      </c>
      <c r="R742" t="str">
        <f>IF(OR($A742="",入力シート_上限3千円!$H$3=""),"",入力シート_上限3千円!$H$3)</f>
        <v/>
      </c>
      <c r="S742" s="30" t="str">
        <f t="shared" si="191"/>
        <v/>
      </c>
    </row>
    <row r="743" spans="1:19" x14ac:dyDescent="0.25">
      <c r="A743" t="str">
        <f>IF(入力シート_上限3千円!$B754="","",ROW()-1)</f>
        <v/>
      </c>
      <c r="B743" t="str">
        <f t="shared" si="192"/>
        <v/>
      </c>
      <c r="C743" t="str">
        <f t="shared" si="196"/>
        <v/>
      </c>
      <c r="D743" t="str">
        <f t="shared" si="196"/>
        <v/>
      </c>
      <c r="E743" s="30" t="str">
        <f t="shared" si="196"/>
        <v/>
      </c>
      <c r="F743" t="str">
        <f t="shared" si="196"/>
        <v/>
      </c>
      <c r="G743" t="str">
        <f t="shared" si="186"/>
        <v/>
      </c>
      <c r="H743" t="str">
        <f t="shared" si="187"/>
        <v/>
      </c>
      <c r="I743" t="str">
        <f t="shared" si="188"/>
        <v/>
      </c>
      <c r="J743" t="str">
        <f t="shared" si="189"/>
        <v/>
      </c>
      <c r="K743" t="str">
        <f t="shared" si="197"/>
        <v/>
      </c>
      <c r="L743" t="str">
        <f t="shared" si="197"/>
        <v/>
      </c>
      <c r="M743" t="str">
        <f t="shared" si="197"/>
        <v/>
      </c>
      <c r="N743" t="str">
        <f t="shared" si="190"/>
        <v/>
      </c>
      <c r="O743" t="str">
        <f t="shared" si="198"/>
        <v/>
      </c>
      <c r="P743" t="str">
        <f t="shared" si="198"/>
        <v/>
      </c>
      <c r="Q743" t="str">
        <f>IF(OR($A743="",入力シート_上限3千円!$H$2=""),"",入力シート_上限3千円!$H$2)</f>
        <v/>
      </c>
      <c r="R743" t="str">
        <f>IF(OR($A743="",入力シート_上限3千円!$H$3=""),"",入力シート_上限3千円!$H$3)</f>
        <v/>
      </c>
      <c r="S743" s="30" t="str">
        <f t="shared" si="191"/>
        <v/>
      </c>
    </row>
    <row r="744" spans="1:19" x14ac:dyDescent="0.25">
      <c r="A744" t="str">
        <f>IF(入力シート_上限3千円!$B755="","",ROW()-1)</f>
        <v/>
      </c>
      <c r="B744" t="str">
        <f t="shared" si="192"/>
        <v/>
      </c>
      <c r="C744" t="str">
        <f t="shared" si="196"/>
        <v/>
      </c>
      <c r="D744" t="str">
        <f t="shared" si="196"/>
        <v/>
      </c>
      <c r="E744" s="30" t="str">
        <f t="shared" si="196"/>
        <v/>
      </c>
      <c r="F744" t="str">
        <f t="shared" si="196"/>
        <v/>
      </c>
      <c r="G744" t="str">
        <f t="shared" si="186"/>
        <v/>
      </c>
      <c r="H744" t="str">
        <f t="shared" si="187"/>
        <v/>
      </c>
      <c r="I744" t="str">
        <f t="shared" si="188"/>
        <v/>
      </c>
      <c r="J744" t="str">
        <f t="shared" si="189"/>
        <v/>
      </c>
      <c r="K744" t="str">
        <f t="shared" si="197"/>
        <v/>
      </c>
      <c r="L744" t="str">
        <f t="shared" si="197"/>
        <v/>
      </c>
      <c r="M744" t="str">
        <f t="shared" si="197"/>
        <v/>
      </c>
      <c r="N744" t="str">
        <f t="shared" si="190"/>
        <v/>
      </c>
      <c r="O744" t="str">
        <f t="shared" si="198"/>
        <v/>
      </c>
      <c r="P744" t="str">
        <f t="shared" si="198"/>
        <v/>
      </c>
      <c r="Q744" t="str">
        <f>IF(OR($A744="",入力シート_上限3千円!$H$2=""),"",入力シート_上限3千円!$H$2)</f>
        <v/>
      </c>
      <c r="R744" t="str">
        <f>IF(OR($A744="",入力シート_上限3千円!$H$3=""),"",入力シート_上限3千円!$H$3)</f>
        <v/>
      </c>
      <c r="S744" s="30" t="str">
        <f t="shared" si="191"/>
        <v/>
      </c>
    </row>
    <row r="745" spans="1:19" x14ac:dyDescent="0.25">
      <c r="A745" t="str">
        <f>IF(入力シート_上限3千円!$B756="","",ROW()-1)</f>
        <v/>
      </c>
      <c r="B745" t="str">
        <f t="shared" si="192"/>
        <v/>
      </c>
      <c r="C745" t="str">
        <f t="shared" si="196"/>
        <v/>
      </c>
      <c r="D745" t="str">
        <f t="shared" si="196"/>
        <v/>
      </c>
      <c r="E745" s="30" t="str">
        <f t="shared" si="196"/>
        <v/>
      </c>
      <c r="F745" t="str">
        <f t="shared" si="196"/>
        <v/>
      </c>
      <c r="G745" t="str">
        <f t="shared" si="186"/>
        <v/>
      </c>
      <c r="H745" t="str">
        <f t="shared" si="187"/>
        <v/>
      </c>
      <c r="I745" t="str">
        <f t="shared" si="188"/>
        <v/>
      </c>
      <c r="J745" t="str">
        <f t="shared" si="189"/>
        <v/>
      </c>
      <c r="K745" t="str">
        <f t="shared" si="197"/>
        <v/>
      </c>
      <c r="L745" t="str">
        <f t="shared" si="197"/>
        <v/>
      </c>
      <c r="M745" t="str">
        <f t="shared" si="197"/>
        <v/>
      </c>
      <c r="N745" t="str">
        <f t="shared" si="190"/>
        <v/>
      </c>
      <c r="O745" t="str">
        <f t="shared" si="198"/>
        <v/>
      </c>
      <c r="P745" t="str">
        <f t="shared" si="198"/>
        <v/>
      </c>
      <c r="Q745" t="str">
        <f>IF(OR($A745="",入力シート_上限3千円!$H$2=""),"",入力シート_上限3千円!$H$2)</f>
        <v/>
      </c>
      <c r="R745" t="str">
        <f>IF(OR($A745="",入力シート_上限3千円!$H$3=""),"",入力シート_上限3千円!$H$3)</f>
        <v/>
      </c>
      <c r="S745" s="30" t="str">
        <f t="shared" si="191"/>
        <v/>
      </c>
    </row>
    <row r="746" spans="1:19" x14ac:dyDescent="0.25">
      <c r="A746" t="str">
        <f>IF(入力シート_上限3千円!$B757="","",ROW()-1)</f>
        <v/>
      </c>
      <c r="B746" t="str">
        <f t="shared" si="192"/>
        <v/>
      </c>
      <c r="C746" t="str">
        <f t="shared" si="196"/>
        <v/>
      </c>
      <c r="D746" t="str">
        <f t="shared" si="196"/>
        <v/>
      </c>
      <c r="E746" s="30" t="str">
        <f t="shared" si="196"/>
        <v/>
      </c>
      <c r="F746" t="str">
        <f t="shared" si="196"/>
        <v/>
      </c>
      <c r="G746" t="str">
        <f t="shared" si="186"/>
        <v/>
      </c>
      <c r="H746" t="str">
        <f t="shared" si="187"/>
        <v/>
      </c>
      <c r="I746" t="str">
        <f t="shared" si="188"/>
        <v/>
      </c>
      <c r="J746" t="str">
        <f t="shared" si="189"/>
        <v/>
      </c>
      <c r="K746" t="str">
        <f t="shared" si="197"/>
        <v/>
      </c>
      <c r="L746" t="str">
        <f t="shared" si="197"/>
        <v/>
      </c>
      <c r="M746" t="str">
        <f t="shared" si="197"/>
        <v/>
      </c>
      <c r="N746" t="str">
        <f t="shared" si="190"/>
        <v/>
      </c>
      <c r="O746" t="str">
        <f t="shared" si="198"/>
        <v/>
      </c>
      <c r="P746" t="str">
        <f t="shared" si="198"/>
        <v/>
      </c>
      <c r="Q746" t="str">
        <f>IF(OR($A746="",入力シート_上限3千円!$H$2=""),"",入力シート_上限3千円!$H$2)</f>
        <v/>
      </c>
      <c r="R746" t="str">
        <f>IF(OR($A746="",入力シート_上限3千円!$H$3=""),"",入力シート_上限3千円!$H$3)</f>
        <v/>
      </c>
      <c r="S746" s="30" t="str">
        <f t="shared" si="191"/>
        <v/>
      </c>
    </row>
    <row r="747" spans="1:19" x14ac:dyDescent="0.25">
      <c r="A747" t="str">
        <f>IF(入力シート_上限3千円!$B758="","",ROW()-1)</f>
        <v/>
      </c>
      <c r="B747" t="str">
        <f t="shared" si="192"/>
        <v/>
      </c>
      <c r="C747" t="str">
        <f t="shared" si="196"/>
        <v/>
      </c>
      <c r="D747" t="str">
        <f t="shared" si="196"/>
        <v/>
      </c>
      <c r="E747" s="30" t="str">
        <f t="shared" si="196"/>
        <v/>
      </c>
      <c r="F747" t="str">
        <f t="shared" si="196"/>
        <v/>
      </c>
      <c r="G747" t="str">
        <f t="shared" si="186"/>
        <v/>
      </c>
      <c r="H747" t="str">
        <f t="shared" si="187"/>
        <v/>
      </c>
      <c r="I747" t="str">
        <f t="shared" si="188"/>
        <v/>
      </c>
      <c r="J747" t="str">
        <f t="shared" si="189"/>
        <v/>
      </c>
      <c r="K747" t="str">
        <f t="shared" si="197"/>
        <v/>
      </c>
      <c r="L747" t="str">
        <f t="shared" si="197"/>
        <v/>
      </c>
      <c r="M747" t="str">
        <f t="shared" si="197"/>
        <v/>
      </c>
      <c r="N747" t="str">
        <f t="shared" si="190"/>
        <v/>
      </c>
      <c r="O747" t="str">
        <f t="shared" si="198"/>
        <v/>
      </c>
      <c r="P747" t="str">
        <f t="shared" si="198"/>
        <v/>
      </c>
      <c r="Q747" t="str">
        <f>IF(OR($A747="",入力シート_上限3千円!$H$2=""),"",入力シート_上限3千円!$H$2)</f>
        <v/>
      </c>
      <c r="R747" t="str">
        <f>IF(OR($A747="",入力シート_上限3千円!$H$3=""),"",入力シート_上限3千円!$H$3)</f>
        <v/>
      </c>
      <c r="S747" s="30" t="str">
        <f t="shared" si="191"/>
        <v/>
      </c>
    </row>
    <row r="748" spans="1:19" x14ac:dyDescent="0.25">
      <c r="A748" t="str">
        <f>IF(入力シート_上限3千円!$B759="","",ROW()-1)</f>
        <v/>
      </c>
      <c r="B748" t="str">
        <f t="shared" si="192"/>
        <v/>
      </c>
      <c r="C748" t="str">
        <f t="shared" si="196"/>
        <v/>
      </c>
      <c r="D748" t="str">
        <f t="shared" si="196"/>
        <v/>
      </c>
      <c r="E748" s="30" t="str">
        <f t="shared" si="196"/>
        <v/>
      </c>
      <c r="F748" t="str">
        <f t="shared" si="196"/>
        <v/>
      </c>
      <c r="G748" t="str">
        <f t="shared" si="186"/>
        <v/>
      </c>
      <c r="H748" t="str">
        <f t="shared" si="187"/>
        <v/>
      </c>
      <c r="I748" t="str">
        <f t="shared" si="188"/>
        <v/>
      </c>
      <c r="J748" t="str">
        <f t="shared" si="189"/>
        <v/>
      </c>
      <c r="K748" t="str">
        <f t="shared" si="197"/>
        <v/>
      </c>
      <c r="L748" t="str">
        <f t="shared" si="197"/>
        <v/>
      </c>
      <c r="M748" t="str">
        <f t="shared" si="197"/>
        <v/>
      </c>
      <c r="N748" t="str">
        <f t="shared" si="190"/>
        <v/>
      </c>
      <c r="O748" t="str">
        <f t="shared" si="198"/>
        <v/>
      </c>
      <c r="P748" t="str">
        <f t="shared" si="198"/>
        <v/>
      </c>
      <c r="Q748" t="str">
        <f>IF(OR($A748="",入力シート_上限3千円!$H$2=""),"",入力シート_上限3千円!$H$2)</f>
        <v/>
      </c>
      <c r="R748" t="str">
        <f>IF(OR($A748="",入力シート_上限3千円!$H$3=""),"",入力シート_上限3千円!$H$3)</f>
        <v/>
      </c>
      <c r="S748" s="30" t="str">
        <f t="shared" si="191"/>
        <v/>
      </c>
    </row>
    <row r="749" spans="1:19" x14ac:dyDescent="0.25">
      <c r="A749" t="str">
        <f>IF(入力シート_上限3千円!$B760="","",ROW()-1)</f>
        <v/>
      </c>
      <c r="B749" t="str">
        <f t="shared" si="192"/>
        <v/>
      </c>
      <c r="C749" t="str">
        <f t="shared" si="196"/>
        <v/>
      </c>
      <c r="D749" t="str">
        <f t="shared" si="196"/>
        <v/>
      </c>
      <c r="E749" s="30" t="str">
        <f t="shared" si="196"/>
        <v/>
      </c>
      <c r="F749" t="str">
        <f t="shared" si="196"/>
        <v/>
      </c>
      <c r="G749" t="str">
        <f t="shared" si="186"/>
        <v/>
      </c>
      <c r="H749" t="str">
        <f t="shared" si="187"/>
        <v/>
      </c>
      <c r="I749" t="str">
        <f t="shared" si="188"/>
        <v/>
      </c>
      <c r="J749" t="str">
        <f t="shared" si="189"/>
        <v/>
      </c>
      <c r="K749" t="str">
        <f t="shared" si="197"/>
        <v/>
      </c>
      <c r="L749" t="str">
        <f t="shared" si="197"/>
        <v/>
      </c>
      <c r="M749" t="str">
        <f t="shared" si="197"/>
        <v/>
      </c>
      <c r="N749" t="str">
        <f t="shared" si="190"/>
        <v/>
      </c>
      <c r="O749" t="str">
        <f t="shared" si="198"/>
        <v/>
      </c>
      <c r="P749" t="str">
        <f t="shared" si="198"/>
        <v/>
      </c>
      <c r="Q749" t="str">
        <f>IF(OR($A749="",入力シート_上限3千円!$H$2=""),"",入力シート_上限3千円!$H$2)</f>
        <v/>
      </c>
      <c r="R749" t="str">
        <f>IF(OR($A749="",入力シート_上限3千円!$H$3=""),"",入力シート_上限3千円!$H$3)</f>
        <v/>
      </c>
      <c r="S749" s="30" t="str">
        <f t="shared" si="191"/>
        <v/>
      </c>
    </row>
    <row r="750" spans="1:19" x14ac:dyDescent="0.25">
      <c r="A750" t="str">
        <f>IF(入力シート_上限3千円!$B761="","",ROW()-1)</f>
        <v/>
      </c>
      <c r="B750" t="str">
        <f t="shared" si="192"/>
        <v/>
      </c>
      <c r="C750" t="str">
        <f t="shared" si="196"/>
        <v/>
      </c>
      <c r="D750" t="str">
        <f t="shared" si="196"/>
        <v/>
      </c>
      <c r="E750" s="30" t="str">
        <f t="shared" si="196"/>
        <v/>
      </c>
      <c r="F750" t="str">
        <f t="shared" si="196"/>
        <v/>
      </c>
      <c r="G750" t="str">
        <f t="shared" si="186"/>
        <v/>
      </c>
      <c r="H750" t="str">
        <f t="shared" si="187"/>
        <v/>
      </c>
      <c r="I750" t="str">
        <f t="shared" si="188"/>
        <v/>
      </c>
      <c r="J750" t="str">
        <f t="shared" si="189"/>
        <v/>
      </c>
      <c r="K750" t="str">
        <f t="shared" si="197"/>
        <v/>
      </c>
      <c r="L750" t="str">
        <f t="shared" si="197"/>
        <v/>
      </c>
      <c r="M750" t="str">
        <f t="shared" si="197"/>
        <v/>
      </c>
      <c r="N750" t="str">
        <f t="shared" si="190"/>
        <v/>
      </c>
      <c r="O750" t="str">
        <f t="shared" si="198"/>
        <v/>
      </c>
      <c r="P750" t="str">
        <f t="shared" si="198"/>
        <v/>
      </c>
      <c r="Q750" t="str">
        <f>IF(OR($A750="",入力シート_上限3千円!$H$2=""),"",入力シート_上限3千円!$H$2)</f>
        <v/>
      </c>
      <c r="R750" t="str">
        <f>IF(OR($A750="",入力シート_上限3千円!$H$3=""),"",入力シート_上限3千円!$H$3)</f>
        <v/>
      </c>
      <c r="S750" s="30" t="str">
        <f t="shared" si="191"/>
        <v/>
      </c>
    </row>
    <row r="751" spans="1:19" x14ac:dyDescent="0.25">
      <c r="A751" t="str">
        <f>IF(入力シート_上限3千円!$B762="","",ROW()-1)</f>
        <v/>
      </c>
      <c r="B751" t="str">
        <f t="shared" si="192"/>
        <v/>
      </c>
      <c r="C751" t="str">
        <f t="shared" si="196"/>
        <v/>
      </c>
      <c r="D751" t="str">
        <f t="shared" si="196"/>
        <v/>
      </c>
      <c r="E751" s="30" t="str">
        <f t="shared" si="196"/>
        <v/>
      </c>
      <c r="F751" t="str">
        <f t="shared" si="196"/>
        <v/>
      </c>
      <c r="G751" t="str">
        <f t="shared" si="186"/>
        <v/>
      </c>
      <c r="H751" t="str">
        <f t="shared" si="187"/>
        <v/>
      </c>
      <c r="I751" t="str">
        <f t="shared" si="188"/>
        <v/>
      </c>
      <c r="J751" t="str">
        <f t="shared" si="189"/>
        <v/>
      </c>
      <c r="K751" t="str">
        <f t="shared" si="197"/>
        <v/>
      </c>
      <c r="L751" t="str">
        <f t="shared" si="197"/>
        <v/>
      </c>
      <c r="M751" t="str">
        <f t="shared" si="197"/>
        <v/>
      </c>
      <c r="N751" t="str">
        <f t="shared" si="190"/>
        <v/>
      </c>
      <c r="O751" t="str">
        <f t="shared" si="198"/>
        <v/>
      </c>
      <c r="P751" t="str">
        <f t="shared" si="198"/>
        <v/>
      </c>
      <c r="Q751" t="str">
        <f>IF(OR($A751="",入力シート_上限3千円!$H$2=""),"",入力シート_上限3千円!$H$2)</f>
        <v/>
      </c>
      <c r="R751" t="str">
        <f>IF(OR($A751="",入力シート_上限3千円!$H$3=""),"",入力シート_上限3千円!$H$3)</f>
        <v/>
      </c>
      <c r="S751" s="30" t="str">
        <f t="shared" si="191"/>
        <v/>
      </c>
    </row>
    <row r="752" spans="1:19" x14ac:dyDescent="0.25">
      <c r="A752" t="str">
        <f>IF(入力シート_上限3千円!$B763="","",ROW()-1)</f>
        <v/>
      </c>
      <c r="B752" t="str">
        <f t="shared" si="192"/>
        <v/>
      </c>
      <c r="C752" t="str">
        <f t="shared" si="196"/>
        <v/>
      </c>
      <c r="D752" t="str">
        <f t="shared" si="196"/>
        <v/>
      </c>
      <c r="E752" s="30" t="str">
        <f t="shared" si="196"/>
        <v/>
      </c>
      <c r="F752" t="str">
        <f t="shared" si="196"/>
        <v/>
      </c>
      <c r="G752" t="str">
        <f t="shared" si="186"/>
        <v/>
      </c>
      <c r="H752" t="str">
        <f t="shared" si="187"/>
        <v/>
      </c>
      <c r="I752" t="str">
        <f t="shared" si="188"/>
        <v/>
      </c>
      <c r="J752" t="str">
        <f t="shared" si="189"/>
        <v/>
      </c>
      <c r="K752" t="str">
        <f t="shared" si="197"/>
        <v/>
      </c>
      <c r="L752" t="str">
        <f t="shared" si="197"/>
        <v/>
      </c>
      <c r="M752" t="str">
        <f t="shared" si="197"/>
        <v/>
      </c>
      <c r="N752" t="str">
        <f t="shared" si="190"/>
        <v/>
      </c>
      <c r="O752" t="str">
        <f t="shared" si="198"/>
        <v/>
      </c>
      <c r="P752" t="str">
        <f t="shared" si="198"/>
        <v/>
      </c>
      <c r="Q752" t="str">
        <f>IF(OR($A752="",入力シート_上限3千円!$H$2=""),"",入力シート_上限3千円!$H$2)</f>
        <v/>
      </c>
      <c r="R752" t="str">
        <f>IF(OR($A752="",入力シート_上限3千円!$H$3=""),"",入力シート_上限3千円!$H$3)</f>
        <v/>
      </c>
      <c r="S752" s="30" t="str">
        <f t="shared" si="191"/>
        <v/>
      </c>
    </row>
    <row r="753" spans="1:19" x14ac:dyDescent="0.25">
      <c r="A753" t="str">
        <f>IF(入力シート_上限3千円!$B764="","",ROW()-1)</f>
        <v/>
      </c>
      <c r="B753" t="str">
        <f t="shared" si="192"/>
        <v/>
      </c>
      <c r="C753" t="str">
        <f t="shared" si="196"/>
        <v/>
      </c>
      <c r="D753" t="str">
        <f t="shared" si="196"/>
        <v/>
      </c>
      <c r="E753" s="30" t="str">
        <f t="shared" si="196"/>
        <v/>
      </c>
      <c r="F753" t="str">
        <f t="shared" si="196"/>
        <v/>
      </c>
      <c r="G753" t="str">
        <f t="shared" si="186"/>
        <v/>
      </c>
      <c r="H753" t="str">
        <f t="shared" si="187"/>
        <v/>
      </c>
      <c r="I753" t="str">
        <f t="shared" si="188"/>
        <v/>
      </c>
      <c r="J753" t="str">
        <f t="shared" si="189"/>
        <v/>
      </c>
      <c r="K753" t="str">
        <f t="shared" si="197"/>
        <v/>
      </c>
      <c r="L753" t="str">
        <f t="shared" si="197"/>
        <v/>
      </c>
      <c r="M753" t="str">
        <f t="shared" si="197"/>
        <v/>
      </c>
      <c r="N753" t="str">
        <f t="shared" si="190"/>
        <v/>
      </c>
      <c r="O753" t="str">
        <f t="shared" si="198"/>
        <v/>
      </c>
      <c r="P753" t="str">
        <f t="shared" si="198"/>
        <v/>
      </c>
      <c r="Q753" t="str">
        <f>IF(OR($A753="",入力シート_上限3千円!$H$2=""),"",入力シート_上限3千円!$H$2)</f>
        <v/>
      </c>
      <c r="R753" t="str">
        <f>IF(OR($A753="",入力シート_上限3千円!$H$3=""),"",入力シート_上限3千円!$H$3)</f>
        <v/>
      </c>
      <c r="S753" s="30" t="str">
        <f t="shared" si="191"/>
        <v/>
      </c>
    </row>
    <row r="754" spans="1:19" x14ac:dyDescent="0.25">
      <c r="A754" t="str">
        <f>IF(入力シート_上限3千円!$B765="","",ROW()-1)</f>
        <v/>
      </c>
      <c r="B754" t="str">
        <f t="shared" si="192"/>
        <v/>
      </c>
      <c r="C754" t="str">
        <f t="shared" si="196"/>
        <v/>
      </c>
      <c r="D754" t="str">
        <f t="shared" si="196"/>
        <v/>
      </c>
      <c r="E754" s="30" t="str">
        <f t="shared" si="196"/>
        <v/>
      </c>
      <c r="F754" t="str">
        <f t="shared" si="196"/>
        <v/>
      </c>
      <c r="G754" t="str">
        <f t="shared" si="186"/>
        <v/>
      </c>
      <c r="H754" t="str">
        <f t="shared" si="187"/>
        <v/>
      </c>
      <c r="I754" t="str">
        <f t="shared" si="188"/>
        <v/>
      </c>
      <c r="J754" t="str">
        <f t="shared" si="189"/>
        <v/>
      </c>
      <c r="K754" t="str">
        <f t="shared" si="197"/>
        <v/>
      </c>
      <c r="L754" t="str">
        <f t="shared" si="197"/>
        <v/>
      </c>
      <c r="M754" t="str">
        <f t="shared" si="197"/>
        <v/>
      </c>
      <c r="N754" t="str">
        <f t="shared" si="190"/>
        <v/>
      </c>
      <c r="O754" t="str">
        <f t="shared" si="198"/>
        <v/>
      </c>
      <c r="P754" t="str">
        <f t="shared" si="198"/>
        <v/>
      </c>
      <c r="Q754" t="str">
        <f>IF(OR($A754="",入力シート_上限3千円!$H$2=""),"",入力シート_上限3千円!$H$2)</f>
        <v/>
      </c>
      <c r="R754" t="str">
        <f>IF(OR($A754="",入力シート_上限3千円!$H$3=""),"",入力シート_上限3千円!$H$3)</f>
        <v/>
      </c>
      <c r="S754" s="30" t="str">
        <f t="shared" si="191"/>
        <v/>
      </c>
    </row>
    <row r="755" spans="1:19" x14ac:dyDescent="0.25">
      <c r="A755" t="str">
        <f>IF(入力シート_上限3千円!$B766="","",ROW()-1)</f>
        <v/>
      </c>
      <c r="B755" t="str">
        <f t="shared" si="192"/>
        <v/>
      </c>
      <c r="C755" t="str">
        <f t="shared" si="196"/>
        <v/>
      </c>
      <c r="D755" t="str">
        <f t="shared" si="196"/>
        <v/>
      </c>
      <c r="E755" s="30" t="str">
        <f t="shared" si="196"/>
        <v/>
      </c>
      <c r="F755" t="str">
        <f t="shared" si="196"/>
        <v/>
      </c>
      <c r="G755" t="str">
        <f t="shared" si="186"/>
        <v/>
      </c>
      <c r="H755" t="str">
        <f t="shared" si="187"/>
        <v/>
      </c>
      <c r="I755" t="str">
        <f t="shared" si="188"/>
        <v/>
      </c>
      <c r="J755" t="str">
        <f t="shared" si="189"/>
        <v/>
      </c>
      <c r="K755" t="str">
        <f t="shared" si="197"/>
        <v/>
      </c>
      <c r="L755" t="str">
        <f t="shared" si="197"/>
        <v/>
      </c>
      <c r="M755" t="str">
        <f t="shared" si="197"/>
        <v/>
      </c>
      <c r="N755" t="str">
        <f t="shared" si="190"/>
        <v/>
      </c>
      <c r="O755" t="str">
        <f t="shared" si="198"/>
        <v/>
      </c>
      <c r="P755" t="str">
        <f t="shared" si="198"/>
        <v/>
      </c>
      <c r="Q755" t="str">
        <f>IF(OR($A755="",入力シート_上限3千円!$H$2=""),"",入力シート_上限3千円!$H$2)</f>
        <v/>
      </c>
      <c r="R755" t="str">
        <f>IF(OR($A755="",入力シート_上限3千円!$H$3=""),"",入力シート_上限3千円!$H$3)</f>
        <v/>
      </c>
      <c r="S755" s="30" t="str">
        <f t="shared" si="191"/>
        <v/>
      </c>
    </row>
    <row r="756" spans="1:19" x14ac:dyDescent="0.25">
      <c r="A756" t="str">
        <f>IF(入力シート_上限3千円!$B767="","",ROW()-1)</f>
        <v/>
      </c>
      <c r="B756" t="str">
        <f t="shared" si="192"/>
        <v/>
      </c>
      <c r="C756" t="str">
        <f t="shared" si="196"/>
        <v/>
      </c>
      <c r="D756" t="str">
        <f t="shared" si="196"/>
        <v/>
      </c>
      <c r="E756" s="30" t="str">
        <f t="shared" si="196"/>
        <v/>
      </c>
      <c r="F756" t="str">
        <f t="shared" si="196"/>
        <v/>
      </c>
      <c r="G756" t="str">
        <f t="shared" si="186"/>
        <v/>
      </c>
      <c r="H756" t="str">
        <f t="shared" si="187"/>
        <v/>
      </c>
      <c r="I756" t="str">
        <f t="shared" si="188"/>
        <v/>
      </c>
      <c r="J756" t="str">
        <f t="shared" si="189"/>
        <v/>
      </c>
      <c r="K756" t="str">
        <f t="shared" si="197"/>
        <v/>
      </c>
      <c r="L756" t="str">
        <f t="shared" si="197"/>
        <v/>
      </c>
      <c r="M756" t="str">
        <f t="shared" si="197"/>
        <v/>
      </c>
      <c r="N756" t="str">
        <f t="shared" si="190"/>
        <v/>
      </c>
      <c r="O756" t="str">
        <f t="shared" si="198"/>
        <v/>
      </c>
      <c r="P756" t="str">
        <f t="shared" si="198"/>
        <v/>
      </c>
      <c r="Q756" t="str">
        <f>IF(OR($A756="",入力シート_上限3千円!$H$2=""),"",入力シート_上限3千円!$H$2)</f>
        <v/>
      </c>
      <c r="R756" t="str">
        <f>IF(OR($A756="",入力シート_上限3千円!$H$3=""),"",入力シート_上限3千円!$H$3)</f>
        <v/>
      </c>
      <c r="S756" s="30" t="str">
        <f t="shared" si="191"/>
        <v/>
      </c>
    </row>
    <row r="757" spans="1:19" x14ac:dyDescent="0.25">
      <c r="A757" t="str">
        <f>IF(入力シート_上限3千円!$B768="","",ROW()-1)</f>
        <v/>
      </c>
      <c r="B757" t="str">
        <f t="shared" si="192"/>
        <v/>
      </c>
      <c r="C757" t="str">
        <f t="shared" si="196"/>
        <v/>
      </c>
      <c r="D757" t="str">
        <f t="shared" si="196"/>
        <v/>
      </c>
      <c r="E757" s="30" t="str">
        <f t="shared" si="196"/>
        <v/>
      </c>
      <c r="F757" t="str">
        <f t="shared" si="196"/>
        <v/>
      </c>
      <c r="G757" t="str">
        <f t="shared" si="186"/>
        <v/>
      </c>
      <c r="H757" t="str">
        <f t="shared" si="187"/>
        <v/>
      </c>
      <c r="I757" t="str">
        <f t="shared" si="188"/>
        <v/>
      </c>
      <c r="J757" t="str">
        <f t="shared" si="189"/>
        <v/>
      </c>
      <c r="K757" t="str">
        <f t="shared" si="197"/>
        <v/>
      </c>
      <c r="L757" t="str">
        <f t="shared" si="197"/>
        <v/>
      </c>
      <c r="M757" t="str">
        <f t="shared" si="197"/>
        <v/>
      </c>
      <c r="N757" t="str">
        <f t="shared" si="190"/>
        <v/>
      </c>
      <c r="O757" t="str">
        <f t="shared" si="198"/>
        <v/>
      </c>
      <c r="P757" t="str">
        <f t="shared" si="198"/>
        <v/>
      </c>
      <c r="Q757" t="str">
        <f>IF(OR($A757="",入力シート_上限3千円!$H$2=""),"",入力シート_上限3千円!$H$2)</f>
        <v/>
      </c>
      <c r="R757" t="str">
        <f>IF(OR($A757="",入力シート_上限3千円!$H$3=""),"",入力シート_上限3千円!$H$3)</f>
        <v/>
      </c>
      <c r="S757" s="30" t="str">
        <f t="shared" si="191"/>
        <v/>
      </c>
    </row>
    <row r="758" spans="1:19" x14ac:dyDescent="0.25">
      <c r="A758" t="str">
        <f>IF(入力シート_上限3千円!$B769="","",ROW()-1)</f>
        <v/>
      </c>
      <c r="B758" t="str">
        <f t="shared" si="192"/>
        <v/>
      </c>
      <c r="C758" t="str">
        <f t="shared" si="196"/>
        <v/>
      </c>
      <c r="D758" t="str">
        <f t="shared" si="196"/>
        <v/>
      </c>
      <c r="E758" s="30" t="str">
        <f t="shared" si="196"/>
        <v/>
      </c>
      <c r="F758" t="str">
        <f t="shared" si="196"/>
        <v/>
      </c>
      <c r="G758" t="str">
        <f t="shared" si="186"/>
        <v/>
      </c>
      <c r="H758" t="str">
        <f t="shared" si="187"/>
        <v/>
      </c>
      <c r="I758" t="str">
        <f t="shared" si="188"/>
        <v/>
      </c>
      <c r="J758" t="str">
        <f t="shared" si="189"/>
        <v/>
      </c>
      <c r="K758" t="str">
        <f t="shared" si="197"/>
        <v/>
      </c>
      <c r="L758" t="str">
        <f t="shared" si="197"/>
        <v/>
      </c>
      <c r="M758" t="str">
        <f t="shared" si="197"/>
        <v/>
      </c>
      <c r="N758" t="str">
        <f t="shared" si="190"/>
        <v/>
      </c>
      <c r="O758" t="str">
        <f t="shared" si="198"/>
        <v/>
      </c>
      <c r="P758" t="str">
        <f t="shared" si="198"/>
        <v/>
      </c>
      <c r="Q758" t="str">
        <f>IF(OR($A758="",入力シート_上限3千円!$H$2=""),"",入力シート_上限3千円!$H$2)</f>
        <v/>
      </c>
      <c r="R758" t="str">
        <f>IF(OR($A758="",入力シート_上限3千円!$H$3=""),"",入力シート_上限3千円!$H$3)</f>
        <v/>
      </c>
      <c r="S758" s="30" t="str">
        <f t="shared" si="191"/>
        <v/>
      </c>
    </row>
    <row r="759" spans="1:19" x14ac:dyDescent="0.25">
      <c r="A759" t="str">
        <f>IF(入力シート_上限3千円!$B770="","",ROW()-1)</f>
        <v/>
      </c>
      <c r="B759" t="str">
        <f t="shared" si="192"/>
        <v/>
      </c>
      <c r="C759" t="str">
        <f t="shared" si="196"/>
        <v/>
      </c>
      <c r="D759" t="str">
        <f t="shared" si="196"/>
        <v/>
      </c>
      <c r="E759" s="30" t="str">
        <f t="shared" si="196"/>
        <v/>
      </c>
      <c r="F759" t="str">
        <f t="shared" si="196"/>
        <v/>
      </c>
      <c r="G759" t="str">
        <f t="shared" si="186"/>
        <v/>
      </c>
      <c r="H759" t="str">
        <f t="shared" si="187"/>
        <v/>
      </c>
      <c r="I759" t="str">
        <f t="shared" si="188"/>
        <v/>
      </c>
      <c r="J759" t="str">
        <f t="shared" si="189"/>
        <v/>
      </c>
      <c r="K759" t="str">
        <f t="shared" si="197"/>
        <v/>
      </c>
      <c r="L759" t="str">
        <f t="shared" si="197"/>
        <v/>
      </c>
      <c r="M759" t="str">
        <f t="shared" si="197"/>
        <v/>
      </c>
      <c r="N759" t="str">
        <f t="shared" si="190"/>
        <v/>
      </c>
      <c r="O759" t="str">
        <f t="shared" si="198"/>
        <v/>
      </c>
      <c r="P759" t="str">
        <f t="shared" si="198"/>
        <v/>
      </c>
      <c r="Q759" t="str">
        <f>IF(OR($A759="",入力シート_上限3千円!$H$2=""),"",入力シート_上限3千円!$H$2)</f>
        <v/>
      </c>
      <c r="R759" t="str">
        <f>IF(OR($A759="",入力シート_上限3千円!$H$3=""),"",入力シート_上限3千円!$H$3)</f>
        <v/>
      </c>
      <c r="S759" s="30" t="str">
        <f t="shared" si="191"/>
        <v/>
      </c>
    </row>
    <row r="760" spans="1:19" x14ac:dyDescent="0.25">
      <c r="A760" t="str">
        <f>IF(入力シート_上限3千円!$B771="","",ROW()-1)</f>
        <v/>
      </c>
      <c r="B760" t="str">
        <f t="shared" si="192"/>
        <v/>
      </c>
      <c r="C760" t="str">
        <f t="shared" si="196"/>
        <v/>
      </c>
      <c r="D760" t="str">
        <f t="shared" si="196"/>
        <v/>
      </c>
      <c r="E760" s="30" t="str">
        <f t="shared" si="196"/>
        <v/>
      </c>
      <c r="F760" t="str">
        <f t="shared" si="196"/>
        <v/>
      </c>
      <c r="G760" t="str">
        <f t="shared" si="186"/>
        <v/>
      </c>
      <c r="H760" t="str">
        <f t="shared" si="187"/>
        <v/>
      </c>
      <c r="I760" t="str">
        <f t="shared" si="188"/>
        <v/>
      </c>
      <c r="J760" t="str">
        <f t="shared" si="189"/>
        <v/>
      </c>
      <c r="K760" t="str">
        <f t="shared" si="197"/>
        <v/>
      </c>
      <c r="L760" t="str">
        <f t="shared" si="197"/>
        <v/>
      </c>
      <c r="M760" t="str">
        <f t="shared" si="197"/>
        <v/>
      </c>
      <c r="N760" t="str">
        <f t="shared" si="190"/>
        <v/>
      </c>
      <c r="O760" t="str">
        <f t="shared" si="198"/>
        <v/>
      </c>
      <c r="P760" t="str">
        <f t="shared" si="198"/>
        <v/>
      </c>
      <c r="Q760" t="str">
        <f>IF(OR($A760="",入力シート_上限3千円!$H$2=""),"",入力シート_上限3千円!$H$2)</f>
        <v/>
      </c>
      <c r="R760" t="str">
        <f>IF(OR($A760="",入力シート_上限3千円!$H$3=""),"",入力シート_上限3千円!$H$3)</f>
        <v/>
      </c>
      <c r="S760" s="30" t="str">
        <f t="shared" si="191"/>
        <v/>
      </c>
    </row>
    <row r="761" spans="1:19" x14ac:dyDescent="0.25">
      <c r="A761" t="str">
        <f>IF(入力シート_上限3千円!$B772="","",ROW()-1)</f>
        <v/>
      </c>
      <c r="B761" t="str">
        <f t="shared" si="192"/>
        <v/>
      </c>
      <c r="C761" t="str">
        <f t="shared" si="196"/>
        <v/>
      </c>
      <c r="D761" t="str">
        <f t="shared" si="196"/>
        <v/>
      </c>
      <c r="E761" s="30" t="str">
        <f t="shared" si="196"/>
        <v/>
      </c>
      <c r="F761" t="str">
        <f t="shared" si="196"/>
        <v/>
      </c>
      <c r="G761" t="str">
        <f t="shared" si="186"/>
        <v/>
      </c>
      <c r="H761" t="str">
        <f t="shared" si="187"/>
        <v/>
      </c>
      <c r="I761" t="str">
        <f t="shared" si="188"/>
        <v/>
      </c>
      <c r="J761" t="str">
        <f t="shared" si="189"/>
        <v/>
      </c>
      <c r="K761" t="str">
        <f t="shared" si="197"/>
        <v/>
      </c>
      <c r="L761" t="str">
        <f t="shared" si="197"/>
        <v/>
      </c>
      <c r="M761" t="str">
        <f t="shared" si="197"/>
        <v/>
      </c>
      <c r="N761" t="str">
        <f t="shared" si="190"/>
        <v/>
      </c>
      <c r="O761" t="str">
        <f t="shared" si="198"/>
        <v/>
      </c>
      <c r="P761" t="str">
        <f t="shared" si="198"/>
        <v/>
      </c>
      <c r="Q761" t="str">
        <f>IF(OR($A761="",入力シート_上限3千円!$H$2=""),"",入力シート_上限3千円!$H$2)</f>
        <v/>
      </c>
      <c r="R761" t="str">
        <f>IF(OR($A761="",入力シート_上限3千円!$H$3=""),"",入力シート_上限3千円!$H$3)</f>
        <v/>
      </c>
      <c r="S761" s="30" t="str">
        <f t="shared" si="191"/>
        <v/>
      </c>
    </row>
    <row r="762" spans="1:19" x14ac:dyDescent="0.25">
      <c r="A762" t="str">
        <f>IF(入力シート_上限3千円!$B773="","",ROW()-1)</f>
        <v/>
      </c>
      <c r="B762" t="str">
        <f t="shared" si="192"/>
        <v/>
      </c>
      <c r="C762" t="str">
        <f t="shared" ref="C762:F781" si="199">IFERROR(IF(VLOOKUP($A762,実績一覧,COLUMN()+1,FALSE)=0,"",VLOOKUP($A762,実績一覧,COLUMN()+1,FALSE)),"")</f>
        <v/>
      </c>
      <c r="D762" t="str">
        <f t="shared" si="199"/>
        <v/>
      </c>
      <c r="E762" s="30" t="str">
        <f t="shared" si="199"/>
        <v/>
      </c>
      <c r="F762" t="str">
        <f t="shared" si="199"/>
        <v/>
      </c>
      <c r="G762" t="str">
        <f t="shared" si="186"/>
        <v/>
      </c>
      <c r="H762" t="str">
        <f t="shared" si="187"/>
        <v/>
      </c>
      <c r="I762" t="str">
        <f t="shared" si="188"/>
        <v/>
      </c>
      <c r="J762" t="str">
        <f t="shared" si="189"/>
        <v/>
      </c>
      <c r="K762" t="str">
        <f t="shared" ref="K762:M781" si="200">IFERROR(IF(VLOOKUP($A762,実績一覧,COLUMN()+11,FALSE)=0,"",VLOOKUP($A762,実績一覧,COLUMN()+11,FALSE)),"")</f>
        <v/>
      </c>
      <c r="L762" t="str">
        <f t="shared" si="200"/>
        <v/>
      </c>
      <c r="M762" t="str">
        <f t="shared" si="200"/>
        <v/>
      </c>
      <c r="N762" t="str">
        <f t="shared" si="190"/>
        <v/>
      </c>
      <c r="O762" t="str">
        <f t="shared" ref="O762:P781" si="201">IFERROR(IF(VLOOKUP($A762,実績一覧,COLUMN()+13,FALSE)=0,"",VLOOKUP($A762,実績一覧,COLUMN()+13,FALSE)),"")</f>
        <v/>
      </c>
      <c r="P762" t="str">
        <f t="shared" si="201"/>
        <v/>
      </c>
      <c r="Q762" t="str">
        <f>IF(OR($A762="",入力シート_上限3千円!$H$2=""),"",入力シート_上限3千円!$H$2)</f>
        <v/>
      </c>
      <c r="R762" t="str">
        <f>IF(OR($A762="",入力シート_上限3千円!$H$3=""),"",入力シート_上限3千円!$H$3)</f>
        <v/>
      </c>
      <c r="S762" s="30" t="str">
        <f t="shared" si="191"/>
        <v/>
      </c>
    </row>
    <row r="763" spans="1:19" x14ac:dyDescent="0.25">
      <c r="A763" t="str">
        <f>IF(入力シート_上限3千円!$B774="","",ROW()-1)</f>
        <v/>
      </c>
      <c r="B763" t="str">
        <f t="shared" si="192"/>
        <v/>
      </c>
      <c r="C763" t="str">
        <f t="shared" si="199"/>
        <v/>
      </c>
      <c r="D763" t="str">
        <f t="shared" si="199"/>
        <v/>
      </c>
      <c r="E763" s="30" t="str">
        <f t="shared" si="199"/>
        <v/>
      </c>
      <c r="F763" t="str">
        <f t="shared" si="199"/>
        <v/>
      </c>
      <c r="G763" t="str">
        <f t="shared" si="186"/>
        <v/>
      </c>
      <c r="H763" t="str">
        <f t="shared" si="187"/>
        <v/>
      </c>
      <c r="I763" t="str">
        <f t="shared" si="188"/>
        <v/>
      </c>
      <c r="J763" t="str">
        <f t="shared" si="189"/>
        <v/>
      </c>
      <c r="K763" t="str">
        <f t="shared" si="200"/>
        <v/>
      </c>
      <c r="L763" t="str">
        <f t="shared" si="200"/>
        <v/>
      </c>
      <c r="M763" t="str">
        <f t="shared" si="200"/>
        <v/>
      </c>
      <c r="N763" t="str">
        <f t="shared" si="190"/>
        <v/>
      </c>
      <c r="O763" t="str">
        <f t="shared" si="201"/>
        <v/>
      </c>
      <c r="P763" t="str">
        <f t="shared" si="201"/>
        <v/>
      </c>
      <c r="Q763" t="str">
        <f>IF(OR($A763="",入力シート_上限3千円!$H$2=""),"",入力シート_上限3千円!$H$2)</f>
        <v/>
      </c>
      <c r="R763" t="str">
        <f>IF(OR($A763="",入力シート_上限3千円!$H$3=""),"",入力シート_上限3千円!$H$3)</f>
        <v/>
      </c>
      <c r="S763" s="30" t="str">
        <f t="shared" si="191"/>
        <v/>
      </c>
    </row>
    <row r="764" spans="1:19" x14ac:dyDescent="0.25">
      <c r="A764" t="str">
        <f>IF(入力シート_上限3千円!$B775="","",ROW()-1)</f>
        <v/>
      </c>
      <c r="B764" t="str">
        <f t="shared" ref="B764:B814" si="202">IFERROR(IF(VLOOKUP($A764,実績一覧,COLUMN(),FALSE)=0,"",VLOOKUP($A764,実績一覧,COLUMN(),FALSE)),"")</f>
        <v/>
      </c>
      <c r="C764" t="str">
        <f t="shared" si="199"/>
        <v/>
      </c>
      <c r="D764" t="str">
        <f t="shared" si="199"/>
        <v/>
      </c>
      <c r="E764" s="30" t="str">
        <f t="shared" si="199"/>
        <v/>
      </c>
      <c r="F764" t="str">
        <f t="shared" si="199"/>
        <v/>
      </c>
      <c r="G764" t="str">
        <f t="shared" si="186"/>
        <v/>
      </c>
      <c r="H764" t="str">
        <f t="shared" si="187"/>
        <v/>
      </c>
      <c r="I764" t="str">
        <f t="shared" si="188"/>
        <v/>
      </c>
      <c r="J764" t="str">
        <f t="shared" si="189"/>
        <v/>
      </c>
      <c r="K764" t="str">
        <f t="shared" si="200"/>
        <v/>
      </c>
      <c r="L764" t="str">
        <f t="shared" si="200"/>
        <v/>
      </c>
      <c r="M764" t="str">
        <f t="shared" si="200"/>
        <v/>
      </c>
      <c r="N764" t="str">
        <f t="shared" si="190"/>
        <v/>
      </c>
      <c r="O764" t="str">
        <f t="shared" si="201"/>
        <v/>
      </c>
      <c r="P764" t="str">
        <f t="shared" si="201"/>
        <v/>
      </c>
      <c r="Q764" t="str">
        <f>IF(OR($A764="",入力シート_上限3千円!$H$2=""),"",入力シート_上限3千円!$H$2)</f>
        <v/>
      </c>
      <c r="R764" t="str">
        <f>IF(OR($A764="",入力シート_上限3千円!$H$3=""),"",入力シート_上限3千円!$H$3)</f>
        <v/>
      </c>
      <c r="S764" s="30" t="str">
        <f t="shared" si="191"/>
        <v/>
      </c>
    </row>
    <row r="765" spans="1:19" x14ac:dyDescent="0.25">
      <c r="A765" t="str">
        <f>IF(入力シート_上限3千円!$B776="","",ROW()-1)</f>
        <v/>
      </c>
      <c r="B765" t="str">
        <f t="shared" si="202"/>
        <v/>
      </c>
      <c r="C765" t="str">
        <f t="shared" si="199"/>
        <v/>
      </c>
      <c r="D765" t="str">
        <f t="shared" si="199"/>
        <v/>
      </c>
      <c r="E765" s="30" t="str">
        <f t="shared" si="199"/>
        <v/>
      </c>
      <c r="F765" t="str">
        <f t="shared" si="199"/>
        <v/>
      </c>
      <c r="G765" t="str">
        <f t="shared" si="186"/>
        <v/>
      </c>
      <c r="H765" t="str">
        <f t="shared" si="187"/>
        <v/>
      </c>
      <c r="I765" t="str">
        <f t="shared" si="188"/>
        <v/>
      </c>
      <c r="J765" t="str">
        <f t="shared" si="189"/>
        <v/>
      </c>
      <c r="K765" t="str">
        <f t="shared" si="200"/>
        <v/>
      </c>
      <c r="L765" t="str">
        <f t="shared" si="200"/>
        <v/>
      </c>
      <c r="M765" t="str">
        <f t="shared" si="200"/>
        <v/>
      </c>
      <c r="N765" t="str">
        <f t="shared" si="190"/>
        <v/>
      </c>
      <c r="O765" t="str">
        <f t="shared" si="201"/>
        <v/>
      </c>
      <c r="P765" t="str">
        <f t="shared" si="201"/>
        <v/>
      </c>
      <c r="Q765" t="str">
        <f>IF(OR($A765="",入力シート_上限3千円!$H$2=""),"",入力シート_上限3千円!$H$2)</f>
        <v/>
      </c>
      <c r="R765" t="str">
        <f>IF(OR($A765="",入力シート_上限3千円!$H$3=""),"",入力シート_上限3千円!$H$3)</f>
        <v/>
      </c>
      <c r="S765" s="30" t="str">
        <f t="shared" si="191"/>
        <v/>
      </c>
    </row>
    <row r="766" spans="1:19" x14ac:dyDescent="0.25">
      <c r="A766" t="str">
        <f>IF(入力シート_上限3千円!$B777="","",ROW()-1)</f>
        <v/>
      </c>
      <c r="B766" t="str">
        <f t="shared" si="202"/>
        <v/>
      </c>
      <c r="C766" t="str">
        <f t="shared" si="199"/>
        <v/>
      </c>
      <c r="D766" t="str">
        <f t="shared" si="199"/>
        <v/>
      </c>
      <c r="E766" s="30" t="str">
        <f t="shared" si="199"/>
        <v/>
      </c>
      <c r="F766" t="str">
        <f t="shared" si="199"/>
        <v/>
      </c>
      <c r="G766" t="str">
        <f t="shared" si="186"/>
        <v/>
      </c>
      <c r="H766" t="str">
        <f t="shared" si="187"/>
        <v/>
      </c>
      <c r="I766" t="str">
        <f t="shared" si="188"/>
        <v/>
      </c>
      <c r="J766" t="str">
        <f t="shared" si="189"/>
        <v/>
      </c>
      <c r="K766" t="str">
        <f t="shared" si="200"/>
        <v/>
      </c>
      <c r="L766" t="str">
        <f t="shared" si="200"/>
        <v/>
      </c>
      <c r="M766" t="str">
        <f t="shared" si="200"/>
        <v/>
      </c>
      <c r="N766" t="str">
        <f t="shared" si="190"/>
        <v/>
      </c>
      <c r="O766" t="str">
        <f t="shared" si="201"/>
        <v/>
      </c>
      <c r="P766" t="str">
        <f t="shared" si="201"/>
        <v/>
      </c>
      <c r="Q766" t="str">
        <f>IF(OR($A766="",入力シート_上限3千円!$H$2=""),"",入力シート_上限3千円!$H$2)</f>
        <v/>
      </c>
      <c r="R766" t="str">
        <f>IF(OR($A766="",入力シート_上限3千円!$H$3=""),"",入力シート_上限3千円!$H$3)</f>
        <v/>
      </c>
      <c r="S766" s="30" t="str">
        <f t="shared" si="191"/>
        <v/>
      </c>
    </row>
    <row r="767" spans="1:19" x14ac:dyDescent="0.25">
      <c r="A767" t="str">
        <f>IF(入力シート_上限3千円!$B778="","",ROW()-1)</f>
        <v/>
      </c>
      <c r="B767" t="str">
        <f t="shared" si="202"/>
        <v/>
      </c>
      <c r="C767" t="str">
        <f t="shared" si="199"/>
        <v/>
      </c>
      <c r="D767" t="str">
        <f t="shared" si="199"/>
        <v/>
      </c>
      <c r="E767" s="30" t="str">
        <f t="shared" si="199"/>
        <v/>
      </c>
      <c r="F767" t="str">
        <f t="shared" si="199"/>
        <v/>
      </c>
      <c r="G767" t="str">
        <f t="shared" si="186"/>
        <v/>
      </c>
      <c r="H767" t="str">
        <f t="shared" si="187"/>
        <v/>
      </c>
      <c r="I767" t="str">
        <f t="shared" si="188"/>
        <v/>
      </c>
      <c r="J767" t="str">
        <f t="shared" si="189"/>
        <v/>
      </c>
      <c r="K767" t="str">
        <f t="shared" si="200"/>
        <v/>
      </c>
      <c r="L767" t="str">
        <f t="shared" si="200"/>
        <v/>
      </c>
      <c r="M767" t="str">
        <f t="shared" si="200"/>
        <v/>
      </c>
      <c r="N767" t="str">
        <f t="shared" si="190"/>
        <v/>
      </c>
      <c r="O767" t="str">
        <f t="shared" si="201"/>
        <v/>
      </c>
      <c r="P767" t="str">
        <f t="shared" si="201"/>
        <v/>
      </c>
      <c r="Q767" t="str">
        <f>IF(OR($A767="",入力シート_上限3千円!$H$2=""),"",入力シート_上限3千円!$H$2)</f>
        <v/>
      </c>
      <c r="R767" t="str">
        <f>IF(OR($A767="",入力シート_上限3千円!$H$3=""),"",入力シート_上限3千円!$H$3)</f>
        <v/>
      </c>
      <c r="S767" s="30" t="str">
        <f t="shared" si="191"/>
        <v/>
      </c>
    </row>
    <row r="768" spans="1:19" x14ac:dyDescent="0.25">
      <c r="A768" t="str">
        <f>IF(入力シート_上限3千円!$B779="","",ROW()-1)</f>
        <v/>
      </c>
      <c r="B768" t="str">
        <f t="shared" si="202"/>
        <v/>
      </c>
      <c r="C768" t="str">
        <f t="shared" si="199"/>
        <v/>
      </c>
      <c r="D768" t="str">
        <f t="shared" si="199"/>
        <v/>
      </c>
      <c r="E768" s="30" t="str">
        <f t="shared" si="199"/>
        <v/>
      </c>
      <c r="F768" t="str">
        <f t="shared" si="199"/>
        <v/>
      </c>
      <c r="G768" t="str">
        <f t="shared" si="186"/>
        <v/>
      </c>
      <c r="H768" t="str">
        <f t="shared" si="187"/>
        <v/>
      </c>
      <c r="I768" t="str">
        <f t="shared" si="188"/>
        <v/>
      </c>
      <c r="J768" t="str">
        <f t="shared" si="189"/>
        <v/>
      </c>
      <c r="K768" t="str">
        <f t="shared" si="200"/>
        <v/>
      </c>
      <c r="L768" t="str">
        <f t="shared" si="200"/>
        <v/>
      </c>
      <c r="M768" t="str">
        <f t="shared" si="200"/>
        <v/>
      </c>
      <c r="N768" t="str">
        <f t="shared" si="190"/>
        <v/>
      </c>
      <c r="O768" t="str">
        <f t="shared" si="201"/>
        <v/>
      </c>
      <c r="P768" t="str">
        <f t="shared" si="201"/>
        <v/>
      </c>
      <c r="Q768" t="str">
        <f>IF(OR($A768="",入力シート_上限3千円!$H$2=""),"",入力シート_上限3千円!$H$2)</f>
        <v/>
      </c>
      <c r="R768" t="str">
        <f>IF(OR($A768="",入力シート_上限3千円!$H$3=""),"",入力シート_上限3千円!$H$3)</f>
        <v/>
      </c>
      <c r="S768" s="30" t="str">
        <f t="shared" si="191"/>
        <v/>
      </c>
    </row>
    <row r="769" spans="1:19" x14ac:dyDescent="0.25">
      <c r="A769" t="str">
        <f>IF(入力シート_上限3千円!$B780="","",ROW()-1)</f>
        <v/>
      </c>
      <c r="B769" t="str">
        <f t="shared" si="202"/>
        <v/>
      </c>
      <c r="C769" t="str">
        <f t="shared" si="199"/>
        <v/>
      </c>
      <c r="D769" t="str">
        <f t="shared" si="199"/>
        <v/>
      </c>
      <c r="E769" s="30" t="str">
        <f t="shared" si="199"/>
        <v/>
      </c>
      <c r="F769" t="str">
        <f t="shared" si="199"/>
        <v/>
      </c>
      <c r="G769" t="str">
        <f t="shared" si="186"/>
        <v/>
      </c>
      <c r="H769" t="str">
        <f t="shared" si="187"/>
        <v/>
      </c>
      <c r="I769" t="str">
        <f t="shared" si="188"/>
        <v/>
      </c>
      <c r="J769" t="str">
        <f t="shared" si="189"/>
        <v/>
      </c>
      <c r="K769" t="str">
        <f t="shared" si="200"/>
        <v/>
      </c>
      <c r="L769" t="str">
        <f t="shared" si="200"/>
        <v/>
      </c>
      <c r="M769" t="str">
        <f t="shared" si="200"/>
        <v/>
      </c>
      <c r="N769" t="str">
        <f t="shared" si="190"/>
        <v/>
      </c>
      <c r="O769" t="str">
        <f t="shared" si="201"/>
        <v/>
      </c>
      <c r="P769" t="str">
        <f t="shared" si="201"/>
        <v/>
      </c>
      <c r="Q769" t="str">
        <f>IF(OR($A769="",入力シート_上限3千円!$H$2=""),"",入力シート_上限3千円!$H$2)</f>
        <v/>
      </c>
      <c r="R769" t="str">
        <f>IF(OR($A769="",入力シート_上限3千円!$H$3=""),"",入力シート_上限3千円!$H$3)</f>
        <v/>
      </c>
      <c r="S769" s="30" t="str">
        <f t="shared" si="191"/>
        <v/>
      </c>
    </row>
    <row r="770" spans="1:19" x14ac:dyDescent="0.25">
      <c r="A770" t="str">
        <f>IF(入力シート_上限3千円!$B781="","",ROW()-1)</f>
        <v/>
      </c>
      <c r="B770" t="str">
        <f t="shared" si="202"/>
        <v/>
      </c>
      <c r="C770" t="str">
        <f t="shared" si="199"/>
        <v/>
      </c>
      <c r="D770" t="str">
        <f t="shared" si="199"/>
        <v/>
      </c>
      <c r="E770" s="30" t="str">
        <f t="shared" si="199"/>
        <v/>
      </c>
      <c r="F770" t="str">
        <f t="shared" si="199"/>
        <v/>
      </c>
      <c r="G770" t="str">
        <f t="shared" ref="G770:G833" si="203">IFERROR(IF(VLOOKUP($A770,実績一覧,COLUMN()+2,FALSE)=0,"",VLOOKUP($A770,実績一覧,COLUMN()+2,FALSE)),"")</f>
        <v/>
      </c>
      <c r="H770" t="str">
        <f t="shared" ref="H770:H833" si="204">IFERROR(IF(VLOOKUP($A770,実績一覧,COLUMN()+4,FALSE)=0,"",VLOOKUP($A770,実績一覧,COLUMN()+4,FALSE)),"")</f>
        <v/>
      </c>
      <c r="I770" t="str">
        <f t="shared" ref="I770:I833" si="205">IFERROR(IF(VLOOKUP($A770,実績一覧,COLUMN()+5,FALSE)=0,"",VLOOKUP($A770,実績一覧,COLUMN()+5,FALSE)),"")</f>
        <v/>
      </c>
      <c r="J770" t="str">
        <f t="shared" ref="J770:J833" si="206">IFERROR(IF(VLOOKUP($A770,実績一覧,COLUMN()+8,FALSE)=0,"",VLOOKUP($A770,実績一覧,COLUMN()+8,FALSE)),"")</f>
        <v/>
      </c>
      <c r="K770" t="str">
        <f t="shared" si="200"/>
        <v/>
      </c>
      <c r="L770" t="str">
        <f t="shared" si="200"/>
        <v/>
      </c>
      <c r="M770" t="str">
        <f t="shared" si="200"/>
        <v/>
      </c>
      <c r="N770" t="str">
        <f t="shared" ref="N770:N833" si="207">IFERROR(IF(VLOOKUP($A770,実績一覧,COLUMN()+12,FALSE)=0,"",VLOOKUP($A770,実績一覧,COLUMN()+12,FALSE)),"")</f>
        <v/>
      </c>
      <c r="O770" t="str">
        <f t="shared" si="201"/>
        <v/>
      </c>
      <c r="P770" t="str">
        <f t="shared" si="201"/>
        <v/>
      </c>
      <c r="Q770" t="str">
        <f>IF(OR($A770="",入力シート_上限3千円!$H$2=""),"",入力シート_上限3千円!$H$2)</f>
        <v/>
      </c>
      <c r="R770" t="str">
        <f>IF(OR($A770="",入力シート_上限3千円!$H$3=""),"",入力シート_上限3千円!$H$3)</f>
        <v/>
      </c>
      <c r="S770" s="30" t="str">
        <f t="shared" ref="S770:S833" si="208">IFERROR(IF(VLOOKUP($A770,実績一覧,3,FALSE)=0,"",VLOOKUP($A770,実績一覧,3,FALSE)),"")</f>
        <v/>
      </c>
    </row>
    <row r="771" spans="1:19" x14ac:dyDescent="0.25">
      <c r="A771" t="str">
        <f>IF(入力シート_上限3千円!$B782="","",ROW()-1)</f>
        <v/>
      </c>
      <c r="B771" t="str">
        <f t="shared" si="202"/>
        <v/>
      </c>
      <c r="C771" t="str">
        <f t="shared" si="199"/>
        <v/>
      </c>
      <c r="D771" t="str">
        <f t="shared" si="199"/>
        <v/>
      </c>
      <c r="E771" s="30" t="str">
        <f t="shared" si="199"/>
        <v/>
      </c>
      <c r="F771" t="str">
        <f t="shared" si="199"/>
        <v/>
      </c>
      <c r="G771" t="str">
        <f t="shared" si="203"/>
        <v/>
      </c>
      <c r="H771" t="str">
        <f t="shared" si="204"/>
        <v/>
      </c>
      <c r="I771" t="str">
        <f t="shared" si="205"/>
        <v/>
      </c>
      <c r="J771" t="str">
        <f t="shared" si="206"/>
        <v/>
      </c>
      <c r="K771" t="str">
        <f t="shared" si="200"/>
        <v/>
      </c>
      <c r="L771" t="str">
        <f t="shared" si="200"/>
        <v/>
      </c>
      <c r="M771" t="str">
        <f t="shared" si="200"/>
        <v/>
      </c>
      <c r="N771" t="str">
        <f t="shared" si="207"/>
        <v/>
      </c>
      <c r="O771" t="str">
        <f t="shared" si="201"/>
        <v/>
      </c>
      <c r="P771" t="str">
        <f t="shared" si="201"/>
        <v/>
      </c>
      <c r="Q771" t="str">
        <f>IF(OR($A771="",入力シート_上限3千円!$H$2=""),"",入力シート_上限3千円!$H$2)</f>
        <v/>
      </c>
      <c r="R771" t="str">
        <f>IF(OR($A771="",入力シート_上限3千円!$H$3=""),"",入力シート_上限3千円!$H$3)</f>
        <v/>
      </c>
      <c r="S771" s="30" t="str">
        <f t="shared" si="208"/>
        <v/>
      </c>
    </row>
    <row r="772" spans="1:19" x14ac:dyDescent="0.25">
      <c r="A772" t="str">
        <f>IF(入力シート_上限3千円!$B783="","",ROW()-1)</f>
        <v/>
      </c>
      <c r="B772" t="str">
        <f t="shared" si="202"/>
        <v/>
      </c>
      <c r="C772" t="str">
        <f t="shared" si="199"/>
        <v/>
      </c>
      <c r="D772" t="str">
        <f t="shared" si="199"/>
        <v/>
      </c>
      <c r="E772" s="30" t="str">
        <f t="shared" si="199"/>
        <v/>
      </c>
      <c r="F772" t="str">
        <f t="shared" si="199"/>
        <v/>
      </c>
      <c r="G772" t="str">
        <f t="shared" si="203"/>
        <v/>
      </c>
      <c r="H772" t="str">
        <f t="shared" si="204"/>
        <v/>
      </c>
      <c r="I772" t="str">
        <f t="shared" si="205"/>
        <v/>
      </c>
      <c r="J772" t="str">
        <f t="shared" si="206"/>
        <v/>
      </c>
      <c r="K772" t="str">
        <f t="shared" si="200"/>
        <v/>
      </c>
      <c r="L772" t="str">
        <f t="shared" si="200"/>
        <v/>
      </c>
      <c r="M772" t="str">
        <f t="shared" si="200"/>
        <v/>
      </c>
      <c r="N772" t="str">
        <f t="shared" si="207"/>
        <v/>
      </c>
      <c r="O772" t="str">
        <f t="shared" si="201"/>
        <v/>
      </c>
      <c r="P772" t="str">
        <f t="shared" si="201"/>
        <v/>
      </c>
      <c r="Q772" t="str">
        <f>IF(OR($A772="",入力シート_上限3千円!$H$2=""),"",入力シート_上限3千円!$H$2)</f>
        <v/>
      </c>
      <c r="R772" t="str">
        <f>IF(OR($A772="",入力シート_上限3千円!$H$3=""),"",入力シート_上限3千円!$H$3)</f>
        <v/>
      </c>
      <c r="S772" s="30" t="str">
        <f t="shared" si="208"/>
        <v/>
      </c>
    </row>
    <row r="773" spans="1:19" x14ac:dyDescent="0.25">
      <c r="A773" t="str">
        <f>IF(入力シート_上限3千円!$B784="","",ROW()-1)</f>
        <v/>
      </c>
      <c r="B773" t="str">
        <f t="shared" si="202"/>
        <v/>
      </c>
      <c r="C773" t="str">
        <f t="shared" si="199"/>
        <v/>
      </c>
      <c r="D773" t="str">
        <f t="shared" si="199"/>
        <v/>
      </c>
      <c r="E773" s="30" t="str">
        <f t="shared" si="199"/>
        <v/>
      </c>
      <c r="F773" t="str">
        <f t="shared" si="199"/>
        <v/>
      </c>
      <c r="G773" t="str">
        <f t="shared" si="203"/>
        <v/>
      </c>
      <c r="H773" t="str">
        <f t="shared" si="204"/>
        <v/>
      </c>
      <c r="I773" t="str">
        <f t="shared" si="205"/>
        <v/>
      </c>
      <c r="J773" t="str">
        <f t="shared" si="206"/>
        <v/>
      </c>
      <c r="K773" t="str">
        <f t="shared" si="200"/>
        <v/>
      </c>
      <c r="L773" t="str">
        <f t="shared" si="200"/>
        <v/>
      </c>
      <c r="M773" t="str">
        <f t="shared" si="200"/>
        <v/>
      </c>
      <c r="N773" t="str">
        <f t="shared" si="207"/>
        <v/>
      </c>
      <c r="O773" t="str">
        <f t="shared" si="201"/>
        <v/>
      </c>
      <c r="P773" t="str">
        <f t="shared" si="201"/>
        <v/>
      </c>
      <c r="Q773" t="str">
        <f>IF(OR($A773="",入力シート_上限3千円!$H$2=""),"",入力シート_上限3千円!$H$2)</f>
        <v/>
      </c>
      <c r="R773" t="str">
        <f>IF(OR($A773="",入力シート_上限3千円!$H$3=""),"",入力シート_上限3千円!$H$3)</f>
        <v/>
      </c>
      <c r="S773" s="30" t="str">
        <f t="shared" si="208"/>
        <v/>
      </c>
    </row>
    <row r="774" spans="1:19" x14ac:dyDescent="0.25">
      <c r="A774" t="str">
        <f>IF(入力シート_上限3千円!$B785="","",ROW()-1)</f>
        <v/>
      </c>
      <c r="B774" t="str">
        <f t="shared" si="202"/>
        <v/>
      </c>
      <c r="C774" t="str">
        <f t="shared" si="199"/>
        <v/>
      </c>
      <c r="D774" t="str">
        <f t="shared" si="199"/>
        <v/>
      </c>
      <c r="E774" s="30" t="str">
        <f t="shared" si="199"/>
        <v/>
      </c>
      <c r="F774" t="str">
        <f t="shared" si="199"/>
        <v/>
      </c>
      <c r="G774" t="str">
        <f t="shared" si="203"/>
        <v/>
      </c>
      <c r="H774" t="str">
        <f t="shared" si="204"/>
        <v/>
      </c>
      <c r="I774" t="str">
        <f t="shared" si="205"/>
        <v/>
      </c>
      <c r="J774" t="str">
        <f t="shared" si="206"/>
        <v/>
      </c>
      <c r="K774" t="str">
        <f t="shared" si="200"/>
        <v/>
      </c>
      <c r="L774" t="str">
        <f t="shared" si="200"/>
        <v/>
      </c>
      <c r="M774" t="str">
        <f t="shared" si="200"/>
        <v/>
      </c>
      <c r="N774" t="str">
        <f t="shared" si="207"/>
        <v/>
      </c>
      <c r="O774" t="str">
        <f t="shared" si="201"/>
        <v/>
      </c>
      <c r="P774" t="str">
        <f t="shared" si="201"/>
        <v/>
      </c>
      <c r="Q774" t="str">
        <f>IF(OR($A774="",入力シート_上限3千円!$H$2=""),"",入力シート_上限3千円!$H$2)</f>
        <v/>
      </c>
      <c r="R774" t="str">
        <f>IF(OR($A774="",入力シート_上限3千円!$H$3=""),"",入力シート_上限3千円!$H$3)</f>
        <v/>
      </c>
      <c r="S774" s="30" t="str">
        <f t="shared" si="208"/>
        <v/>
      </c>
    </row>
    <row r="775" spans="1:19" x14ac:dyDescent="0.25">
      <c r="A775" t="str">
        <f>IF(入力シート_上限3千円!$B786="","",ROW()-1)</f>
        <v/>
      </c>
      <c r="B775" t="str">
        <f t="shared" si="202"/>
        <v/>
      </c>
      <c r="C775" t="str">
        <f t="shared" si="199"/>
        <v/>
      </c>
      <c r="D775" t="str">
        <f t="shared" si="199"/>
        <v/>
      </c>
      <c r="E775" s="30" t="str">
        <f t="shared" si="199"/>
        <v/>
      </c>
      <c r="F775" t="str">
        <f t="shared" si="199"/>
        <v/>
      </c>
      <c r="G775" t="str">
        <f t="shared" si="203"/>
        <v/>
      </c>
      <c r="H775" t="str">
        <f t="shared" si="204"/>
        <v/>
      </c>
      <c r="I775" t="str">
        <f t="shared" si="205"/>
        <v/>
      </c>
      <c r="J775" t="str">
        <f t="shared" si="206"/>
        <v/>
      </c>
      <c r="K775" t="str">
        <f t="shared" si="200"/>
        <v/>
      </c>
      <c r="L775" t="str">
        <f t="shared" si="200"/>
        <v/>
      </c>
      <c r="M775" t="str">
        <f t="shared" si="200"/>
        <v/>
      </c>
      <c r="N775" t="str">
        <f t="shared" si="207"/>
        <v/>
      </c>
      <c r="O775" t="str">
        <f t="shared" si="201"/>
        <v/>
      </c>
      <c r="P775" t="str">
        <f t="shared" si="201"/>
        <v/>
      </c>
      <c r="Q775" t="str">
        <f>IF(OR($A775="",入力シート_上限3千円!$H$2=""),"",入力シート_上限3千円!$H$2)</f>
        <v/>
      </c>
      <c r="R775" t="str">
        <f>IF(OR($A775="",入力シート_上限3千円!$H$3=""),"",入力シート_上限3千円!$H$3)</f>
        <v/>
      </c>
      <c r="S775" s="30" t="str">
        <f t="shared" si="208"/>
        <v/>
      </c>
    </row>
    <row r="776" spans="1:19" x14ac:dyDescent="0.25">
      <c r="A776" t="str">
        <f>IF(入力シート_上限3千円!$B787="","",ROW()-1)</f>
        <v/>
      </c>
      <c r="B776" t="str">
        <f t="shared" si="202"/>
        <v/>
      </c>
      <c r="C776" t="str">
        <f t="shared" si="199"/>
        <v/>
      </c>
      <c r="D776" t="str">
        <f t="shared" si="199"/>
        <v/>
      </c>
      <c r="E776" s="30" t="str">
        <f t="shared" si="199"/>
        <v/>
      </c>
      <c r="F776" t="str">
        <f t="shared" si="199"/>
        <v/>
      </c>
      <c r="G776" t="str">
        <f t="shared" si="203"/>
        <v/>
      </c>
      <c r="H776" t="str">
        <f t="shared" si="204"/>
        <v/>
      </c>
      <c r="I776" t="str">
        <f t="shared" si="205"/>
        <v/>
      </c>
      <c r="J776" t="str">
        <f t="shared" si="206"/>
        <v/>
      </c>
      <c r="K776" t="str">
        <f t="shared" si="200"/>
        <v/>
      </c>
      <c r="L776" t="str">
        <f t="shared" si="200"/>
        <v/>
      </c>
      <c r="M776" t="str">
        <f t="shared" si="200"/>
        <v/>
      </c>
      <c r="N776" t="str">
        <f t="shared" si="207"/>
        <v/>
      </c>
      <c r="O776" t="str">
        <f t="shared" si="201"/>
        <v/>
      </c>
      <c r="P776" t="str">
        <f t="shared" si="201"/>
        <v/>
      </c>
      <c r="Q776" t="str">
        <f>IF(OR($A776="",入力シート_上限3千円!$H$2=""),"",入力シート_上限3千円!$H$2)</f>
        <v/>
      </c>
      <c r="R776" t="str">
        <f>IF(OR($A776="",入力シート_上限3千円!$H$3=""),"",入力シート_上限3千円!$H$3)</f>
        <v/>
      </c>
      <c r="S776" s="30" t="str">
        <f t="shared" si="208"/>
        <v/>
      </c>
    </row>
    <row r="777" spans="1:19" x14ac:dyDescent="0.25">
      <c r="A777" t="str">
        <f>IF(入力シート_上限3千円!$B788="","",ROW()-1)</f>
        <v/>
      </c>
      <c r="B777" t="str">
        <f t="shared" si="202"/>
        <v/>
      </c>
      <c r="C777" t="str">
        <f t="shared" si="199"/>
        <v/>
      </c>
      <c r="D777" t="str">
        <f t="shared" si="199"/>
        <v/>
      </c>
      <c r="E777" s="30" t="str">
        <f t="shared" si="199"/>
        <v/>
      </c>
      <c r="F777" t="str">
        <f t="shared" si="199"/>
        <v/>
      </c>
      <c r="G777" t="str">
        <f t="shared" si="203"/>
        <v/>
      </c>
      <c r="H777" t="str">
        <f t="shared" si="204"/>
        <v/>
      </c>
      <c r="I777" t="str">
        <f t="shared" si="205"/>
        <v/>
      </c>
      <c r="J777" t="str">
        <f t="shared" si="206"/>
        <v/>
      </c>
      <c r="K777" t="str">
        <f t="shared" si="200"/>
        <v/>
      </c>
      <c r="L777" t="str">
        <f t="shared" si="200"/>
        <v/>
      </c>
      <c r="M777" t="str">
        <f t="shared" si="200"/>
        <v/>
      </c>
      <c r="N777" t="str">
        <f t="shared" si="207"/>
        <v/>
      </c>
      <c r="O777" t="str">
        <f t="shared" si="201"/>
        <v/>
      </c>
      <c r="P777" t="str">
        <f t="shared" si="201"/>
        <v/>
      </c>
      <c r="Q777" t="str">
        <f>IF(OR($A777="",入力シート_上限3千円!$H$2=""),"",入力シート_上限3千円!$H$2)</f>
        <v/>
      </c>
      <c r="R777" t="str">
        <f>IF(OR($A777="",入力シート_上限3千円!$H$3=""),"",入力シート_上限3千円!$H$3)</f>
        <v/>
      </c>
      <c r="S777" s="30" t="str">
        <f t="shared" si="208"/>
        <v/>
      </c>
    </row>
    <row r="778" spans="1:19" x14ac:dyDescent="0.25">
      <c r="A778" t="str">
        <f>IF(入力シート_上限3千円!$B789="","",ROW()-1)</f>
        <v/>
      </c>
      <c r="B778" t="str">
        <f t="shared" si="202"/>
        <v/>
      </c>
      <c r="C778" t="str">
        <f t="shared" si="199"/>
        <v/>
      </c>
      <c r="D778" t="str">
        <f t="shared" si="199"/>
        <v/>
      </c>
      <c r="E778" s="30" t="str">
        <f t="shared" si="199"/>
        <v/>
      </c>
      <c r="F778" t="str">
        <f t="shared" si="199"/>
        <v/>
      </c>
      <c r="G778" t="str">
        <f t="shared" si="203"/>
        <v/>
      </c>
      <c r="H778" t="str">
        <f t="shared" si="204"/>
        <v/>
      </c>
      <c r="I778" t="str">
        <f t="shared" si="205"/>
        <v/>
      </c>
      <c r="J778" t="str">
        <f t="shared" si="206"/>
        <v/>
      </c>
      <c r="K778" t="str">
        <f t="shared" si="200"/>
        <v/>
      </c>
      <c r="L778" t="str">
        <f t="shared" si="200"/>
        <v/>
      </c>
      <c r="M778" t="str">
        <f t="shared" si="200"/>
        <v/>
      </c>
      <c r="N778" t="str">
        <f t="shared" si="207"/>
        <v/>
      </c>
      <c r="O778" t="str">
        <f t="shared" si="201"/>
        <v/>
      </c>
      <c r="P778" t="str">
        <f t="shared" si="201"/>
        <v/>
      </c>
      <c r="Q778" t="str">
        <f>IF(OR($A778="",入力シート_上限3千円!$H$2=""),"",入力シート_上限3千円!$H$2)</f>
        <v/>
      </c>
      <c r="R778" t="str">
        <f>IF(OR($A778="",入力シート_上限3千円!$H$3=""),"",入力シート_上限3千円!$H$3)</f>
        <v/>
      </c>
      <c r="S778" s="30" t="str">
        <f t="shared" si="208"/>
        <v/>
      </c>
    </row>
    <row r="779" spans="1:19" x14ac:dyDescent="0.25">
      <c r="A779" t="str">
        <f>IF(入力シート_上限3千円!$B790="","",ROW()-1)</f>
        <v/>
      </c>
      <c r="B779" t="str">
        <f t="shared" si="202"/>
        <v/>
      </c>
      <c r="C779" t="str">
        <f t="shared" si="199"/>
        <v/>
      </c>
      <c r="D779" t="str">
        <f t="shared" si="199"/>
        <v/>
      </c>
      <c r="E779" s="30" t="str">
        <f t="shared" si="199"/>
        <v/>
      </c>
      <c r="F779" t="str">
        <f t="shared" si="199"/>
        <v/>
      </c>
      <c r="G779" t="str">
        <f t="shared" si="203"/>
        <v/>
      </c>
      <c r="H779" t="str">
        <f t="shared" si="204"/>
        <v/>
      </c>
      <c r="I779" t="str">
        <f t="shared" si="205"/>
        <v/>
      </c>
      <c r="J779" t="str">
        <f t="shared" si="206"/>
        <v/>
      </c>
      <c r="K779" t="str">
        <f t="shared" si="200"/>
        <v/>
      </c>
      <c r="L779" t="str">
        <f t="shared" si="200"/>
        <v/>
      </c>
      <c r="M779" t="str">
        <f t="shared" si="200"/>
        <v/>
      </c>
      <c r="N779" t="str">
        <f t="shared" si="207"/>
        <v/>
      </c>
      <c r="O779" t="str">
        <f t="shared" si="201"/>
        <v/>
      </c>
      <c r="P779" t="str">
        <f t="shared" si="201"/>
        <v/>
      </c>
      <c r="Q779" t="str">
        <f>IF(OR($A779="",入力シート_上限3千円!$H$2=""),"",入力シート_上限3千円!$H$2)</f>
        <v/>
      </c>
      <c r="R779" t="str">
        <f>IF(OR($A779="",入力シート_上限3千円!$H$3=""),"",入力シート_上限3千円!$H$3)</f>
        <v/>
      </c>
      <c r="S779" s="30" t="str">
        <f t="shared" si="208"/>
        <v/>
      </c>
    </row>
    <row r="780" spans="1:19" x14ac:dyDescent="0.25">
      <c r="A780" t="str">
        <f>IF(入力シート_上限3千円!$B791="","",ROW()-1)</f>
        <v/>
      </c>
      <c r="B780" t="str">
        <f t="shared" si="202"/>
        <v/>
      </c>
      <c r="C780" t="str">
        <f t="shared" si="199"/>
        <v/>
      </c>
      <c r="D780" t="str">
        <f t="shared" si="199"/>
        <v/>
      </c>
      <c r="E780" s="30" t="str">
        <f t="shared" si="199"/>
        <v/>
      </c>
      <c r="F780" t="str">
        <f t="shared" si="199"/>
        <v/>
      </c>
      <c r="G780" t="str">
        <f t="shared" si="203"/>
        <v/>
      </c>
      <c r="H780" t="str">
        <f t="shared" si="204"/>
        <v/>
      </c>
      <c r="I780" t="str">
        <f t="shared" si="205"/>
        <v/>
      </c>
      <c r="J780" t="str">
        <f t="shared" si="206"/>
        <v/>
      </c>
      <c r="K780" t="str">
        <f t="shared" si="200"/>
        <v/>
      </c>
      <c r="L780" t="str">
        <f t="shared" si="200"/>
        <v/>
      </c>
      <c r="M780" t="str">
        <f t="shared" si="200"/>
        <v/>
      </c>
      <c r="N780" t="str">
        <f t="shared" si="207"/>
        <v/>
      </c>
      <c r="O780" t="str">
        <f t="shared" si="201"/>
        <v/>
      </c>
      <c r="P780" t="str">
        <f t="shared" si="201"/>
        <v/>
      </c>
      <c r="Q780" t="str">
        <f>IF(OR($A780="",入力シート_上限3千円!$H$2=""),"",入力シート_上限3千円!$H$2)</f>
        <v/>
      </c>
      <c r="R780" t="str">
        <f>IF(OR($A780="",入力シート_上限3千円!$H$3=""),"",入力シート_上限3千円!$H$3)</f>
        <v/>
      </c>
      <c r="S780" s="30" t="str">
        <f t="shared" si="208"/>
        <v/>
      </c>
    </row>
    <row r="781" spans="1:19" x14ac:dyDescent="0.25">
      <c r="A781" t="str">
        <f>IF(入力シート_上限3千円!$B792="","",ROW()-1)</f>
        <v/>
      </c>
      <c r="B781" t="str">
        <f t="shared" si="202"/>
        <v/>
      </c>
      <c r="C781" t="str">
        <f t="shared" si="199"/>
        <v/>
      </c>
      <c r="D781" t="str">
        <f t="shared" si="199"/>
        <v/>
      </c>
      <c r="E781" s="30" t="str">
        <f t="shared" si="199"/>
        <v/>
      </c>
      <c r="F781" t="str">
        <f t="shared" si="199"/>
        <v/>
      </c>
      <c r="G781" t="str">
        <f t="shared" si="203"/>
        <v/>
      </c>
      <c r="H781" t="str">
        <f t="shared" si="204"/>
        <v/>
      </c>
      <c r="I781" t="str">
        <f t="shared" si="205"/>
        <v/>
      </c>
      <c r="J781" t="str">
        <f t="shared" si="206"/>
        <v/>
      </c>
      <c r="K781" t="str">
        <f t="shared" si="200"/>
        <v/>
      </c>
      <c r="L781" t="str">
        <f t="shared" si="200"/>
        <v/>
      </c>
      <c r="M781" t="str">
        <f t="shared" si="200"/>
        <v/>
      </c>
      <c r="N781" t="str">
        <f t="shared" si="207"/>
        <v/>
      </c>
      <c r="O781" t="str">
        <f t="shared" si="201"/>
        <v/>
      </c>
      <c r="P781" t="str">
        <f t="shared" si="201"/>
        <v/>
      </c>
      <c r="Q781" t="str">
        <f>IF(OR($A781="",入力シート_上限3千円!$H$2=""),"",入力シート_上限3千円!$H$2)</f>
        <v/>
      </c>
      <c r="R781" t="str">
        <f>IF(OR($A781="",入力シート_上限3千円!$H$3=""),"",入力シート_上限3千円!$H$3)</f>
        <v/>
      </c>
      <c r="S781" s="30" t="str">
        <f t="shared" si="208"/>
        <v/>
      </c>
    </row>
    <row r="782" spans="1:19" x14ac:dyDescent="0.25">
      <c r="A782" t="str">
        <f>IF(入力シート_上限3千円!$B793="","",ROW()-1)</f>
        <v/>
      </c>
      <c r="B782" t="str">
        <f t="shared" si="202"/>
        <v/>
      </c>
      <c r="C782" t="str">
        <f t="shared" ref="C782:F801" si="209">IFERROR(IF(VLOOKUP($A782,実績一覧,COLUMN()+1,FALSE)=0,"",VLOOKUP($A782,実績一覧,COLUMN()+1,FALSE)),"")</f>
        <v/>
      </c>
      <c r="D782" t="str">
        <f t="shared" si="209"/>
        <v/>
      </c>
      <c r="E782" s="30" t="str">
        <f t="shared" si="209"/>
        <v/>
      </c>
      <c r="F782" t="str">
        <f t="shared" si="209"/>
        <v/>
      </c>
      <c r="G782" t="str">
        <f t="shared" si="203"/>
        <v/>
      </c>
      <c r="H782" t="str">
        <f t="shared" si="204"/>
        <v/>
      </c>
      <c r="I782" t="str">
        <f t="shared" si="205"/>
        <v/>
      </c>
      <c r="J782" t="str">
        <f t="shared" si="206"/>
        <v/>
      </c>
      <c r="K782" t="str">
        <f t="shared" ref="K782:M801" si="210">IFERROR(IF(VLOOKUP($A782,実績一覧,COLUMN()+11,FALSE)=0,"",VLOOKUP($A782,実績一覧,COLUMN()+11,FALSE)),"")</f>
        <v/>
      </c>
      <c r="L782" t="str">
        <f t="shared" si="210"/>
        <v/>
      </c>
      <c r="M782" t="str">
        <f t="shared" si="210"/>
        <v/>
      </c>
      <c r="N782" t="str">
        <f t="shared" si="207"/>
        <v/>
      </c>
      <c r="O782" t="str">
        <f t="shared" ref="O782:P801" si="211">IFERROR(IF(VLOOKUP($A782,実績一覧,COLUMN()+13,FALSE)=0,"",VLOOKUP($A782,実績一覧,COLUMN()+13,FALSE)),"")</f>
        <v/>
      </c>
      <c r="P782" t="str">
        <f t="shared" si="211"/>
        <v/>
      </c>
      <c r="Q782" t="str">
        <f>IF(OR($A782="",入力シート_上限3千円!$H$2=""),"",入力シート_上限3千円!$H$2)</f>
        <v/>
      </c>
      <c r="R782" t="str">
        <f>IF(OR($A782="",入力シート_上限3千円!$H$3=""),"",入力シート_上限3千円!$H$3)</f>
        <v/>
      </c>
      <c r="S782" s="30" t="str">
        <f t="shared" si="208"/>
        <v/>
      </c>
    </row>
    <row r="783" spans="1:19" x14ac:dyDescent="0.25">
      <c r="A783" t="str">
        <f>IF(入力シート_上限3千円!$B794="","",ROW()-1)</f>
        <v/>
      </c>
      <c r="B783" t="str">
        <f t="shared" si="202"/>
        <v/>
      </c>
      <c r="C783" t="str">
        <f t="shared" si="209"/>
        <v/>
      </c>
      <c r="D783" t="str">
        <f t="shared" si="209"/>
        <v/>
      </c>
      <c r="E783" s="30" t="str">
        <f t="shared" si="209"/>
        <v/>
      </c>
      <c r="F783" t="str">
        <f t="shared" si="209"/>
        <v/>
      </c>
      <c r="G783" t="str">
        <f t="shared" si="203"/>
        <v/>
      </c>
      <c r="H783" t="str">
        <f t="shared" si="204"/>
        <v/>
      </c>
      <c r="I783" t="str">
        <f t="shared" si="205"/>
        <v/>
      </c>
      <c r="J783" t="str">
        <f t="shared" si="206"/>
        <v/>
      </c>
      <c r="K783" t="str">
        <f t="shared" si="210"/>
        <v/>
      </c>
      <c r="L783" t="str">
        <f t="shared" si="210"/>
        <v/>
      </c>
      <c r="M783" t="str">
        <f t="shared" si="210"/>
        <v/>
      </c>
      <c r="N783" t="str">
        <f t="shared" si="207"/>
        <v/>
      </c>
      <c r="O783" t="str">
        <f t="shared" si="211"/>
        <v/>
      </c>
      <c r="P783" t="str">
        <f t="shared" si="211"/>
        <v/>
      </c>
      <c r="Q783" t="str">
        <f>IF(OR($A783="",入力シート_上限3千円!$H$2=""),"",入力シート_上限3千円!$H$2)</f>
        <v/>
      </c>
      <c r="R783" t="str">
        <f>IF(OR($A783="",入力シート_上限3千円!$H$3=""),"",入力シート_上限3千円!$H$3)</f>
        <v/>
      </c>
      <c r="S783" s="30" t="str">
        <f t="shared" si="208"/>
        <v/>
      </c>
    </row>
    <row r="784" spans="1:19" x14ac:dyDescent="0.25">
      <c r="A784" t="str">
        <f>IF(入力シート_上限3千円!$B795="","",ROW()-1)</f>
        <v/>
      </c>
      <c r="B784" t="str">
        <f t="shared" si="202"/>
        <v/>
      </c>
      <c r="C784" t="str">
        <f t="shared" si="209"/>
        <v/>
      </c>
      <c r="D784" t="str">
        <f t="shared" si="209"/>
        <v/>
      </c>
      <c r="E784" s="30" t="str">
        <f t="shared" si="209"/>
        <v/>
      </c>
      <c r="F784" t="str">
        <f t="shared" si="209"/>
        <v/>
      </c>
      <c r="G784" t="str">
        <f t="shared" si="203"/>
        <v/>
      </c>
      <c r="H784" t="str">
        <f t="shared" si="204"/>
        <v/>
      </c>
      <c r="I784" t="str">
        <f t="shared" si="205"/>
        <v/>
      </c>
      <c r="J784" t="str">
        <f t="shared" si="206"/>
        <v/>
      </c>
      <c r="K784" t="str">
        <f t="shared" si="210"/>
        <v/>
      </c>
      <c r="L784" t="str">
        <f t="shared" si="210"/>
        <v/>
      </c>
      <c r="M784" t="str">
        <f t="shared" si="210"/>
        <v/>
      </c>
      <c r="N784" t="str">
        <f t="shared" si="207"/>
        <v/>
      </c>
      <c r="O784" t="str">
        <f t="shared" si="211"/>
        <v/>
      </c>
      <c r="P784" t="str">
        <f t="shared" si="211"/>
        <v/>
      </c>
      <c r="Q784" t="str">
        <f>IF(OR($A784="",入力シート_上限3千円!$H$2=""),"",入力シート_上限3千円!$H$2)</f>
        <v/>
      </c>
      <c r="R784" t="str">
        <f>IF(OR($A784="",入力シート_上限3千円!$H$3=""),"",入力シート_上限3千円!$H$3)</f>
        <v/>
      </c>
      <c r="S784" s="30" t="str">
        <f t="shared" si="208"/>
        <v/>
      </c>
    </row>
    <row r="785" spans="1:19" x14ac:dyDescent="0.25">
      <c r="A785" t="str">
        <f>IF(入力シート_上限3千円!$B796="","",ROW()-1)</f>
        <v/>
      </c>
      <c r="B785" t="str">
        <f t="shared" si="202"/>
        <v/>
      </c>
      <c r="C785" t="str">
        <f t="shared" si="209"/>
        <v/>
      </c>
      <c r="D785" t="str">
        <f t="shared" si="209"/>
        <v/>
      </c>
      <c r="E785" s="30" t="str">
        <f t="shared" si="209"/>
        <v/>
      </c>
      <c r="F785" t="str">
        <f t="shared" si="209"/>
        <v/>
      </c>
      <c r="G785" t="str">
        <f t="shared" si="203"/>
        <v/>
      </c>
      <c r="H785" t="str">
        <f t="shared" si="204"/>
        <v/>
      </c>
      <c r="I785" t="str">
        <f t="shared" si="205"/>
        <v/>
      </c>
      <c r="J785" t="str">
        <f t="shared" si="206"/>
        <v/>
      </c>
      <c r="K785" t="str">
        <f t="shared" si="210"/>
        <v/>
      </c>
      <c r="L785" t="str">
        <f t="shared" si="210"/>
        <v/>
      </c>
      <c r="M785" t="str">
        <f t="shared" si="210"/>
        <v/>
      </c>
      <c r="N785" t="str">
        <f t="shared" si="207"/>
        <v/>
      </c>
      <c r="O785" t="str">
        <f t="shared" si="211"/>
        <v/>
      </c>
      <c r="P785" t="str">
        <f t="shared" si="211"/>
        <v/>
      </c>
      <c r="Q785" t="str">
        <f>IF(OR($A785="",入力シート_上限3千円!$H$2=""),"",入力シート_上限3千円!$H$2)</f>
        <v/>
      </c>
      <c r="R785" t="str">
        <f>IF(OR($A785="",入力シート_上限3千円!$H$3=""),"",入力シート_上限3千円!$H$3)</f>
        <v/>
      </c>
      <c r="S785" s="30" t="str">
        <f t="shared" si="208"/>
        <v/>
      </c>
    </row>
    <row r="786" spans="1:19" x14ac:dyDescent="0.25">
      <c r="A786" t="str">
        <f>IF(入力シート_上限3千円!$B797="","",ROW()-1)</f>
        <v/>
      </c>
      <c r="B786" t="str">
        <f t="shared" si="202"/>
        <v/>
      </c>
      <c r="C786" t="str">
        <f t="shared" si="209"/>
        <v/>
      </c>
      <c r="D786" t="str">
        <f t="shared" si="209"/>
        <v/>
      </c>
      <c r="E786" s="30" t="str">
        <f t="shared" si="209"/>
        <v/>
      </c>
      <c r="F786" t="str">
        <f t="shared" si="209"/>
        <v/>
      </c>
      <c r="G786" t="str">
        <f t="shared" si="203"/>
        <v/>
      </c>
      <c r="H786" t="str">
        <f t="shared" si="204"/>
        <v/>
      </c>
      <c r="I786" t="str">
        <f t="shared" si="205"/>
        <v/>
      </c>
      <c r="J786" t="str">
        <f t="shared" si="206"/>
        <v/>
      </c>
      <c r="K786" t="str">
        <f t="shared" si="210"/>
        <v/>
      </c>
      <c r="L786" t="str">
        <f t="shared" si="210"/>
        <v/>
      </c>
      <c r="M786" t="str">
        <f t="shared" si="210"/>
        <v/>
      </c>
      <c r="N786" t="str">
        <f t="shared" si="207"/>
        <v/>
      </c>
      <c r="O786" t="str">
        <f t="shared" si="211"/>
        <v/>
      </c>
      <c r="P786" t="str">
        <f t="shared" si="211"/>
        <v/>
      </c>
      <c r="Q786" t="str">
        <f>IF(OR($A786="",入力シート_上限3千円!$H$2=""),"",入力シート_上限3千円!$H$2)</f>
        <v/>
      </c>
      <c r="R786" t="str">
        <f>IF(OR($A786="",入力シート_上限3千円!$H$3=""),"",入力シート_上限3千円!$H$3)</f>
        <v/>
      </c>
      <c r="S786" s="30" t="str">
        <f t="shared" si="208"/>
        <v/>
      </c>
    </row>
    <row r="787" spans="1:19" x14ac:dyDescent="0.25">
      <c r="A787" t="str">
        <f>IF(入力シート_上限3千円!$B798="","",ROW()-1)</f>
        <v/>
      </c>
      <c r="B787" t="str">
        <f t="shared" si="202"/>
        <v/>
      </c>
      <c r="C787" t="str">
        <f t="shared" si="209"/>
        <v/>
      </c>
      <c r="D787" t="str">
        <f t="shared" si="209"/>
        <v/>
      </c>
      <c r="E787" s="30" t="str">
        <f t="shared" si="209"/>
        <v/>
      </c>
      <c r="F787" t="str">
        <f t="shared" si="209"/>
        <v/>
      </c>
      <c r="G787" t="str">
        <f t="shared" si="203"/>
        <v/>
      </c>
      <c r="H787" t="str">
        <f t="shared" si="204"/>
        <v/>
      </c>
      <c r="I787" t="str">
        <f t="shared" si="205"/>
        <v/>
      </c>
      <c r="J787" t="str">
        <f t="shared" si="206"/>
        <v/>
      </c>
      <c r="K787" t="str">
        <f t="shared" si="210"/>
        <v/>
      </c>
      <c r="L787" t="str">
        <f t="shared" si="210"/>
        <v/>
      </c>
      <c r="M787" t="str">
        <f t="shared" si="210"/>
        <v/>
      </c>
      <c r="N787" t="str">
        <f t="shared" si="207"/>
        <v/>
      </c>
      <c r="O787" t="str">
        <f t="shared" si="211"/>
        <v/>
      </c>
      <c r="P787" t="str">
        <f t="shared" si="211"/>
        <v/>
      </c>
      <c r="Q787" t="str">
        <f>IF(OR($A787="",入力シート_上限3千円!$H$2=""),"",入力シート_上限3千円!$H$2)</f>
        <v/>
      </c>
      <c r="R787" t="str">
        <f>IF(OR($A787="",入力シート_上限3千円!$H$3=""),"",入力シート_上限3千円!$H$3)</f>
        <v/>
      </c>
      <c r="S787" s="30" t="str">
        <f t="shared" si="208"/>
        <v/>
      </c>
    </row>
    <row r="788" spans="1:19" x14ac:dyDescent="0.25">
      <c r="A788" t="str">
        <f>IF(入力シート_上限3千円!$B799="","",ROW()-1)</f>
        <v/>
      </c>
      <c r="B788" t="str">
        <f t="shared" si="202"/>
        <v/>
      </c>
      <c r="C788" t="str">
        <f t="shared" si="209"/>
        <v/>
      </c>
      <c r="D788" t="str">
        <f t="shared" si="209"/>
        <v/>
      </c>
      <c r="E788" s="30" t="str">
        <f t="shared" si="209"/>
        <v/>
      </c>
      <c r="F788" t="str">
        <f t="shared" si="209"/>
        <v/>
      </c>
      <c r="G788" t="str">
        <f t="shared" si="203"/>
        <v/>
      </c>
      <c r="H788" t="str">
        <f t="shared" si="204"/>
        <v/>
      </c>
      <c r="I788" t="str">
        <f t="shared" si="205"/>
        <v/>
      </c>
      <c r="J788" t="str">
        <f t="shared" si="206"/>
        <v/>
      </c>
      <c r="K788" t="str">
        <f t="shared" si="210"/>
        <v/>
      </c>
      <c r="L788" t="str">
        <f t="shared" si="210"/>
        <v/>
      </c>
      <c r="M788" t="str">
        <f t="shared" si="210"/>
        <v/>
      </c>
      <c r="N788" t="str">
        <f t="shared" si="207"/>
        <v/>
      </c>
      <c r="O788" t="str">
        <f t="shared" si="211"/>
        <v/>
      </c>
      <c r="P788" t="str">
        <f t="shared" si="211"/>
        <v/>
      </c>
      <c r="Q788" t="str">
        <f>IF(OR($A788="",入力シート_上限3千円!$H$2=""),"",入力シート_上限3千円!$H$2)</f>
        <v/>
      </c>
      <c r="R788" t="str">
        <f>IF(OR($A788="",入力シート_上限3千円!$H$3=""),"",入力シート_上限3千円!$H$3)</f>
        <v/>
      </c>
      <c r="S788" s="30" t="str">
        <f t="shared" si="208"/>
        <v/>
      </c>
    </row>
    <row r="789" spans="1:19" x14ac:dyDescent="0.25">
      <c r="A789" t="str">
        <f>IF(入力シート_上限3千円!$B800="","",ROW()-1)</f>
        <v/>
      </c>
      <c r="B789" t="str">
        <f t="shared" si="202"/>
        <v/>
      </c>
      <c r="C789" t="str">
        <f t="shared" si="209"/>
        <v/>
      </c>
      <c r="D789" t="str">
        <f t="shared" si="209"/>
        <v/>
      </c>
      <c r="E789" s="30" t="str">
        <f t="shared" si="209"/>
        <v/>
      </c>
      <c r="F789" t="str">
        <f t="shared" si="209"/>
        <v/>
      </c>
      <c r="G789" t="str">
        <f t="shared" si="203"/>
        <v/>
      </c>
      <c r="H789" t="str">
        <f t="shared" si="204"/>
        <v/>
      </c>
      <c r="I789" t="str">
        <f t="shared" si="205"/>
        <v/>
      </c>
      <c r="J789" t="str">
        <f t="shared" si="206"/>
        <v/>
      </c>
      <c r="K789" t="str">
        <f t="shared" si="210"/>
        <v/>
      </c>
      <c r="L789" t="str">
        <f t="shared" si="210"/>
        <v/>
      </c>
      <c r="M789" t="str">
        <f t="shared" si="210"/>
        <v/>
      </c>
      <c r="N789" t="str">
        <f t="shared" si="207"/>
        <v/>
      </c>
      <c r="O789" t="str">
        <f t="shared" si="211"/>
        <v/>
      </c>
      <c r="P789" t="str">
        <f t="shared" si="211"/>
        <v/>
      </c>
      <c r="Q789" t="str">
        <f>IF(OR($A789="",入力シート_上限3千円!$H$2=""),"",入力シート_上限3千円!$H$2)</f>
        <v/>
      </c>
      <c r="R789" t="str">
        <f>IF(OR($A789="",入力シート_上限3千円!$H$3=""),"",入力シート_上限3千円!$H$3)</f>
        <v/>
      </c>
      <c r="S789" s="30" t="str">
        <f t="shared" si="208"/>
        <v/>
      </c>
    </row>
    <row r="790" spans="1:19" x14ac:dyDescent="0.25">
      <c r="A790" t="str">
        <f>IF(入力シート_上限3千円!$B801="","",ROW()-1)</f>
        <v/>
      </c>
      <c r="B790" t="str">
        <f t="shared" si="202"/>
        <v/>
      </c>
      <c r="C790" t="str">
        <f t="shared" si="209"/>
        <v/>
      </c>
      <c r="D790" t="str">
        <f t="shared" si="209"/>
        <v/>
      </c>
      <c r="E790" s="30" t="str">
        <f t="shared" si="209"/>
        <v/>
      </c>
      <c r="F790" t="str">
        <f t="shared" si="209"/>
        <v/>
      </c>
      <c r="G790" t="str">
        <f t="shared" si="203"/>
        <v/>
      </c>
      <c r="H790" t="str">
        <f t="shared" si="204"/>
        <v/>
      </c>
      <c r="I790" t="str">
        <f t="shared" si="205"/>
        <v/>
      </c>
      <c r="J790" t="str">
        <f t="shared" si="206"/>
        <v/>
      </c>
      <c r="K790" t="str">
        <f t="shared" si="210"/>
        <v/>
      </c>
      <c r="L790" t="str">
        <f t="shared" si="210"/>
        <v/>
      </c>
      <c r="M790" t="str">
        <f t="shared" si="210"/>
        <v/>
      </c>
      <c r="N790" t="str">
        <f t="shared" si="207"/>
        <v/>
      </c>
      <c r="O790" t="str">
        <f t="shared" si="211"/>
        <v/>
      </c>
      <c r="P790" t="str">
        <f t="shared" si="211"/>
        <v/>
      </c>
      <c r="Q790" t="str">
        <f>IF(OR($A790="",入力シート_上限3千円!$H$2=""),"",入力シート_上限3千円!$H$2)</f>
        <v/>
      </c>
      <c r="R790" t="str">
        <f>IF(OR($A790="",入力シート_上限3千円!$H$3=""),"",入力シート_上限3千円!$H$3)</f>
        <v/>
      </c>
      <c r="S790" s="30" t="str">
        <f t="shared" si="208"/>
        <v/>
      </c>
    </row>
    <row r="791" spans="1:19" x14ac:dyDescent="0.25">
      <c r="A791" t="str">
        <f>IF(入力シート_上限3千円!$B802="","",ROW()-1)</f>
        <v/>
      </c>
      <c r="B791" t="str">
        <f t="shared" si="202"/>
        <v/>
      </c>
      <c r="C791" t="str">
        <f t="shared" si="209"/>
        <v/>
      </c>
      <c r="D791" t="str">
        <f t="shared" si="209"/>
        <v/>
      </c>
      <c r="E791" s="30" t="str">
        <f t="shared" si="209"/>
        <v/>
      </c>
      <c r="F791" t="str">
        <f t="shared" si="209"/>
        <v/>
      </c>
      <c r="G791" t="str">
        <f t="shared" si="203"/>
        <v/>
      </c>
      <c r="H791" t="str">
        <f t="shared" si="204"/>
        <v/>
      </c>
      <c r="I791" t="str">
        <f t="shared" si="205"/>
        <v/>
      </c>
      <c r="J791" t="str">
        <f t="shared" si="206"/>
        <v/>
      </c>
      <c r="K791" t="str">
        <f t="shared" si="210"/>
        <v/>
      </c>
      <c r="L791" t="str">
        <f t="shared" si="210"/>
        <v/>
      </c>
      <c r="M791" t="str">
        <f t="shared" si="210"/>
        <v/>
      </c>
      <c r="N791" t="str">
        <f t="shared" si="207"/>
        <v/>
      </c>
      <c r="O791" t="str">
        <f t="shared" si="211"/>
        <v/>
      </c>
      <c r="P791" t="str">
        <f t="shared" si="211"/>
        <v/>
      </c>
      <c r="Q791" t="str">
        <f>IF(OR($A791="",入力シート_上限3千円!$H$2=""),"",入力シート_上限3千円!$H$2)</f>
        <v/>
      </c>
      <c r="R791" t="str">
        <f>IF(OR($A791="",入力シート_上限3千円!$H$3=""),"",入力シート_上限3千円!$H$3)</f>
        <v/>
      </c>
      <c r="S791" s="30" t="str">
        <f t="shared" si="208"/>
        <v/>
      </c>
    </row>
    <row r="792" spans="1:19" x14ac:dyDescent="0.25">
      <c r="A792" t="str">
        <f>IF(入力シート_上限3千円!$B803="","",ROW()-1)</f>
        <v/>
      </c>
      <c r="B792" t="str">
        <f t="shared" si="202"/>
        <v/>
      </c>
      <c r="C792" t="str">
        <f t="shared" si="209"/>
        <v/>
      </c>
      <c r="D792" t="str">
        <f t="shared" si="209"/>
        <v/>
      </c>
      <c r="E792" s="30" t="str">
        <f t="shared" si="209"/>
        <v/>
      </c>
      <c r="F792" t="str">
        <f t="shared" si="209"/>
        <v/>
      </c>
      <c r="G792" t="str">
        <f t="shared" si="203"/>
        <v/>
      </c>
      <c r="H792" t="str">
        <f t="shared" si="204"/>
        <v/>
      </c>
      <c r="I792" t="str">
        <f t="shared" si="205"/>
        <v/>
      </c>
      <c r="J792" t="str">
        <f t="shared" si="206"/>
        <v/>
      </c>
      <c r="K792" t="str">
        <f t="shared" si="210"/>
        <v/>
      </c>
      <c r="L792" t="str">
        <f t="shared" si="210"/>
        <v/>
      </c>
      <c r="M792" t="str">
        <f t="shared" si="210"/>
        <v/>
      </c>
      <c r="N792" t="str">
        <f t="shared" si="207"/>
        <v/>
      </c>
      <c r="O792" t="str">
        <f t="shared" si="211"/>
        <v/>
      </c>
      <c r="P792" t="str">
        <f t="shared" si="211"/>
        <v/>
      </c>
      <c r="Q792" t="str">
        <f>IF(OR($A792="",入力シート_上限3千円!$H$2=""),"",入力シート_上限3千円!$H$2)</f>
        <v/>
      </c>
      <c r="R792" t="str">
        <f>IF(OR($A792="",入力シート_上限3千円!$H$3=""),"",入力シート_上限3千円!$H$3)</f>
        <v/>
      </c>
      <c r="S792" s="30" t="str">
        <f t="shared" si="208"/>
        <v/>
      </c>
    </row>
    <row r="793" spans="1:19" x14ac:dyDescent="0.25">
      <c r="A793" t="str">
        <f>IF(入力シート_上限3千円!$B804="","",ROW()-1)</f>
        <v/>
      </c>
      <c r="B793" t="str">
        <f t="shared" si="202"/>
        <v/>
      </c>
      <c r="C793" t="str">
        <f t="shared" si="209"/>
        <v/>
      </c>
      <c r="D793" t="str">
        <f t="shared" si="209"/>
        <v/>
      </c>
      <c r="E793" s="30" t="str">
        <f t="shared" si="209"/>
        <v/>
      </c>
      <c r="F793" t="str">
        <f t="shared" si="209"/>
        <v/>
      </c>
      <c r="G793" t="str">
        <f t="shared" si="203"/>
        <v/>
      </c>
      <c r="H793" t="str">
        <f t="shared" si="204"/>
        <v/>
      </c>
      <c r="I793" t="str">
        <f t="shared" si="205"/>
        <v/>
      </c>
      <c r="J793" t="str">
        <f t="shared" si="206"/>
        <v/>
      </c>
      <c r="K793" t="str">
        <f t="shared" si="210"/>
        <v/>
      </c>
      <c r="L793" t="str">
        <f t="shared" si="210"/>
        <v/>
      </c>
      <c r="M793" t="str">
        <f t="shared" si="210"/>
        <v/>
      </c>
      <c r="N793" t="str">
        <f t="shared" si="207"/>
        <v/>
      </c>
      <c r="O793" t="str">
        <f t="shared" si="211"/>
        <v/>
      </c>
      <c r="P793" t="str">
        <f t="shared" si="211"/>
        <v/>
      </c>
      <c r="Q793" t="str">
        <f>IF(OR($A793="",入力シート_上限3千円!$H$2=""),"",入力シート_上限3千円!$H$2)</f>
        <v/>
      </c>
      <c r="R793" t="str">
        <f>IF(OR($A793="",入力シート_上限3千円!$H$3=""),"",入力シート_上限3千円!$H$3)</f>
        <v/>
      </c>
      <c r="S793" s="30" t="str">
        <f t="shared" si="208"/>
        <v/>
      </c>
    </row>
    <row r="794" spans="1:19" x14ac:dyDescent="0.25">
      <c r="A794" t="str">
        <f>IF(入力シート_上限3千円!$B805="","",ROW()-1)</f>
        <v/>
      </c>
      <c r="B794" t="str">
        <f t="shared" si="202"/>
        <v/>
      </c>
      <c r="C794" t="str">
        <f t="shared" si="209"/>
        <v/>
      </c>
      <c r="D794" t="str">
        <f t="shared" si="209"/>
        <v/>
      </c>
      <c r="E794" s="30" t="str">
        <f t="shared" si="209"/>
        <v/>
      </c>
      <c r="F794" t="str">
        <f t="shared" si="209"/>
        <v/>
      </c>
      <c r="G794" t="str">
        <f t="shared" si="203"/>
        <v/>
      </c>
      <c r="H794" t="str">
        <f t="shared" si="204"/>
        <v/>
      </c>
      <c r="I794" t="str">
        <f t="shared" si="205"/>
        <v/>
      </c>
      <c r="J794" t="str">
        <f t="shared" si="206"/>
        <v/>
      </c>
      <c r="K794" t="str">
        <f t="shared" si="210"/>
        <v/>
      </c>
      <c r="L794" t="str">
        <f t="shared" si="210"/>
        <v/>
      </c>
      <c r="M794" t="str">
        <f t="shared" si="210"/>
        <v/>
      </c>
      <c r="N794" t="str">
        <f t="shared" si="207"/>
        <v/>
      </c>
      <c r="O794" t="str">
        <f t="shared" si="211"/>
        <v/>
      </c>
      <c r="P794" t="str">
        <f t="shared" si="211"/>
        <v/>
      </c>
      <c r="Q794" t="str">
        <f>IF(OR($A794="",入力シート_上限3千円!$H$2=""),"",入力シート_上限3千円!$H$2)</f>
        <v/>
      </c>
      <c r="R794" t="str">
        <f>IF(OR($A794="",入力シート_上限3千円!$H$3=""),"",入力シート_上限3千円!$H$3)</f>
        <v/>
      </c>
      <c r="S794" s="30" t="str">
        <f t="shared" si="208"/>
        <v/>
      </c>
    </row>
    <row r="795" spans="1:19" x14ac:dyDescent="0.25">
      <c r="A795" t="str">
        <f>IF(入力シート_上限3千円!$B806="","",ROW()-1)</f>
        <v/>
      </c>
      <c r="B795" t="str">
        <f t="shared" si="202"/>
        <v/>
      </c>
      <c r="C795" t="str">
        <f t="shared" si="209"/>
        <v/>
      </c>
      <c r="D795" t="str">
        <f t="shared" si="209"/>
        <v/>
      </c>
      <c r="E795" s="30" t="str">
        <f t="shared" si="209"/>
        <v/>
      </c>
      <c r="F795" t="str">
        <f t="shared" si="209"/>
        <v/>
      </c>
      <c r="G795" t="str">
        <f t="shared" si="203"/>
        <v/>
      </c>
      <c r="H795" t="str">
        <f t="shared" si="204"/>
        <v/>
      </c>
      <c r="I795" t="str">
        <f t="shared" si="205"/>
        <v/>
      </c>
      <c r="J795" t="str">
        <f t="shared" si="206"/>
        <v/>
      </c>
      <c r="K795" t="str">
        <f t="shared" si="210"/>
        <v/>
      </c>
      <c r="L795" t="str">
        <f t="shared" si="210"/>
        <v/>
      </c>
      <c r="M795" t="str">
        <f t="shared" si="210"/>
        <v/>
      </c>
      <c r="N795" t="str">
        <f t="shared" si="207"/>
        <v/>
      </c>
      <c r="O795" t="str">
        <f t="shared" si="211"/>
        <v/>
      </c>
      <c r="P795" t="str">
        <f t="shared" si="211"/>
        <v/>
      </c>
      <c r="Q795" t="str">
        <f>IF(OR($A795="",入力シート_上限3千円!$H$2=""),"",入力シート_上限3千円!$H$2)</f>
        <v/>
      </c>
      <c r="R795" t="str">
        <f>IF(OR($A795="",入力シート_上限3千円!$H$3=""),"",入力シート_上限3千円!$H$3)</f>
        <v/>
      </c>
      <c r="S795" s="30" t="str">
        <f t="shared" si="208"/>
        <v/>
      </c>
    </row>
    <row r="796" spans="1:19" x14ac:dyDescent="0.25">
      <c r="A796" t="str">
        <f>IF(入力シート_上限3千円!$B807="","",ROW()-1)</f>
        <v/>
      </c>
      <c r="B796" t="str">
        <f t="shared" si="202"/>
        <v/>
      </c>
      <c r="C796" t="str">
        <f t="shared" si="209"/>
        <v/>
      </c>
      <c r="D796" t="str">
        <f t="shared" si="209"/>
        <v/>
      </c>
      <c r="E796" s="30" t="str">
        <f t="shared" si="209"/>
        <v/>
      </c>
      <c r="F796" t="str">
        <f t="shared" si="209"/>
        <v/>
      </c>
      <c r="G796" t="str">
        <f t="shared" si="203"/>
        <v/>
      </c>
      <c r="H796" t="str">
        <f t="shared" si="204"/>
        <v/>
      </c>
      <c r="I796" t="str">
        <f t="shared" si="205"/>
        <v/>
      </c>
      <c r="J796" t="str">
        <f t="shared" si="206"/>
        <v/>
      </c>
      <c r="K796" t="str">
        <f t="shared" si="210"/>
        <v/>
      </c>
      <c r="L796" t="str">
        <f t="shared" si="210"/>
        <v/>
      </c>
      <c r="M796" t="str">
        <f t="shared" si="210"/>
        <v/>
      </c>
      <c r="N796" t="str">
        <f t="shared" si="207"/>
        <v/>
      </c>
      <c r="O796" t="str">
        <f t="shared" si="211"/>
        <v/>
      </c>
      <c r="P796" t="str">
        <f t="shared" si="211"/>
        <v/>
      </c>
      <c r="Q796" t="str">
        <f>IF(OR($A796="",入力シート_上限3千円!$H$2=""),"",入力シート_上限3千円!$H$2)</f>
        <v/>
      </c>
      <c r="R796" t="str">
        <f>IF(OR($A796="",入力シート_上限3千円!$H$3=""),"",入力シート_上限3千円!$H$3)</f>
        <v/>
      </c>
      <c r="S796" s="30" t="str">
        <f t="shared" si="208"/>
        <v/>
      </c>
    </row>
    <row r="797" spans="1:19" x14ac:dyDescent="0.25">
      <c r="A797" t="str">
        <f>IF(入力シート_上限3千円!$B808="","",ROW()-1)</f>
        <v/>
      </c>
      <c r="B797" t="str">
        <f t="shared" si="202"/>
        <v/>
      </c>
      <c r="C797" t="str">
        <f t="shared" si="209"/>
        <v/>
      </c>
      <c r="D797" t="str">
        <f t="shared" si="209"/>
        <v/>
      </c>
      <c r="E797" s="30" t="str">
        <f t="shared" si="209"/>
        <v/>
      </c>
      <c r="F797" t="str">
        <f t="shared" si="209"/>
        <v/>
      </c>
      <c r="G797" t="str">
        <f t="shared" si="203"/>
        <v/>
      </c>
      <c r="H797" t="str">
        <f t="shared" si="204"/>
        <v/>
      </c>
      <c r="I797" t="str">
        <f t="shared" si="205"/>
        <v/>
      </c>
      <c r="J797" t="str">
        <f t="shared" si="206"/>
        <v/>
      </c>
      <c r="K797" t="str">
        <f t="shared" si="210"/>
        <v/>
      </c>
      <c r="L797" t="str">
        <f t="shared" si="210"/>
        <v/>
      </c>
      <c r="M797" t="str">
        <f t="shared" si="210"/>
        <v/>
      </c>
      <c r="N797" t="str">
        <f t="shared" si="207"/>
        <v/>
      </c>
      <c r="O797" t="str">
        <f t="shared" si="211"/>
        <v/>
      </c>
      <c r="P797" t="str">
        <f t="shared" si="211"/>
        <v/>
      </c>
      <c r="Q797" t="str">
        <f>IF(OR($A797="",入力シート_上限3千円!$H$2=""),"",入力シート_上限3千円!$H$2)</f>
        <v/>
      </c>
      <c r="R797" t="str">
        <f>IF(OR($A797="",入力シート_上限3千円!$H$3=""),"",入力シート_上限3千円!$H$3)</f>
        <v/>
      </c>
      <c r="S797" s="30" t="str">
        <f t="shared" si="208"/>
        <v/>
      </c>
    </row>
    <row r="798" spans="1:19" x14ac:dyDescent="0.25">
      <c r="A798" t="str">
        <f>IF(入力シート_上限3千円!$B809="","",ROW()-1)</f>
        <v/>
      </c>
      <c r="B798" t="str">
        <f t="shared" si="202"/>
        <v/>
      </c>
      <c r="C798" t="str">
        <f t="shared" si="209"/>
        <v/>
      </c>
      <c r="D798" t="str">
        <f t="shared" si="209"/>
        <v/>
      </c>
      <c r="E798" s="30" t="str">
        <f t="shared" si="209"/>
        <v/>
      </c>
      <c r="F798" t="str">
        <f t="shared" si="209"/>
        <v/>
      </c>
      <c r="G798" t="str">
        <f t="shared" si="203"/>
        <v/>
      </c>
      <c r="H798" t="str">
        <f t="shared" si="204"/>
        <v/>
      </c>
      <c r="I798" t="str">
        <f t="shared" si="205"/>
        <v/>
      </c>
      <c r="J798" t="str">
        <f t="shared" si="206"/>
        <v/>
      </c>
      <c r="K798" t="str">
        <f t="shared" si="210"/>
        <v/>
      </c>
      <c r="L798" t="str">
        <f t="shared" si="210"/>
        <v/>
      </c>
      <c r="M798" t="str">
        <f t="shared" si="210"/>
        <v/>
      </c>
      <c r="N798" t="str">
        <f t="shared" si="207"/>
        <v/>
      </c>
      <c r="O798" t="str">
        <f t="shared" si="211"/>
        <v/>
      </c>
      <c r="P798" t="str">
        <f t="shared" si="211"/>
        <v/>
      </c>
      <c r="Q798" t="str">
        <f>IF(OR($A798="",入力シート_上限3千円!$H$2=""),"",入力シート_上限3千円!$H$2)</f>
        <v/>
      </c>
      <c r="R798" t="str">
        <f>IF(OR($A798="",入力シート_上限3千円!$H$3=""),"",入力シート_上限3千円!$H$3)</f>
        <v/>
      </c>
      <c r="S798" s="30" t="str">
        <f t="shared" si="208"/>
        <v/>
      </c>
    </row>
    <row r="799" spans="1:19" x14ac:dyDescent="0.25">
      <c r="A799" t="str">
        <f>IF(入力シート_上限3千円!$B810="","",ROW()-1)</f>
        <v/>
      </c>
      <c r="B799" t="str">
        <f t="shared" si="202"/>
        <v/>
      </c>
      <c r="C799" t="str">
        <f t="shared" si="209"/>
        <v/>
      </c>
      <c r="D799" t="str">
        <f t="shared" si="209"/>
        <v/>
      </c>
      <c r="E799" s="30" t="str">
        <f t="shared" si="209"/>
        <v/>
      </c>
      <c r="F799" t="str">
        <f t="shared" si="209"/>
        <v/>
      </c>
      <c r="G799" t="str">
        <f t="shared" si="203"/>
        <v/>
      </c>
      <c r="H799" t="str">
        <f t="shared" si="204"/>
        <v/>
      </c>
      <c r="I799" t="str">
        <f t="shared" si="205"/>
        <v/>
      </c>
      <c r="J799" t="str">
        <f t="shared" si="206"/>
        <v/>
      </c>
      <c r="K799" t="str">
        <f t="shared" si="210"/>
        <v/>
      </c>
      <c r="L799" t="str">
        <f t="shared" si="210"/>
        <v/>
      </c>
      <c r="M799" t="str">
        <f t="shared" si="210"/>
        <v/>
      </c>
      <c r="N799" t="str">
        <f t="shared" si="207"/>
        <v/>
      </c>
      <c r="O799" t="str">
        <f t="shared" si="211"/>
        <v/>
      </c>
      <c r="P799" t="str">
        <f t="shared" si="211"/>
        <v/>
      </c>
      <c r="Q799" t="str">
        <f>IF(OR($A799="",入力シート_上限3千円!$H$2=""),"",入力シート_上限3千円!$H$2)</f>
        <v/>
      </c>
      <c r="R799" t="str">
        <f>IF(OR($A799="",入力シート_上限3千円!$H$3=""),"",入力シート_上限3千円!$H$3)</f>
        <v/>
      </c>
      <c r="S799" s="30" t="str">
        <f t="shared" si="208"/>
        <v/>
      </c>
    </row>
    <row r="800" spans="1:19" x14ac:dyDescent="0.25">
      <c r="A800" t="str">
        <f>IF(入力シート_上限3千円!$B811="","",ROW()-1)</f>
        <v/>
      </c>
      <c r="B800" t="str">
        <f t="shared" si="202"/>
        <v/>
      </c>
      <c r="C800" t="str">
        <f t="shared" si="209"/>
        <v/>
      </c>
      <c r="D800" t="str">
        <f t="shared" si="209"/>
        <v/>
      </c>
      <c r="E800" s="30" t="str">
        <f t="shared" si="209"/>
        <v/>
      </c>
      <c r="F800" t="str">
        <f t="shared" si="209"/>
        <v/>
      </c>
      <c r="G800" t="str">
        <f t="shared" si="203"/>
        <v/>
      </c>
      <c r="H800" t="str">
        <f t="shared" si="204"/>
        <v/>
      </c>
      <c r="I800" t="str">
        <f t="shared" si="205"/>
        <v/>
      </c>
      <c r="J800" t="str">
        <f t="shared" si="206"/>
        <v/>
      </c>
      <c r="K800" t="str">
        <f t="shared" si="210"/>
        <v/>
      </c>
      <c r="L800" t="str">
        <f t="shared" si="210"/>
        <v/>
      </c>
      <c r="M800" t="str">
        <f t="shared" si="210"/>
        <v/>
      </c>
      <c r="N800" t="str">
        <f t="shared" si="207"/>
        <v/>
      </c>
      <c r="O800" t="str">
        <f t="shared" si="211"/>
        <v/>
      </c>
      <c r="P800" t="str">
        <f t="shared" si="211"/>
        <v/>
      </c>
      <c r="Q800" t="str">
        <f>IF(OR($A800="",入力シート_上限3千円!$H$2=""),"",入力シート_上限3千円!$H$2)</f>
        <v/>
      </c>
      <c r="R800" t="str">
        <f>IF(OR($A800="",入力シート_上限3千円!$H$3=""),"",入力シート_上限3千円!$H$3)</f>
        <v/>
      </c>
      <c r="S800" s="30" t="str">
        <f t="shared" si="208"/>
        <v/>
      </c>
    </row>
    <row r="801" spans="1:19" x14ac:dyDescent="0.25">
      <c r="A801" t="str">
        <f>IF(入力シート_上限3千円!$B812="","",ROW()-1)</f>
        <v/>
      </c>
      <c r="B801" t="str">
        <f t="shared" si="202"/>
        <v/>
      </c>
      <c r="C801" t="str">
        <f t="shared" si="209"/>
        <v/>
      </c>
      <c r="D801" t="str">
        <f t="shared" si="209"/>
        <v/>
      </c>
      <c r="E801" s="30" t="str">
        <f t="shared" si="209"/>
        <v/>
      </c>
      <c r="F801" t="str">
        <f t="shared" si="209"/>
        <v/>
      </c>
      <c r="G801" t="str">
        <f t="shared" si="203"/>
        <v/>
      </c>
      <c r="H801" t="str">
        <f t="shared" si="204"/>
        <v/>
      </c>
      <c r="I801" t="str">
        <f t="shared" si="205"/>
        <v/>
      </c>
      <c r="J801" t="str">
        <f t="shared" si="206"/>
        <v/>
      </c>
      <c r="K801" t="str">
        <f t="shared" si="210"/>
        <v/>
      </c>
      <c r="L801" t="str">
        <f t="shared" si="210"/>
        <v/>
      </c>
      <c r="M801" t="str">
        <f t="shared" si="210"/>
        <v/>
      </c>
      <c r="N801" t="str">
        <f t="shared" si="207"/>
        <v/>
      </c>
      <c r="O801" t="str">
        <f t="shared" si="211"/>
        <v/>
      </c>
      <c r="P801" t="str">
        <f t="shared" si="211"/>
        <v/>
      </c>
      <c r="Q801" t="str">
        <f>IF(OR($A801="",入力シート_上限3千円!$H$2=""),"",入力シート_上限3千円!$H$2)</f>
        <v/>
      </c>
      <c r="R801" t="str">
        <f>IF(OR($A801="",入力シート_上限3千円!$H$3=""),"",入力シート_上限3千円!$H$3)</f>
        <v/>
      </c>
      <c r="S801" s="30" t="str">
        <f t="shared" si="208"/>
        <v/>
      </c>
    </row>
    <row r="802" spans="1:19" x14ac:dyDescent="0.25">
      <c r="A802" t="str">
        <f>IF(入力シート_上限3千円!$B813="","",ROW()-1)</f>
        <v/>
      </c>
      <c r="B802" t="str">
        <f t="shared" si="202"/>
        <v/>
      </c>
      <c r="C802" t="str">
        <f t="shared" ref="C802:F821" si="212">IFERROR(IF(VLOOKUP($A802,実績一覧,COLUMN()+1,FALSE)=0,"",VLOOKUP($A802,実績一覧,COLUMN()+1,FALSE)),"")</f>
        <v/>
      </c>
      <c r="D802" t="str">
        <f t="shared" si="212"/>
        <v/>
      </c>
      <c r="E802" s="30" t="str">
        <f t="shared" si="212"/>
        <v/>
      </c>
      <c r="F802" t="str">
        <f t="shared" si="212"/>
        <v/>
      </c>
      <c r="G802" t="str">
        <f t="shared" si="203"/>
        <v/>
      </c>
      <c r="H802" t="str">
        <f t="shared" si="204"/>
        <v/>
      </c>
      <c r="I802" t="str">
        <f t="shared" si="205"/>
        <v/>
      </c>
      <c r="J802" t="str">
        <f t="shared" si="206"/>
        <v/>
      </c>
      <c r="K802" t="str">
        <f t="shared" ref="K802:M821" si="213">IFERROR(IF(VLOOKUP($A802,実績一覧,COLUMN()+11,FALSE)=0,"",VLOOKUP($A802,実績一覧,COLUMN()+11,FALSE)),"")</f>
        <v/>
      </c>
      <c r="L802" t="str">
        <f t="shared" si="213"/>
        <v/>
      </c>
      <c r="M802" t="str">
        <f t="shared" si="213"/>
        <v/>
      </c>
      <c r="N802" t="str">
        <f t="shared" si="207"/>
        <v/>
      </c>
      <c r="O802" t="str">
        <f t="shared" ref="O802:P821" si="214">IFERROR(IF(VLOOKUP($A802,実績一覧,COLUMN()+13,FALSE)=0,"",VLOOKUP($A802,実績一覧,COLUMN()+13,FALSE)),"")</f>
        <v/>
      </c>
      <c r="P802" t="str">
        <f t="shared" si="214"/>
        <v/>
      </c>
      <c r="Q802" t="str">
        <f>IF(OR($A802="",入力シート_上限3千円!$H$2=""),"",入力シート_上限3千円!$H$2)</f>
        <v/>
      </c>
      <c r="R802" t="str">
        <f>IF(OR($A802="",入力シート_上限3千円!$H$3=""),"",入力シート_上限3千円!$H$3)</f>
        <v/>
      </c>
      <c r="S802" s="30" t="str">
        <f t="shared" si="208"/>
        <v/>
      </c>
    </row>
    <row r="803" spans="1:19" x14ac:dyDescent="0.25">
      <c r="A803" t="str">
        <f>IF(入力シート_上限3千円!$B814="","",ROW()-1)</f>
        <v/>
      </c>
      <c r="B803" t="str">
        <f t="shared" si="202"/>
        <v/>
      </c>
      <c r="C803" t="str">
        <f t="shared" si="212"/>
        <v/>
      </c>
      <c r="D803" t="str">
        <f t="shared" si="212"/>
        <v/>
      </c>
      <c r="E803" s="30" t="str">
        <f t="shared" si="212"/>
        <v/>
      </c>
      <c r="F803" t="str">
        <f t="shared" si="212"/>
        <v/>
      </c>
      <c r="G803" t="str">
        <f t="shared" si="203"/>
        <v/>
      </c>
      <c r="H803" t="str">
        <f t="shared" si="204"/>
        <v/>
      </c>
      <c r="I803" t="str">
        <f t="shared" si="205"/>
        <v/>
      </c>
      <c r="J803" t="str">
        <f t="shared" si="206"/>
        <v/>
      </c>
      <c r="K803" t="str">
        <f t="shared" si="213"/>
        <v/>
      </c>
      <c r="L803" t="str">
        <f t="shared" si="213"/>
        <v/>
      </c>
      <c r="M803" t="str">
        <f t="shared" si="213"/>
        <v/>
      </c>
      <c r="N803" t="str">
        <f t="shared" si="207"/>
        <v/>
      </c>
      <c r="O803" t="str">
        <f t="shared" si="214"/>
        <v/>
      </c>
      <c r="P803" t="str">
        <f t="shared" si="214"/>
        <v/>
      </c>
      <c r="Q803" t="str">
        <f>IF(OR($A803="",入力シート_上限3千円!$H$2=""),"",入力シート_上限3千円!$H$2)</f>
        <v/>
      </c>
      <c r="R803" t="str">
        <f>IF(OR($A803="",入力シート_上限3千円!$H$3=""),"",入力シート_上限3千円!$H$3)</f>
        <v/>
      </c>
      <c r="S803" s="30" t="str">
        <f t="shared" si="208"/>
        <v/>
      </c>
    </row>
    <row r="804" spans="1:19" x14ac:dyDescent="0.25">
      <c r="A804" t="str">
        <f>IF(入力シート_上限3千円!$B815="","",ROW()-1)</f>
        <v/>
      </c>
      <c r="B804" t="str">
        <f t="shared" si="202"/>
        <v/>
      </c>
      <c r="C804" t="str">
        <f t="shared" si="212"/>
        <v/>
      </c>
      <c r="D804" t="str">
        <f t="shared" si="212"/>
        <v/>
      </c>
      <c r="E804" s="30" t="str">
        <f t="shared" si="212"/>
        <v/>
      </c>
      <c r="F804" t="str">
        <f t="shared" si="212"/>
        <v/>
      </c>
      <c r="G804" t="str">
        <f t="shared" si="203"/>
        <v/>
      </c>
      <c r="H804" t="str">
        <f t="shared" si="204"/>
        <v/>
      </c>
      <c r="I804" t="str">
        <f t="shared" si="205"/>
        <v/>
      </c>
      <c r="J804" t="str">
        <f t="shared" si="206"/>
        <v/>
      </c>
      <c r="K804" t="str">
        <f t="shared" si="213"/>
        <v/>
      </c>
      <c r="L804" t="str">
        <f t="shared" si="213"/>
        <v/>
      </c>
      <c r="M804" t="str">
        <f t="shared" si="213"/>
        <v/>
      </c>
      <c r="N804" t="str">
        <f t="shared" si="207"/>
        <v/>
      </c>
      <c r="O804" t="str">
        <f t="shared" si="214"/>
        <v/>
      </c>
      <c r="P804" t="str">
        <f t="shared" si="214"/>
        <v/>
      </c>
      <c r="Q804" t="str">
        <f>IF(OR($A804="",入力シート_上限3千円!$H$2=""),"",入力シート_上限3千円!$H$2)</f>
        <v/>
      </c>
      <c r="R804" t="str">
        <f>IF(OR($A804="",入力シート_上限3千円!$H$3=""),"",入力シート_上限3千円!$H$3)</f>
        <v/>
      </c>
      <c r="S804" s="30" t="str">
        <f t="shared" si="208"/>
        <v/>
      </c>
    </row>
    <row r="805" spans="1:19" x14ac:dyDescent="0.25">
      <c r="A805" t="str">
        <f>IF(入力シート_上限3千円!$B816="","",ROW()-1)</f>
        <v/>
      </c>
      <c r="B805" t="str">
        <f t="shared" si="202"/>
        <v/>
      </c>
      <c r="C805" t="str">
        <f t="shared" si="212"/>
        <v/>
      </c>
      <c r="D805" t="str">
        <f t="shared" si="212"/>
        <v/>
      </c>
      <c r="E805" s="30" t="str">
        <f t="shared" si="212"/>
        <v/>
      </c>
      <c r="F805" t="str">
        <f t="shared" si="212"/>
        <v/>
      </c>
      <c r="G805" t="str">
        <f t="shared" si="203"/>
        <v/>
      </c>
      <c r="H805" t="str">
        <f t="shared" si="204"/>
        <v/>
      </c>
      <c r="I805" t="str">
        <f t="shared" si="205"/>
        <v/>
      </c>
      <c r="J805" t="str">
        <f t="shared" si="206"/>
        <v/>
      </c>
      <c r="K805" t="str">
        <f t="shared" si="213"/>
        <v/>
      </c>
      <c r="L805" t="str">
        <f t="shared" si="213"/>
        <v/>
      </c>
      <c r="M805" t="str">
        <f t="shared" si="213"/>
        <v/>
      </c>
      <c r="N805" t="str">
        <f t="shared" si="207"/>
        <v/>
      </c>
      <c r="O805" t="str">
        <f t="shared" si="214"/>
        <v/>
      </c>
      <c r="P805" t="str">
        <f t="shared" si="214"/>
        <v/>
      </c>
      <c r="Q805" t="str">
        <f>IF(OR($A805="",入力シート_上限3千円!$H$2=""),"",入力シート_上限3千円!$H$2)</f>
        <v/>
      </c>
      <c r="R805" t="str">
        <f>IF(OR($A805="",入力シート_上限3千円!$H$3=""),"",入力シート_上限3千円!$H$3)</f>
        <v/>
      </c>
      <c r="S805" s="30" t="str">
        <f t="shared" si="208"/>
        <v/>
      </c>
    </row>
    <row r="806" spans="1:19" x14ac:dyDescent="0.25">
      <c r="A806" t="str">
        <f>IF(入力シート_上限3千円!$B817="","",ROW()-1)</f>
        <v/>
      </c>
      <c r="B806" t="str">
        <f t="shared" si="202"/>
        <v/>
      </c>
      <c r="C806" t="str">
        <f t="shared" si="212"/>
        <v/>
      </c>
      <c r="D806" t="str">
        <f t="shared" si="212"/>
        <v/>
      </c>
      <c r="E806" s="30" t="str">
        <f t="shared" si="212"/>
        <v/>
      </c>
      <c r="F806" t="str">
        <f t="shared" si="212"/>
        <v/>
      </c>
      <c r="G806" t="str">
        <f t="shared" si="203"/>
        <v/>
      </c>
      <c r="H806" t="str">
        <f t="shared" si="204"/>
        <v/>
      </c>
      <c r="I806" t="str">
        <f t="shared" si="205"/>
        <v/>
      </c>
      <c r="J806" t="str">
        <f t="shared" si="206"/>
        <v/>
      </c>
      <c r="K806" t="str">
        <f t="shared" si="213"/>
        <v/>
      </c>
      <c r="L806" t="str">
        <f t="shared" si="213"/>
        <v/>
      </c>
      <c r="M806" t="str">
        <f t="shared" si="213"/>
        <v/>
      </c>
      <c r="N806" t="str">
        <f t="shared" si="207"/>
        <v/>
      </c>
      <c r="O806" t="str">
        <f t="shared" si="214"/>
        <v/>
      </c>
      <c r="P806" t="str">
        <f t="shared" si="214"/>
        <v/>
      </c>
      <c r="Q806" t="str">
        <f>IF(OR($A806="",入力シート_上限3千円!$H$2=""),"",入力シート_上限3千円!$H$2)</f>
        <v/>
      </c>
      <c r="R806" t="str">
        <f>IF(OR($A806="",入力シート_上限3千円!$H$3=""),"",入力シート_上限3千円!$H$3)</f>
        <v/>
      </c>
      <c r="S806" s="30" t="str">
        <f t="shared" si="208"/>
        <v/>
      </c>
    </row>
    <row r="807" spans="1:19" x14ac:dyDescent="0.25">
      <c r="A807" t="str">
        <f>IF(入力シート_上限3千円!$B818="","",ROW()-1)</f>
        <v/>
      </c>
      <c r="B807" t="str">
        <f t="shared" si="202"/>
        <v/>
      </c>
      <c r="C807" t="str">
        <f t="shared" si="212"/>
        <v/>
      </c>
      <c r="D807" t="str">
        <f t="shared" si="212"/>
        <v/>
      </c>
      <c r="E807" s="30" t="str">
        <f t="shared" si="212"/>
        <v/>
      </c>
      <c r="F807" t="str">
        <f t="shared" si="212"/>
        <v/>
      </c>
      <c r="G807" t="str">
        <f t="shared" si="203"/>
        <v/>
      </c>
      <c r="H807" t="str">
        <f t="shared" si="204"/>
        <v/>
      </c>
      <c r="I807" t="str">
        <f t="shared" si="205"/>
        <v/>
      </c>
      <c r="J807" t="str">
        <f t="shared" si="206"/>
        <v/>
      </c>
      <c r="K807" t="str">
        <f t="shared" si="213"/>
        <v/>
      </c>
      <c r="L807" t="str">
        <f t="shared" si="213"/>
        <v/>
      </c>
      <c r="M807" t="str">
        <f t="shared" si="213"/>
        <v/>
      </c>
      <c r="N807" t="str">
        <f t="shared" si="207"/>
        <v/>
      </c>
      <c r="O807" t="str">
        <f t="shared" si="214"/>
        <v/>
      </c>
      <c r="P807" t="str">
        <f t="shared" si="214"/>
        <v/>
      </c>
      <c r="Q807" t="str">
        <f>IF(OR($A807="",入力シート_上限3千円!$H$2=""),"",入力シート_上限3千円!$H$2)</f>
        <v/>
      </c>
      <c r="R807" t="str">
        <f>IF(OR($A807="",入力シート_上限3千円!$H$3=""),"",入力シート_上限3千円!$H$3)</f>
        <v/>
      </c>
      <c r="S807" s="30" t="str">
        <f t="shared" si="208"/>
        <v/>
      </c>
    </row>
    <row r="808" spans="1:19" x14ac:dyDescent="0.25">
      <c r="A808" t="str">
        <f>IF(入力シート_上限3千円!$B819="","",ROW()-1)</f>
        <v/>
      </c>
      <c r="B808" t="str">
        <f t="shared" si="202"/>
        <v/>
      </c>
      <c r="C808" t="str">
        <f t="shared" si="212"/>
        <v/>
      </c>
      <c r="D808" t="str">
        <f t="shared" si="212"/>
        <v/>
      </c>
      <c r="E808" s="30" t="str">
        <f t="shared" si="212"/>
        <v/>
      </c>
      <c r="F808" t="str">
        <f t="shared" si="212"/>
        <v/>
      </c>
      <c r="G808" t="str">
        <f t="shared" si="203"/>
        <v/>
      </c>
      <c r="H808" t="str">
        <f t="shared" si="204"/>
        <v/>
      </c>
      <c r="I808" t="str">
        <f t="shared" si="205"/>
        <v/>
      </c>
      <c r="J808" t="str">
        <f t="shared" si="206"/>
        <v/>
      </c>
      <c r="K808" t="str">
        <f t="shared" si="213"/>
        <v/>
      </c>
      <c r="L808" t="str">
        <f t="shared" si="213"/>
        <v/>
      </c>
      <c r="M808" t="str">
        <f t="shared" si="213"/>
        <v/>
      </c>
      <c r="N808" t="str">
        <f t="shared" si="207"/>
        <v/>
      </c>
      <c r="O808" t="str">
        <f t="shared" si="214"/>
        <v/>
      </c>
      <c r="P808" t="str">
        <f t="shared" si="214"/>
        <v/>
      </c>
      <c r="Q808" t="str">
        <f>IF(OR($A808="",入力シート_上限3千円!$H$2=""),"",入力シート_上限3千円!$H$2)</f>
        <v/>
      </c>
      <c r="R808" t="str">
        <f>IF(OR($A808="",入力シート_上限3千円!$H$3=""),"",入力シート_上限3千円!$H$3)</f>
        <v/>
      </c>
      <c r="S808" s="30" t="str">
        <f t="shared" si="208"/>
        <v/>
      </c>
    </row>
    <row r="809" spans="1:19" x14ac:dyDescent="0.25">
      <c r="A809" t="str">
        <f>IF(入力シート_上限3千円!$B820="","",ROW()-1)</f>
        <v/>
      </c>
      <c r="B809" t="str">
        <f t="shared" si="202"/>
        <v/>
      </c>
      <c r="C809" t="str">
        <f t="shared" si="212"/>
        <v/>
      </c>
      <c r="D809" t="str">
        <f t="shared" si="212"/>
        <v/>
      </c>
      <c r="E809" s="30" t="str">
        <f t="shared" si="212"/>
        <v/>
      </c>
      <c r="F809" t="str">
        <f t="shared" si="212"/>
        <v/>
      </c>
      <c r="G809" t="str">
        <f t="shared" si="203"/>
        <v/>
      </c>
      <c r="H809" t="str">
        <f t="shared" si="204"/>
        <v/>
      </c>
      <c r="I809" t="str">
        <f t="shared" si="205"/>
        <v/>
      </c>
      <c r="J809" t="str">
        <f t="shared" si="206"/>
        <v/>
      </c>
      <c r="K809" t="str">
        <f t="shared" si="213"/>
        <v/>
      </c>
      <c r="L809" t="str">
        <f t="shared" si="213"/>
        <v/>
      </c>
      <c r="M809" t="str">
        <f t="shared" si="213"/>
        <v/>
      </c>
      <c r="N809" t="str">
        <f t="shared" si="207"/>
        <v/>
      </c>
      <c r="O809" t="str">
        <f t="shared" si="214"/>
        <v/>
      </c>
      <c r="P809" t="str">
        <f t="shared" si="214"/>
        <v/>
      </c>
      <c r="Q809" t="str">
        <f>IF(OR($A809="",入力シート_上限3千円!$H$2=""),"",入力シート_上限3千円!$H$2)</f>
        <v/>
      </c>
      <c r="R809" t="str">
        <f>IF(OR($A809="",入力シート_上限3千円!$H$3=""),"",入力シート_上限3千円!$H$3)</f>
        <v/>
      </c>
      <c r="S809" s="30" t="str">
        <f t="shared" si="208"/>
        <v/>
      </c>
    </row>
    <row r="810" spans="1:19" x14ac:dyDescent="0.25">
      <c r="A810" t="str">
        <f>IF(入力シート_上限3千円!$B821="","",ROW()-1)</f>
        <v/>
      </c>
      <c r="B810" t="str">
        <f t="shared" si="202"/>
        <v/>
      </c>
      <c r="C810" t="str">
        <f t="shared" si="212"/>
        <v/>
      </c>
      <c r="D810" t="str">
        <f t="shared" si="212"/>
        <v/>
      </c>
      <c r="E810" s="30" t="str">
        <f t="shared" si="212"/>
        <v/>
      </c>
      <c r="F810" t="str">
        <f t="shared" si="212"/>
        <v/>
      </c>
      <c r="G810" t="str">
        <f t="shared" si="203"/>
        <v/>
      </c>
      <c r="H810" t="str">
        <f t="shared" si="204"/>
        <v/>
      </c>
      <c r="I810" t="str">
        <f t="shared" si="205"/>
        <v/>
      </c>
      <c r="J810" t="str">
        <f t="shared" si="206"/>
        <v/>
      </c>
      <c r="K810" t="str">
        <f t="shared" si="213"/>
        <v/>
      </c>
      <c r="L810" t="str">
        <f t="shared" si="213"/>
        <v/>
      </c>
      <c r="M810" t="str">
        <f t="shared" si="213"/>
        <v/>
      </c>
      <c r="N810" t="str">
        <f t="shared" si="207"/>
        <v/>
      </c>
      <c r="O810" t="str">
        <f t="shared" si="214"/>
        <v/>
      </c>
      <c r="P810" t="str">
        <f t="shared" si="214"/>
        <v/>
      </c>
      <c r="Q810" t="str">
        <f>IF(OR($A810="",入力シート_上限3千円!$H$2=""),"",入力シート_上限3千円!$H$2)</f>
        <v/>
      </c>
      <c r="R810" t="str">
        <f>IF(OR($A810="",入力シート_上限3千円!$H$3=""),"",入力シート_上限3千円!$H$3)</f>
        <v/>
      </c>
      <c r="S810" s="30" t="str">
        <f t="shared" si="208"/>
        <v/>
      </c>
    </row>
    <row r="811" spans="1:19" x14ac:dyDescent="0.25">
      <c r="A811" t="str">
        <f>IF(入力シート_上限3千円!$B822="","",ROW()-1)</f>
        <v/>
      </c>
      <c r="B811" t="str">
        <f t="shared" si="202"/>
        <v/>
      </c>
      <c r="C811" t="str">
        <f t="shared" si="212"/>
        <v/>
      </c>
      <c r="D811" t="str">
        <f t="shared" si="212"/>
        <v/>
      </c>
      <c r="E811" s="30" t="str">
        <f t="shared" si="212"/>
        <v/>
      </c>
      <c r="F811" t="str">
        <f t="shared" si="212"/>
        <v/>
      </c>
      <c r="G811" t="str">
        <f t="shared" si="203"/>
        <v/>
      </c>
      <c r="H811" t="str">
        <f t="shared" si="204"/>
        <v/>
      </c>
      <c r="I811" t="str">
        <f t="shared" si="205"/>
        <v/>
      </c>
      <c r="J811" t="str">
        <f t="shared" si="206"/>
        <v/>
      </c>
      <c r="K811" t="str">
        <f t="shared" si="213"/>
        <v/>
      </c>
      <c r="L811" t="str">
        <f t="shared" si="213"/>
        <v/>
      </c>
      <c r="M811" t="str">
        <f t="shared" si="213"/>
        <v/>
      </c>
      <c r="N811" t="str">
        <f t="shared" si="207"/>
        <v/>
      </c>
      <c r="O811" t="str">
        <f t="shared" si="214"/>
        <v/>
      </c>
      <c r="P811" t="str">
        <f t="shared" si="214"/>
        <v/>
      </c>
      <c r="Q811" t="str">
        <f>IF(OR($A811="",入力シート_上限3千円!$H$2=""),"",入力シート_上限3千円!$H$2)</f>
        <v/>
      </c>
      <c r="R811" t="str">
        <f>IF(OR($A811="",入力シート_上限3千円!$H$3=""),"",入力シート_上限3千円!$H$3)</f>
        <v/>
      </c>
      <c r="S811" s="30" t="str">
        <f t="shared" si="208"/>
        <v/>
      </c>
    </row>
    <row r="812" spans="1:19" x14ac:dyDescent="0.25">
      <c r="A812" t="str">
        <f>IF(入力シート_上限3千円!$B823="","",ROW()-1)</f>
        <v/>
      </c>
      <c r="B812" t="str">
        <f t="shared" si="202"/>
        <v/>
      </c>
      <c r="C812" t="str">
        <f t="shared" si="212"/>
        <v/>
      </c>
      <c r="D812" t="str">
        <f t="shared" si="212"/>
        <v/>
      </c>
      <c r="E812" s="30" t="str">
        <f t="shared" si="212"/>
        <v/>
      </c>
      <c r="F812" t="str">
        <f t="shared" si="212"/>
        <v/>
      </c>
      <c r="G812" t="str">
        <f t="shared" si="203"/>
        <v/>
      </c>
      <c r="H812" t="str">
        <f t="shared" si="204"/>
        <v/>
      </c>
      <c r="I812" t="str">
        <f t="shared" si="205"/>
        <v/>
      </c>
      <c r="J812" t="str">
        <f t="shared" si="206"/>
        <v/>
      </c>
      <c r="K812" t="str">
        <f t="shared" si="213"/>
        <v/>
      </c>
      <c r="L812" t="str">
        <f t="shared" si="213"/>
        <v/>
      </c>
      <c r="M812" t="str">
        <f t="shared" si="213"/>
        <v/>
      </c>
      <c r="N812" t="str">
        <f t="shared" si="207"/>
        <v/>
      </c>
      <c r="O812" t="str">
        <f t="shared" si="214"/>
        <v/>
      </c>
      <c r="P812" t="str">
        <f t="shared" si="214"/>
        <v/>
      </c>
      <c r="Q812" t="str">
        <f>IF(OR($A812="",入力シート_上限3千円!$H$2=""),"",入力シート_上限3千円!$H$2)</f>
        <v/>
      </c>
      <c r="R812" t="str">
        <f>IF(OR($A812="",入力シート_上限3千円!$H$3=""),"",入力シート_上限3千円!$H$3)</f>
        <v/>
      </c>
      <c r="S812" s="30" t="str">
        <f t="shared" si="208"/>
        <v/>
      </c>
    </row>
    <row r="813" spans="1:19" x14ac:dyDescent="0.25">
      <c r="A813" t="str">
        <f>IF(入力シート_上限3千円!$B824="","",ROW()-1)</f>
        <v/>
      </c>
      <c r="B813" t="str">
        <f t="shared" si="202"/>
        <v/>
      </c>
      <c r="C813" t="str">
        <f t="shared" si="212"/>
        <v/>
      </c>
      <c r="D813" t="str">
        <f t="shared" si="212"/>
        <v/>
      </c>
      <c r="E813" s="30" t="str">
        <f t="shared" si="212"/>
        <v/>
      </c>
      <c r="F813" t="str">
        <f t="shared" si="212"/>
        <v/>
      </c>
      <c r="G813" t="str">
        <f t="shared" si="203"/>
        <v/>
      </c>
      <c r="H813" t="str">
        <f t="shared" si="204"/>
        <v/>
      </c>
      <c r="I813" t="str">
        <f t="shared" si="205"/>
        <v/>
      </c>
      <c r="J813" t="str">
        <f t="shared" si="206"/>
        <v/>
      </c>
      <c r="K813" t="str">
        <f t="shared" si="213"/>
        <v/>
      </c>
      <c r="L813" t="str">
        <f t="shared" si="213"/>
        <v/>
      </c>
      <c r="M813" t="str">
        <f t="shared" si="213"/>
        <v/>
      </c>
      <c r="N813" t="str">
        <f t="shared" si="207"/>
        <v/>
      </c>
      <c r="O813" t="str">
        <f t="shared" si="214"/>
        <v/>
      </c>
      <c r="P813" t="str">
        <f t="shared" si="214"/>
        <v/>
      </c>
      <c r="Q813" t="str">
        <f>IF(OR($A813="",入力シート_上限3千円!$H$2=""),"",入力シート_上限3千円!$H$2)</f>
        <v/>
      </c>
      <c r="R813" t="str">
        <f>IF(OR($A813="",入力シート_上限3千円!$H$3=""),"",入力シート_上限3千円!$H$3)</f>
        <v/>
      </c>
      <c r="S813" s="30" t="str">
        <f t="shared" si="208"/>
        <v/>
      </c>
    </row>
    <row r="814" spans="1:19" x14ac:dyDescent="0.25">
      <c r="A814" t="str">
        <f>IF(入力シート_上限3千円!$B825="","",ROW()-1)</f>
        <v/>
      </c>
      <c r="B814" t="str">
        <f t="shared" si="202"/>
        <v/>
      </c>
      <c r="C814" t="str">
        <f t="shared" si="212"/>
        <v/>
      </c>
      <c r="D814" t="str">
        <f t="shared" si="212"/>
        <v/>
      </c>
      <c r="E814" s="30" t="str">
        <f t="shared" si="212"/>
        <v/>
      </c>
      <c r="F814" t="str">
        <f t="shared" si="212"/>
        <v/>
      </c>
      <c r="G814" t="str">
        <f t="shared" si="203"/>
        <v/>
      </c>
      <c r="H814" t="str">
        <f t="shared" si="204"/>
        <v/>
      </c>
      <c r="I814" t="str">
        <f t="shared" si="205"/>
        <v/>
      </c>
      <c r="J814" t="str">
        <f t="shared" si="206"/>
        <v/>
      </c>
      <c r="K814" t="str">
        <f t="shared" si="213"/>
        <v/>
      </c>
      <c r="L814" t="str">
        <f t="shared" si="213"/>
        <v/>
      </c>
      <c r="M814" t="str">
        <f t="shared" si="213"/>
        <v/>
      </c>
      <c r="N814" t="str">
        <f t="shared" si="207"/>
        <v/>
      </c>
      <c r="O814" t="str">
        <f t="shared" si="214"/>
        <v/>
      </c>
      <c r="P814" t="str">
        <f t="shared" si="214"/>
        <v/>
      </c>
      <c r="Q814" t="str">
        <f>IF(OR($A814="",入力シート_上限3千円!$H$2=""),"",入力シート_上限3千円!$H$2)</f>
        <v/>
      </c>
      <c r="R814" t="str">
        <f>IF(OR($A814="",入力シート_上限3千円!$H$3=""),"",入力シート_上限3千円!$H$3)</f>
        <v/>
      </c>
      <c r="S814" s="30" t="str">
        <f t="shared" si="208"/>
        <v/>
      </c>
    </row>
    <row r="815" spans="1:19" x14ac:dyDescent="0.25">
      <c r="A815" t="str">
        <f>IF(入力シート_上限3千円!$B826="","",ROW()-1)</f>
        <v/>
      </c>
      <c r="B815" t="str">
        <f t="shared" ref="B815:B865" si="215">IFERROR(IF(VLOOKUP($A815,実績一覧,COLUMN(),FALSE)=0,"",VLOOKUP($A815,実績一覧,COLUMN(),FALSE)),"")</f>
        <v/>
      </c>
      <c r="C815" t="str">
        <f t="shared" si="212"/>
        <v/>
      </c>
      <c r="D815" t="str">
        <f t="shared" si="212"/>
        <v/>
      </c>
      <c r="E815" s="30" t="str">
        <f t="shared" si="212"/>
        <v/>
      </c>
      <c r="F815" t="str">
        <f t="shared" si="212"/>
        <v/>
      </c>
      <c r="G815" t="str">
        <f t="shared" si="203"/>
        <v/>
      </c>
      <c r="H815" t="str">
        <f t="shared" si="204"/>
        <v/>
      </c>
      <c r="I815" t="str">
        <f t="shared" si="205"/>
        <v/>
      </c>
      <c r="J815" t="str">
        <f t="shared" si="206"/>
        <v/>
      </c>
      <c r="K815" t="str">
        <f t="shared" si="213"/>
        <v/>
      </c>
      <c r="L815" t="str">
        <f t="shared" si="213"/>
        <v/>
      </c>
      <c r="M815" t="str">
        <f t="shared" si="213"/>
        <v/>
      </c>
      <c r="N815" t="str">
        <f t="shared" si="207"/>
        <v/>
      </c>
      <c r="O815" t="str">
        <f t="shared" si="214"/>
        <v/>
      </c>
      <c r="P815" t="str">
        <f t="shared" si="214"/>
        <v/>
      </c>
      <c r="Q815" t="str">
        <f>IF(OR($A815="",入力シート_上限3千円!$H$2=""),"",入力シート_上限3千円!$H$2)</f>
        <v/>
      </c>
      <c r="R815" t="str">
        <f>IF(OR($A815="",入力シート_上限3千円!$H$3=""),"",入力シート_上限3千円!$H$3)</f>
        <v/>
      </c>
      <c r="S815" s="30" t="str">
        <f t="shared" si="208"/>
        <v/>
      </c>
    </row>
    <row r="816" spans="1:19" x14ac:dyDescent="0.25">
      <c r="A816" t="str">
        <f>IF(入力シート_上限3千円!$B827="","",ROW()-1)</f>
        <v/>
      </c>
      <c r="B816" t="str">
        <f t="shared" si="215"/>
        <v/>
      </c>
      <c r="C816" t="str">
        <f t="shared" si="212"/>
        <v/>
      </c>
      <c r="D816" t="str">
        <f t="shared" si="212"/>
        <v/>
      </c>
      <c r="E816" s="30" t="str">
        <f t="shared" si="212"/>
        <v/>
      </c>
      <c r="F816" t="str">
        <f t="shared" si="212"/>
        <v/>
      </c>
      <c r="G816" t="str">
        <f t="shared" si="203"/>
        <v/>
      </c>
      <c r="H816" t="str">
        <f t="shared" si="204"/>
        <v/>
      </c>
      <c r="I816" t="str">
        <f t="shared" si="205"/>
        <v/>
      </c>
      <c r="J816" t="str">
        <f t="shared" si="206"/>
        <v/>
      </c>
      <c r="K816" t="str">
        <f t="shared" si="213"/>
        <v/>
      </c>
      <c r="L816" t="str">
        <f t="shared" si="213"/>
        <v/>
      </c>
      <c r="M816" t="str">
        <f t="shared" si="213"/>
        <v/>
      </c>
      <c r="N816" t="str">
        <f t="shared" si="207"/>
        <v/>
      </c>
      <c r="O816" t="str">
        <f t="shared" si="214"/>
        <v/>
      </c>
      <c r="P816" t="str">
        <f t="shared" si="214"/>
        <v/>
      </c>
      <c r="Q816" t="str">
        <f>IF(OR($A816="",入力シート_上限3千円!$H$2=""),"",入力シート_上限3千円!$H$2)</f>
        <v/>
      </c>
      <c r="R816" t="str">
        <f>IF(OR($A816="",入力シート_上限3千円!$H$3=""),"",入力シート_上限3千円!$H$3)</f>
        <v/>
      </c>
      <c r="S816" s="30" t="str">
        <f t="shared" si="208"/>
        <v/>
      </c>
    </row>
    <row r="817" spans="1:19" x14ac:dyDescent="0.25">
      <c r="A817" t="str">
        <f>IF(入力シート_上限3千円!$B828="","",ROW()-1)</f>
        <v/>
      </c>
      <c r="B817" t="str">
        <f t="shared" si="215"/>
        <v/>
      </c>
      <c r="C817" t="str">
        <f t="shared" si="212"/>
        <v/>
      </c>
      <c r="D817" t="str">
        <f t="shared" si="212"/>
        <v/>
      </c>
      <c r="E817" s="30" t="str">
        <f t="shared" si="212"/>
        <v/>
      </c>
      <c r="F817" t="str">
        <f t="shared" si="212"/>
        <v/>
      </c>
      <c r="G817" t="str">
        <f t="shared" si="203"/>
        <v/>
      </c>
      <c r="H817" t="str">
        <f t="shared" si="204"/>
        <v/>
      </c>
      <c r="I817" t="str">
        <f t="shared" si="205"/>
        <v/>
      </c>
      <c r="J817" t="str">
        <f t="shared" si="206"/>
        <v/>
      </c>
      <c r="K817" t="str">
        <f t="shared" si="213"/>
        <v/>
      </c>
      <c r="L817" t="str">
        <f t="shared" si="213"/>
        <v/>
      </c>
      <c r="M817" t="str">
        <f t="shared" si="213"/>
        <v/>
      </c>
      <c r="N817" t="str">
        <f t="shared" si="207"/>
        <v/>
      </c>
      <c r="O817" t="str">
        <f t="shared" si="214"/>
        <v/>
      </c>
      <c r="P817" t="str">
        <f t="shared" si="214"/>
        <v/>
      </c>
      <c r="Q817" t="str">
        <f>IF(OR($A817="",入力シート_上限3千円!$H$2=""),"",入力シート_上限3千円!$H$2)</f>
        <v/>
      </c>
      <c r="R817" t="str">
        <f>IF(OR($A817="",入力シート_上限3千円!$H$3=""),"",入力シート_上限3千円!$H$3)</f>
        <v/>
      </c>
      <c r="S817" s="30" t="str">
        <f t="shared" si="208"/>
        <v/>
      </c>
    </row>
    <row r="818" spans="1:19" x14ac:dyDescent="0.25">
      <c r="A818" t="str">
        <f>IF(入力シート_上限3千円!$B829="","",ROW()-1)</f>
        <v/>
      </c>
      <c r="B818" t="str">
        <f t="shared" si="215"/>
        <v/>
      </c>
      <c r="C818" t="str">
        <f t="shared" si="212"/>
        <v/>
      </c>
      <c r="D818" t="str">
        <f t="shared" si="212"/>
        <v/>
      </c>
      <c r="E818" s="30" t="str">
        <f t="shared" si="212"/>
        <v/>
      </c>
      <c r="F818" t="str">
        <f t="shared" si="212"/>
        <v/>
      </c>
      <c r="G818" t="str">
        <f t="shared" si="203"/>
        <v/>
      </c>
      <c r="H818" t="str">
        <f t="shared" si="204"/>
        <v/>
      </c>
      <c r="I818" t="str">
        <f t="shared" si="205"/>
        <v/>
      </c>
      <c r="J818" t="str">
        <f t="shared" si="206"/>
        <v/>
      </c>
      <c r="K818" t="str">
        <f t="shared" si="213"/>
        <v/>
      </c>
      <c r="L818" t="str">
        <f t="shared" si="213"/>
        <v/>
      </c>
      <c r="M818" t="str">
        <f t="shared" si="213"/>
        <v/>
      </c>
      <c r="N818" t="str">
        <f t="shared" si="207"/>
        <v/>
      </c>
      <c r="O818" t="str">
        <f t="shared" si="214"/>
        <v/>
      </c>
      <c r="P818" t="str">
        <f t="shared" si="214"/>
        <v/>
      </c>
      <c r="Q818" t="str">
        <f>IF(OR($A818="",入力シート_上限3千円!$H$2=""),"",入力シート_上限3千円!$H$2)</f>
        <v/>
      </c>
      <c r="R818" t="str">
        <f>IF(OR($A818="",入力シート_上限3千円!$H$3=""),"",入力シート_上限3千円!$H$3)</f>
        <v/>
      </c>
      <c r="S818" s="30" t="str">
        <f t="shared" si="208"/>
        <v/>
      </c>
    </row>
    <row r="819" spans="1:19" x14ac:dyDescent="0.25">
      <c r="A819" t="str">
        <f>IF(入力シート_上限3千円!$B830="","",ROW()-1)</f>
        <v/>
      </c>
      <c r="B819" t="str">
        <f t="shared" si="215"/>
        <v/>
      </c>
      <c r="C819" t="str">
        <f t="shared" si="212"/>
        <v/>
      </c>
      <c r="D819" t="str">
        <f t="shared" si="212"/>
        <v/>
      </c>
      <c r="E819" s="30" t="str">
        <f t="shared" si="212"/>
        <v/>
      </c>
      <c r="F819" t="str">
        <f t="shared" si="212"/>
        <v/>
      </c>
      <c r="G819" t="str">
        <f t="shared" si="203"/>
        <v/>
      </c>
      <c r="H819" t="str">
        <f t="shared" si="204"/>
        <v/>
      </c>
      <c r="I819" t="str">
        <f t="shared" si="205"/>
        <v/>
      </c>
      <c r="J819" t="str">
        <f t="shared" si="206"/>
        <v/>
      </c>
      <c r="K819" t="str">
        <f t="shared" si="213"/>
        <v/>
      </c>
      <c r="L819" t="str">
        <f t="shared" si="213"/>
        <v/>
      </c>
      <c r="M819" t="str">
        <f t="shared" si="213"/>
        <v/>
      </c>
      <c r="N819" t="str">
        <f t="shared" si="207"/>
        <v/>
      </c>
      <c r="O819" t="str">
        <f t="shared" si="214"/>
        <v/>
      </c>
      <c r="P819" t="str">
        <f t="shared" si="214"/>
        <v/>
      </c>
      <c r="Q819" t="str">
        <f>IF(OR($A819="",入力シート_上限3千円!$H$2=""),"",入力シート_上限3千円!$H$2)</f>
        <v/>
      </c>
      <c r="R819" t="str">
        <f>IF(OR($A819="",入力シート_上限3千円!$H$3=""),"",入力シート_上限3千円!$H$3)</f>
        <v/>
      </c>
      <c r="S819" s="30" t="str">
        <f t="shared" si="208"/>
        <v/>
      </c>
    </row>
    <row r="820" spans="1:19" x14ac:dyDescent="0.25">
      <c r="A820" t="str">
        <f>IF(入力シート_上限3千円!$B831="","",ROW()-1)</f>
        <v/>
      </c>
      <c r="B820" t="str">
        <f t="shared" si="215"/>
        <v/>
      </c>
      <c r="C820" t="str">
        <f t="shared" si="212"/>
        <v/>
      </c>
      <c r="D820" t="str">
        <f t="shared" si="212"/>
        <v/>
      </c>
      <c r="E820" s="30" t="str">
        <f t="shared" si="212"/>
        <v/>
      </c>
      <c r="F820" t="str">
        <f t="shared" si="212"/>
        <v/>
      </c>
      <c r="G820" t="str">
        <f t="shared" si="203"/>
        <v/>
      </c>
      <c r="H820" t="str">
        <f t="shared" si="204"/>
        <v/>
      </c>
      <c r="I820" t="str">
        <f t="shared" si="205"/>
        <v/>
      </c>
      <c r="J820" t="str">
        <f t="shared" si="206"/>
        <v/>
      </c>
      <c r="K820" t="str">
        <f t="shared" si="213"/>
        <v/>
      </c>
      <c r="L820" t="str">
        <f t="shared" si="213"/>
        <v/>
      </c>
      <c r="M820" t="str">
        <f t="shared" si="213"/>
        <v/>
      </c>
      <c r="N820" t="str">
        <f t="shared" si="207"/>
        <v/>
      </c>
      <c r="O820" t="str">
        <f t="shared" si="214"/>
        <v/>
      </c>
      <c r="P820" t="str">
        <f t="shared" si="214"/>
        <v/>
      </c>
      <c r="Q820" t="str">
        <f>IF(OR($A820="",入力シート_上限3千円!$H$2=""),"",入力シート_上限3千円!$H$2)</f>
        <v/>
      </c>
      <c r="R820" t="str">
        <f>IF(OR($A820="",入力シート_上限3千円!$H$3=""),"",入力シート_上限3千円!$H$3)</f>
        <v/>
      </c>
      <c r="S820" s="30" t="str">
        <f t="shared" si="208"/>
        <v/>
      </c>
    </row>
    <row r="821" spans="1:19" x14ac:dyDescent="0.25">
      <c r="A821" t="str">
        <f>IF(入力シート_上限3千円!$B832="","",ROW()-1)</f>
        <v/>
      </c>
      <c r="B821" t="str">
        <f t="shared" si="215"/>
        <v/>
      </c>
      <c r="C821" t="str">
        <f t="shared" si="212"/>
        <v/>
      </c>
      <c r="D821" t="str">
        <f t="shared" si="212"/>
        <v/>
      </c>
      <c r="E821" s="30" t="str">
        <f t="shared" si="212"/>
        <v/>
      </c>
      <c r="F821" t="str">
        <f t="shared" si="212"/>
        <v/>
      </c>
      <c r="G821" t="str">
        <f t="shared" si="203"/>
        <v/>
      </c>
      <c r="H821" t="str">
        <f t="shared" si="204"/>
        <v/>
      </c>
      <c r="I821" t="str">
        <f t="shared" si="205"/>
        <v/>
      </c>
      <c r="J821" t="str">
        <f t="shared" si="206"/>
        <v/>
      </c>
      <c r="K821" t="str">
        <f t="shared" si="213"/>
        <v/>
      </c>
      <c r="L821" t="str">
        <f t="shared" si="213"/>
        <v/>
      </c>
      <c r="M821" t="str">
        <f t="shared" si="213"/>
        <v/>
      </c>
      <c r="N821" t="str">
        <f t="shared" si="207"/>
        <v/>
      </c>
      <c r="O821" t="str">
        <f t="shared" si="214"/>
        <v/>
      </c>
      <c r="P821" t="str">
        <f t="shared" si="214"/>
        <v/>
      </c>
      <c r="Q821" t="str">
        <f>IF(OR($A821="",入力シート_上限3千円!$H$2=""),"",入力シート_上限3千円!$H$2)</f>
        <v/>
      </c>
      <c r="R821" t="str">
        <f>IF(OR($A821="",入力シート_上限3千円!$H$3=""),"",入力シート_上限3千円!$H$3)</f>
        <v/>
      </c>
      <c r="S821" s="30" t="str">
        <f t="shared" si="208"/>
        <v/>
      </c>
    </row>
    <row r="822" spans="1:19" x14ac:dyDescent="0.25">
      <c r="A822" t="str">
        <f>IF(入力シート_上限3千円!$B833="","",ROW()-1)</f>
        <v/>
      </c>
      <c r="B822" t="str">
        <f t="shared" si="215"/>
        <v/>
      </c>
      <c r="C822" t="str">
        <f t="shared" ref="C822:F841" si="216">IFERROR(IF(VLOOKUP($A822,実績一覧,COLUMN()+1,FALSE)=0,"",VLOOKUP($A822,実績一覧,COLUMN()+1,FALSE)),"")</f>
        <v/>
      </c>
      <c r="D822" t="str">
        <f t="shared" si="216"/>
        <v/>
      </c>
      <c r="E822" s="30" t="str">
        <f t="shared" si="216"/>
        <v/>
      </c>
      <c r="F822" t="str">
        <f t="shared" si="216"/>
        <v/>
      </c>
      <c r="G822" t="str">
        <f t="shared" si="203"/>
        <v/>
      </c>
      <c r="H822" t="str">
        <f t="shared" si="204"/>
        <v/>
      </c>
      <c r="I822" t="str">
        <f t="shared" si="205"/>
        <v/>
      </c>
      <c r="J822" t="str">
        <f t="shared" si="206"/>
        <v/>
      </c>
      <c r="K822" t="str">
        <f t="shared" ref="K822:M841" si="217">IFERROR(IF(VLOOKUP($A822,実績一覧,COLUMN()+11,FALSE)=0,"",VLOOKUP($A822,実績一覧,COLUMN()+11,FALSE)),"")</f>
        <v/>
      </c>
      <c r="L822" t="str">
        <f t="shared" si="217"/>
        <v/>
      </c>
      <c r="M822" t="str">
        <f t="shared" si="217"/>
        <v/>
      </c>
      <c r="N822" t="str">
        <f t="shared" si="207"/>
        <v/>
      </c>
      <c r="O822" t="str">
        <f t="shared" ref="O822:P841" si="218">IFERROR(IF(VLOOKUP($A822,実績一覧,COLUMN()+13,FALSE)=0,"",VLOOKUP($A822,実績一覧,COLUMN()+13,FALSE)),"")</f>
        <v/>
      </c>
      <c r="P822" t="str">
        <f t="shared" si="218"/>
        <v/>
      </c>
      <c r="Q822" t="str">
        <f>IF(OR($A822="",入力シート_上限3千円!$H$2=""),"",入力シート_上限3千円!$H$2)</f>
        <v/>
      </c>
      <c r="R822" t="str">
        <f>IF(OR($A822="",入力シート_上限3千円!$H$3=""),"",入力シート_上限3千円!$H$3)</f>
        <v/>
      </c>
      <c r="S822" s="30" t="str">
        <f t="shared" si="208"/>
        <v/>
      </c>
    </row>
    <row r="823" spans="1:19" x14ac:dyDescent="0.25">
      <c r="A823" t="str">
        <f>IF(入力シート_上限3千円!$B834="","",ROW()-1)</f>
        <v/>
      </c>
      <c r="B823" t="str">
        <f t="shared" si="215"/>
        <v/>
      </c>
      <c r="C823" t="str">
        <f t="shared" si="216"/>
        <v/>
      </c>
      <c r="D823" t="str">
        <f t="shared" si="216"/>
        <v/>
      </c>
      <c r="E823" s="30" t="str">
        <f t="shared" si="216"/>
        <v/>
      </c>
      <c r="F823" t="str">
        <f t="shared" si="216"/>
        <v/>
      </c>
      <c r="G823" t="str">
        <f t="shared" si="203"/>
        <v/>
      </c>
      <c r="H823" t="str">
        <f t="shared" si="204"/>
        <v/>
      </c>
      <c r="I823" t="str">
        <f t="shared" si="205"/>
        <v/>
      </c>
      <c r="J823" t="str">
        <f t="shared" si="206"/>
        <v/>
      </c>
      <c r="K823" t="str">
        <f t="shared" si="217"/>
        <v/>
      </c>
      <c r="L823" t="str">
        <f t="shared" si="217"/>
        <v/>
      </c>
      <c r="M823" t="str">
        <f t="shared" si="217"/>
        <v/>
      </c>
      <c r="N823" t="str">
        <f t="shared" si="207"/>
        <v/>
      </c>
      <c r="O823" t="str">
        <f t="shared" si="218"/>
        <v/>
      </c>
      <c r="P823" t="str">
        <f t="shared" si="218"/>
        <v/>
      </c>
      <c r="Q823" t="str">
        <f>IF(OR($A823="",入力シート_上限3千円!$H$2=""),"",入力シート_上限3千円!$H$2)</f>
        <v/>
      </c>
      <c r="R823" t="str">
        <f>IF(OR($A823="",入力シート_上限3千円!$H$3=""),"",入力シート_上限3千円!$H$3)</f>
        <v/>
      </c>
      <c r="S823" s="30" t="str">
        <f t="shared" si="208"/>
        <v/>
      </c>
    </row>
    <row r="824" spans="1:19" x14ac:dyDescent="0.25">
      <c r="A824" t="str">
        <f>IF(入力シート_上限3千円!$B835="","",ROW()-1)</f>
        <v/>
      </c>
      <c r="B824" t="str">
        <f t="shared" si="215"/>
        <v/>
      </c>
      <c r="C824" t="str">
        <f t="shared" si="216"/>
        <v/>
      </c>
      <c r="D824" t="str">
        <f t="shared" si="216"/>
        <v/>
      </c>
      <c r="E824" s="30" t="str">
        <f t="shared" si="216"/>
        <v/>
      </c>
      <c r="F824" t="str">
        <f t="shared" si="216"/>
        <v/>
      </c>
      <c r="G824" t="str">
        <f t="shared" si="203"/>
        <v/>
      </c>
      <c r="H824" t="str">
        <f t="shared" si="204"/>
        <v/>
      </c>
      <c r="I824" t="str">
        <f t="shared" si="205"/>
        <v/>
      </c>
      <c r="J824" t="str">
        <f t="shared" si="206"/>
        <v/>
      </c>
      <c r="K824" t="str">
        <f t="shared" si="217"/>
        <v/>
      </c>
      <c r="L824" t="str">
        <f t="shared" si="217"/>
        <v/>
      </c>
      <c r="M824" t="str">
        <f t="shared" si="217"/>
        <v/>
      </c>
      <c r="N824" t="str">
        <f t="shared" si="207"/>
        <v/>
      </c>
      <c r="O824" t="str">
        <f t="shared" si="218"/>
        <v/>
      </c>
      <c r="P824" t="str">
        <f t="shared" si="218"/>
        <v/>
      </c>
      <c r="Q824" t="str">
        <f>IF(OR($A824="",入力シート_上限3千円!$H$2=""),"",入力シート_上限3千円!$H$2)</f>
        <v/>
      </c>
      <c r="R824" t="str">
        <f>IF(OR($A824="",入力シート_上限3千円!$H$3=""),"",入力シート_上限3千円!$H$3)</f>
        <v/>
      </c>
      <c r="S824" s="30" t="str">
        <f t="shared" si="208"/>
        <v/>
      </c>
    </row>
    <row r="825" spans="1:19" x14ac:dyDescent="0.25">
      <c r="A825" t="str">
        <f>IF(入力シート_上限3千円!$B836="","",ROW()-1)</f>
        <v/>
      </c>
      <c r="B825" t="str">
        <f t="shared" si="215"/>
        <v/>
      </c>
      <c r="C825" t="str">
        <f t="shared" si="216"/>
        <v/>
      </c>
      <c r="D825" t="str">
        <f t="shared" si="216"/>
        <v/>
      </c>
      <c r="E825" s="30" t="str">
        <f t="shared" si="216"/>
        <v/>
      </c>
      <c r="F825" t="str">
        <f t="shared" si="216"/>
        <v/>
      </c>
      <c r="G825" t="str">
        <f t="shared" si="203"/>
        <v/>
      </c>
      <c r="H825" t="str">
        <f t="shared" si="204"/>
        <v/>
      </c>
      <c r="I825" t="str">
        <f t="shared" si="205"/>
        <v/>
      </c>
      <c r="J825" t="str">
        <f t="shared" si="206"/>
        <v/>
      </c>
      <c r="K825" t="str">
        <f t="shared" si="217"/>
        <v/>
      </c>
      <c r="L825" t="str">
        <f t="shared" si="217"/>
        <v/>
      </c>
      <c r="M825" t="str">
        <f t="shared" si="217"/>
        <v/>
      </c>
      <c r="N825" t="str">
        <f t="shared" si="207"/>
        <v/>
      </c>
      <c r="O825" t="str">
        <f t="shared" si="218"/>
        <v/>
      </c>
      <c r="P825" t="str">
        <f t="shared" si="218"/>
        <v/>
      </c>
      <c r="Q825" t="str">
        <f>IF(OR($A825="",入力シート_上限3千円!$H$2=""),"",入力シート_上限3千円!$H$2)</f>
        <v/>
      </c>
      <c r="R825" t="str">
        <f>IF(OR($A825="",入力シート_上限3千円!$H$3=""),"",入力シート_上限3千円!$H$3)</f>
        <v/>
      </c>
      <c r="S825" s="30" t="str">
        <f t="shared" si="208"/>
        <v/>
      </c>
    </row>
    <row r="826" spans="1:19" x14ac:dyDescent="0.25">
      <c r="A826" t="str">
        <f>IF(入力シート_上限3千円!$B837="","",ROW()-1)</f>
        <v/>
      </c>
      <c r="B826" t="str">
        <f t="shared" si="215"/>
        <v/>
      </c>
      <c r="C826" t="str">
        <f t="shared" si="216"/>
        <v/>
      </c>
      <c r="D826" t="str">
        <f t="shared" si="216"/>
        <v/>
      </c>
      <c r="E826" s="30" t="str">
        <f t="shared" si="216"/>
        <v/>
      </c>
      <c r="F826" t="str">
        <f t="shared" si="216"/>
        <v/>
      </c>
      <c r="G826" t="str">
        <f t="shared" si="203"/>
        <v/>
      </c>
      <c r="H826" t="str">
        <f t="shared" si="204"/>
        <v/>
      </c>
      <c r="I826" t="str">
        <f t="shared" si="205"/>
        <v/>
      </c>
      <c r="J826" t="str">
        <f t="shared" si="206"/>
        <v/>
      </c>
      <c r="K826" t="str">
        <f t="shared" si="217"/>
        <v/>
      </c>
      <c r="L826" t="str">
        <f t="shared" si="217"/>
        <v/>
      </c>
      <c r="M826" t="str">
        <f t="shared" si="217"/>
        <v/>
      </c>
      <c r="N826" t="str">
        <f t="shared" si="207"/>
        <v/>
      </c>
      <c r="O826" t="str">
        <f t="shared" si="218"/>
        <v/>
      </c>
      <c r="P826" t="str">
        <f t="shared" si="218"/>
        <v/>
      </c>
      <c r="Q826" t="str">
        <f>IF(OR($A826="",入力シート_上限3千円!$H$2=""),"",入力シート_上限3千円!$H$2)</f>
        <v/>
      </c>
      <c r="R826" t="str">
        <f>IF(OR($A826="",入力シート_上限3千円!$H$3=""),"",入力シート_上限3千円!$H$3)</f>
        <v/>
      </c>
      <c r="S826" s="30" t="str">
        <f t="shared" si="208"/>
        <v/>
      </c>
    </row>
    <row r="827" spans="1:19" x14ac:dyDescent="0.25">
      <c r="A827" t="str">
        <f>IF(入力シート_上限3千円!$B838="","",ROW()-1)</f>
        <v/>
      </c>
      <c r="B827" t="str">
        <f t="shared" si="215"/>
        <v/>
      </c>
      <c r="C827" t="str">
        <f t="shared" si="216"/>
        <v/>
      </c>
      <c r="D827" t="str">
        <f t="shared" si="216"/>
        <v/>
      </c>
      <c r="E827" s="30" t="str">
        <f t="shared" si="216"/>
        <v/>
      </c>
      <c r="F827" t="str">
        <f t="shared" si="216"/>
        <v/>
      </c>
      <c r="G827" t="str">
        <f t="shared" si="203"/>
        <v/>
      </c>
      <c r="H827" t="str">
        <f t="shared" si="204"/>
        <v/>
      </c>
      <c r="I827" t="str">
        <f t="shared" si="205"/>
        <v/>
      </c>
      <c r="J827" t="str">
        <f t="shared" si="206"/>
        <v/>
      </c>
      <c r="K827" t="str">
        <f t="shared" si="217"/>
        <v/>
      </c>
      <c r="L827" t="str">
        <f t="shared" si="217"/>
        <v/>
      </c>
      <c r="M827" t="str">
        <f t="shared" si="217"/>
        <v/>
      </c>
      <c r="N827" t="str">
        <f t="shared" si="207"/>
        <v/>
      </c>
      <c r="O827" t="str">
        <f t="shared" si="218"/>
        <v/>
      </c>
      <c r="P827" t="str">
        <f t="shared" si="218"/>
        <v/>
      </c>
      <c r="Q827" t="str">
        <f>IF(OR($A827="",入力シート_上限3千円!$H$2=""),"",入力シート_上限3千円!$H$2)</f>
        <v/>
      </c>
      <c r="R827" t="str">
        <f>IF(OR($A827="",入力シート_上限3千円!$H$3=""),"",入力シート_上限3千円!$H$3)</f>
        <v/>
      </c>
      <c r="S827" s="30" t="str">
        <f t="shared" si="208"/>
        <v/>
      </c>
    </row>
    <row r="828" spans="1:19" x14ac:dyDescent="0.25">
      <c r="A828" t="str">
        <f>IF(入力シート_上限3千円!$B839="","",ROW()-1)</f>
        <v/>
      </c>
      <c r="B828" t="str">
        <f t="shared" si="215"/>
        <v/>
      </c>
      <c r="C828" t="str">
        <f t="shared" si="216"/>
        <v/>
      </c>
      <c r="D828" t="str">
        <f t="shared" si="216"/>
        <v/>
      </c>
      <c r="E828" s="30" t="str">
        <f t="shared" si="216"/>
        <v/>
      </c>
      <c r="F828" t="str">
        <f t="shared" si="216"/>
        <v/>
      </c>
      <c r="G828" t="str">
        <f t="shared" si="203"/>
        <v/>
      </c>
      <c r="H828" t="str">
        <f t="shared" si="204"/>
        <v/>
      </c>
      <c r="I828" t="str">
        <f t="shared" si="205"/>
        <v/>
      </c>
      <c r="J828" t="str">
        <f t="shared" si="206"/>
        <v/>
      </c>
      <c r="K828" t="str">
        <f t="shared" si="217"/>
        <v/>
      </c>
      <c r="L828" t="str">
        <f t="shared" si="217"/>
        <v/>
      </c>
      <c r="M828" t="str">
        <f t="shared" si="217"/>
        <v/>
      </c>
      <c r="N828" t="str">
        <f t="shared" si="207"/>
        <v/>
      </c>
      <c r="O828" t="str">
        <f t="shared" si="218"/>
        <v/>
      </c>
      <c r="P828" t="str">
        <f t="shared" si="218"/>
        <v/>
      </c>
      <c r="Q828" t="str">
        <f>IF(OR($A828="",入力シート_上限3千円!$H$2=""),"",入力シート_上限3千円!$H$2)</f>
        <v/>
      </c>
      <c r="R828" t="str">
        <f>IF(OR($A828="",入力シート_上限3千円!$H$3=""),"",入力シート_上限3千円!$H$3)</f>
        <v/>
      </c>
      <c r="S828" s="30" t="str">
        <f t="shared" si="208"/>
        <v/>
      </c>
    </row>
    <row r="829" spans="1:19" x14ac:dyDescent="0.25">
      <c r="A829" t="str">
        <f>IF(入力シート_上限3千円!$B840="","",ROW()-1)</f>
        <v/>
      </c>
      <c r="B829" t="str">
        <f t="shared" si="215"/>
        <v/>
      </c>
      <c r="C829" t="str">
        <f t="shared" si="216"/>
        <v/>
      </c>
      <c r="D829" t="str">
        <f t="shared" si="216"/>
        <v/>
      </c>
      <c r="E829" s="30" t="str">
        <f t="shared" si="216"/>
        <v/>
      </c>
      <c r="F829" t="str">
        <f t="shared" si="216"/>
        <v/>
      </c>
      <c r="G829" t="str">
        <f t="shared" si="203"/>
        <v/>
      </c>
      <c r="H829" t="str">
        <f t="shared" si="204"/>
        <v/>
      </c>
      <c r="I829" t="str">
        <f t="shared" si="205"/>
        <v/>
      </c>
      <c r="J829" t="str">
        <f t="shared" si="206"/>
        <v/>
      </c>
      <c r="K829" t="str">
        <f t="shared" si="217"/>
        <v/>
      </c>
      <c r="L829" t="str">
        <f t="shared" si="217"/>
        <v/>
      </c>
      <c r="M829" t="str">
        <f t="shared" si="217"/>
        <v/>
      </c>
      <c r="N829" t="str">
        <f t="shared" si="207"/>
        <v/>
      </c>
      <c r="O829" t="str">
        <f t="shared" si="218"/>
        <v/>
      </c>
      <c r="P829" t="str">
        <f t="shared" si="218"/>
        <v/>
      </c>
      <c r="Q829" t="str">
        <f>IF(OR($A829="",入力シート_上限3千円!$H$2=""),"",入力シート_上限3千円!$H$2)</f>
        <v/>
      </c>
      <c r="R829" t="str">
        <f>IF(OR($A829="",入力シート_上限3千円!$H$3=""),"",入力シート_上限3千円!$H$3)</f>
        <v/>
      </c>
      <c r="S829" s="30" t="str">
        <f t="shared" si="208"/>
        <v/>
      </c>
    </row>
    <row r="830" spans="1:19" x14ac:dyDescent="0.25">
      <c r="A830" t="str">
        <f>IF(入力シート_上限3千円!$B841="","",ROW()-1)</f>
        <v/>
      </c>
      <c r="B830" t="str">
        <f t="shared" si="215"/>
        <v/>
      </c>
      <c r="C830" t="str">
        <f t="shared" si="216"/>
        <v/>
      </c>
      <c r="D830" t="str">
        <f t="shared" si="216"/>
        <v/>
      </c>
      <c r="E830" s="30" t="str">
        <f t="shared" si="216"/>
        <v/>
      </c>
      <c r="F830" t="str">
        <f t="shared" si="216"/>
        <v/>
      </c>
      <c r="G830" t="str">
        <f t="shared" si="203"/>
        <v/>
      </c>
      <c r="H830" t="str">
        <f t="shared" si="204"/>
        <v/>
      </c>
      <c r="I830" t="str">
        <f t="shared" si="205"/>
        <v/>
      </c>
      <c r="J830" t="str">
        <f t="shared" si="206"/>
        <v/>
      </c>
      <c r="K830" t="str">
        <f t="shared" si="217"/>
        <v/>
      </c>
      <c r="L830" t="str">
        <f t="shared" si="217"/>
        <v/>
      </c>
      <c r="M830" t="str">
        <f t="shared" si="217"/>
        <v/>
      </c>
      <c r="N830" t="str">
        <f t="shared" si="207"/>
        <v/>
      </c>
      <c r="O830" t="str">
        <f t="shared" si="218"/>
        <v/>
      </c>
      <c r="P830" t="str">
        <f t="shared" si="218"/>
        <v/>
      </c>
      <c r="Q830" t="str">
        <f>IF(OR($A830="",入力シート_上限3千円!$H$2=""),"",入力シート_上限3千円!$H$2)</f>
        <v/>
      </c>
      <c r="R830" t="str">
        <f>IF(OR($A830="",入力シート_上限3千円!$H$3=""),"",入力シート_上限3千円!$H$3)</f>
        <v/>
      </c>
      <c r="S830" s="30" t="str">
        <f t="shared" si="208"/>
        <v/>
      </c>
    </row>
    <row r="831" spans="1:19" x14ac:dyDescent="0.25">
      <c r="A831" t="str">
        <f>IF(入力シート_上限3千円!$B842="","",ROW()-1)</f>
        <v/>
      </c>
      <c r="B831" t="str">
        <f t="shared" si="215"/>
        <v/>
      </c>
      <c r="C831" t="str">
        <f t="shared" si="216"/>
        <v/>
      </c>
      <c r="D831" t="str">
        <f t="shared" si="216"/>
        <v/>
      </c>
      <c r="E831" s="30" t="str">
        <f t="shared" si="216"/>
        <v/>
      </c>
      <c r="F831" t="str">
        <f t="shared" si="216"/>
        <v/>
      </c>
      <c r="G831" t="str">
        <f t="shared" si="203"/>
        <v/>
      </c>
      <c r="H831" t="str">
        <f t="shared" si="204"/>
        <v/>
      </c>
      <c r="I831" t="str">
        <f t="shared" si="205"/>
        <v/>
      </c>
      <c r="J831" t="str">
        <f t="shared" si="206"/>
        <v/>
      </c>
      <c r="K831" t="str">
        <f t="shared" si="217"/>
        <v/>
      </c>
      <c r="L831" t="str">
        <f t="shared" si="217"/>
        <v/>
      </c>
      <c r="M831" t="str">
        <f t="shared" si="217"/>
        <v/>
      </c>
      <c r="N831" t="str">
        <f t="shared" si="207"/>
        <v/>
      </c>
      <c r="O831" t="str">
        <f t="shared" si="218"/>
        <v/>
      </c>
      <c r="P831" t="str">
        <f t="shared" si="218"/>
        <v/>
      </c>
      <c r="Q831" t="str">
        <f>IF(OR($A831="",入力シート_上限3千円!$H$2=""),"",入力シート_上限3千円!$H$2)</f>
        <v/>
      </c>
      <c r="R831" t="str">
        <f>IF(OR($A831="",入力シート_上限3千円!$H$3=""),"",入力シート_上限3千円!$H$3)</f>
        <v/>
      </c>
      <c r="S831" s="30" t="str">
        <f t="shared" si="208"/>
        <v/>
      </c>
    </row>
    <row r="832" spans="1:19" x14ac:dyDescent="0.25">
      <c r="A832" t="str">
        <f>IF(入力シート_上限3千円!$B843="","",ROW()-1)</f>
        <v/>
      </c>
      <c r="B832" t="str">
        <f t="shared" si="215"/>
        <v/>
      </c>
      <c r="C832" t="str">
        <f t="shared" si="216"/>
        <v/>
      </c>
      <c r="D832" t="str">
        <f t="shared" si="216"/>
        <v/>
      </c>
      <c r="E832" s="30" t="str">
        <f t="shared" si="216"/>
        <v/>
      </c>
      <c r="F832" t="str">
        <f t="shared" si="216"/>
        <v/>
      </c>
      <c r="G832" t="str">
        <f t="shared" si="203"/>
        <v/>
      </c>
      <c r="H832" t="str">
        <f t="shared" si="204"/>
        <v/>
      </c>
      <c r="I832" t="str">
        <f t="shared" si="205"/>
        <v/>
      </c>
      <c r="J832" t="str">
        <f t="shared" si="206"/>
        <v/>
      </c>
      <c r="K832" t="str">
        <f t="shared" si="217"/>
        <v/>
      </c>
      <c r="L832" t="str">
        <f t="shared" si="217"/>
        <v/>
      </c>
      <c r="M832" t="str">
        <f t="shared" si="217"/>
        <v/>
      </c>
      <c r="N832" t="str">
        <f t="shared" si="207"/>
        <v/>
      </c>
      <c r="O832" t="str">
        <f t="shared" si="218"/>
        <v/>
      </c>
      <c r="P832" t="str">
        <f t="shared" si="218"/>
        <v/>
      </c>
      <c r="Q832" t="str">
        <f>IF(OR($A832="",入力シート_上限3千円!$H$2=""),"",入力シート_上限3千円!$H$2)</f>
        <v/>
      </c>
      <c r="R832" t="str">
        <f>IF(OR($A832="",入力シート_上限3千円!$H$3=""),"",入力シート_上限3千円!$H$3)</f>
        <v/>
      </c>
      <c r="S832" s="30" t="str">
        <f t="shared" si="208"/>
        <v/>
      </c>
    </row>
    <row r="833" spans="1:19" x14ac:dyDescent="0.25">
      <c r="A833" t="str">
        <f>IF(入力シート_上限3千円!$B844="","",ROW()-1)</f>
        <v/>
      </c>
      <c r="B833" t="str">
        <f t="shared" si="215"/>
        <v/>
      </c>
      <c r="C833" t="str">
        <f t="shared" si="216"/>
        <v/>
      </c>
      <c r="D833" t="str">
        <f t="shared" si="216"/>
        <v/>
      </c>
      <c r="E833" s="30" t="str">
        <f t="shared" si="216"/>
        <v/>
      </c>
      <c r="F833" t="str">
        <f t="shared" si="216"/>
        <v/>
      </c>
      <c r="G833" t="str">
        <f t="shared" si="203"/>
        <v/>
      </c>
      <c r="H833" t="str">
        <f t="shared" si="204"/>
        <v/>
      </c>
      <c r="I833" t="str">
        <f t="shared" si="205"/>
        <v/>
      </c>
      <c r="J833" t="str">
        <f t="shared" si="206"/>
        <v/>
      </c>
      <c r="K833" t="str">
        <f t="shared" si="217"/>
        <v/>
      </c>
      <c r="L833" t="str">
        <f t="shared" si="217"/>
        <v/>
      </c>
      <c r="M833" t="str">
        <f t="shared" si="217"/>
        <v/>
      </c>
      <c r="N833" t="str">
        <f t="shared" si="207"/>
        <v/>
      </c>
      <c r="O833" t="str">
        <f t="shared" si="218"/>
        <v/>
      </c>
      <c r="P833" t="str">
        <f t="shared" si="218"/>
        <v/>
      </c>
      <c r="Q833" t="str">
        <f>IF(OR($A833="",入力シート_上限3千円!$H$2=""),"",入力シート_上限3千円!$H$2)</f>
        <v/>
      </c>
      <c r="R833" t="str">
        <f>IF(OR($A833="",入力シート_上限3千円!$H$3=""),"",入力シート_上限3千円!$H$3)</f>
        <v/>
      </c>
      <c r="S833" s="30" t="str">
        <f t="shared" si="208"/>
        <v/>
      </c>
    </row>
    <row r="834" spans="1:19" x14ac:dyDescent="0.25">
      <c r="A834" t="str">
        <f>IF(入力シート_上限3千円!$B845="","",ROW()-1)</f>
        <v/>
      </c>
      <c r="B834" t="str">
        <f t="shared" si="215"/>
        <v/>
      </c>
      <c r="C834" t="str">
        <f t="shared" si="216"/>
        <v/>
      </c>
      <c r="D834" t="str">
        <f t="shared" si="216"/>
        <v/>
      </c>
      <c r="E834" s="30" t="str">
        <f t="shared" si="216"/>
        <v/>
      </c>
      <c r="F834" t="str">
        <f t="shared" si="216"/>
        <v/>
      </c>
      <c r="G834" t="str">
        <f t="shared" ref="G834:G901" si="219">IFERROR(IF(VLOOKUP($A834,実績一覧,COLUMN()+2,FALSE)=0,"",VLOOKUP($A834,実績一覧,COLUMN()+2,FALSE)),"")</f>
        <v/>
      </c>
      <c r="H834" t="str">
        <f t="shared" ref="H834:H901" si="220">IFERROR(IF(VLOOKUP($A834,実績一覧,COLUMN()+4,FALSE)=0,"",VLOOKUP($A834,実績一覧,COLUMN()+4,FALSE)),"")</f>
        <v/>
      </c>
      <c r="I834" t="str">
        <f t="shared" ref="I834:I901" si="221">IFERROR(IF(VLOOKUP($A834,実績一覧,COLUMN()+5,FALSE)=0,"",VLOOKUP($A834,実績一覧,COLUMN()+5,FALSE)),"")</f>
        <v/>
      </c>
      <c r="J834" t="str">
        <f t="shared" ref="J834:J901" si="222">IFERROR(IF(VLOOKUP($A834,実績一覧,COLUMN()+8,FALSE)=0,"",VLOOKUP($A834,実績一覧,COLUMN()+8,FALSE)),"")</f>
        <v/>
      </c>
      <c r="K834" t="str">
        <f t="shared" si="217"/>
        <v/>
      </c>
      <c r="L834" t="str">
        <f t="shared" si="217"/>
        <v/>
      </c>
      <c r="M834" t="str">
        <f t="shared" si="217"/>
        <v/>
      </c>
      <c r="N834" t="str">
        <f t="shared" ref="N834:N901" si="223">IFERROR(IF(VLOOKUP($A834,実績一覧,COLUMN()+12,FALSE)=0,"",VLOOKUP($A834,実績一覧,COLUMN()+12,FALSE)),"")</f>
        <v/>
      </c>
      <c r="O834" t="str">
        <f t="shared" si="218"/>
        <v/>
      </c>
      <c r="P834" t="str">
        <f t="shared" si="218"/>
        <v/>
      </c>
      <c r="Q834" t="str">
        <f>IF(OR($A834="",入力シート_上限3千円!$H$2=""),"",入力シート_上限3千円!$H$2)</f>
        <v/>
      </c>
      <c r="R834" t="str">
        <f>IF(OR($A834="",入力シート_上限3千円!$H$3=""),"",入力シート_上限3千円!$H$3)</f>
        <v/>
      </c>
      <c r="S834" s="30" t="str">
        <f t="shared" ref="S834:S901" si="224">IFERROR(IF(VLOOKUP($A834,実績一覧,3,FALSE)=0,"",VLOOKUP($A834,実績一覧,3,FALSE)),"")</f>
        <v/>
      </c>
    </row>
    <row r="835" spans="1:19" x14ac:dyDescent="0.25">
      <c r="A835" t="str">
        <f>IF(入力シート_上限3千円!$B846="","",ROW()-1)</f>
        <v/>
      </c>
      <c r="B835" t="str">
        <f t="shared" si="215"/>
        <v/>
      </c>
      <c r="C835" t="str">
        <f t="shared" si="216"/>
        <v/>
      </c>
      <c r="D835" t="str">
        <f t="shared" si="216"/>
        <v/>
      </c>
      <c r="E835" s="30" t="str">
        <f t="shared" si="216"/>
        <v/>
      </c>
      <c r="F835" t="str">
        <f t="shared" si="216"/>
        <v/>
      </c>
      <c r="G835" t="str">
        <f t="shared" si="219"/>
        <v/>
      </c>
      <c r="H835" t="str">
        <f t="shared" si="220"/>
        <v/>
      </c>
      <c r="I835" t="str">
        <f t="shared" si="221"/>
        <v/>
      </c>
      <c r="J835" t="str">
        <f t="shared" si="222"/>
        <v/>
      </c>
      <c r="K835" t="str">
        <f t="shared" si="217"/>
        <v/>
      </c>
      <c r="L835" t="str">
        <f t="shared" si="217"/>
        <v/>
      </c>
      <c r="M835" t="str">
        <f t="shared" si="217"/>
        <v/>
      </c>
      <c r="N835" t="str">
        <f t="shared" si="223"/>
        <v/>
      </c>
      <c r="O835" t="str">
        <f t="shared" si="218"/>
        <v/>
      </c>
      <c r="P835" t="str">
        <f t="shared" si="218"/>
        <v/>
      </c>
      <c r="Q835" t="str">
        <f>IF(OR($A835="",入力シート_上限3千円!$H$2=""),"",入力シート_上限3千円!$H$2)</f>
        <v/>
      </c>
      <c r="R835" t="str">
        <f>IF(OR($A835="",入力シート_上限3千円!$H$3=""),"",入力シート_上限3千円!$H$3)</f>
        <v/>
      </c>
      <c r="S835" s="30" t="str">
        <f t="shared" si="224"/>
        <v/>
      </c>
    </row>
    <row r="836" spans="1:19" x14ac:dyDescent="0.25">
      <c r="A836" t="str">
        <f>IF(入力シート_上限3千円!$B847="","",ROW()-1)</f>
        <v/>
      </c>
      <c r="B836" t="str">
        <f t="shared" si="215"/>
        <v/>
      </c>
      <c r="C836" t="str">
        <f t="shared" si="216"/>
        <v/>
      </c>
      <c r="D836" t="str">
        <f t="shared" si="216"/>
        <v/>
      </c>
      <c r="E836" s="30" t="str">
        <f t="shared" si="216"/>
        <v/>
      </c>
      <c r="F836" t="str">
        <f t="shared" si="216"/>
        <v/>
      </c>
      <c r="G836" t="str">
        <f t="shared" si="219"/>
        <v/>
      </c>
      <c r="H836" t="str">
        <f t="shared" si="220"/>
        <v/>
      </c>
      <c r="I836" t="str">
        <f t="shared" si="221"/>
        <v/>
      </c>
      <c r="J836" t="str">
        <f t="shared" si="222"/>
        <v/>
      </c>
      <c r="K836" t="str">
        <f t="shared" si="217"/>
        <v/>
      </c>
      <c r="L836" t="str">
        <f t="shared" si="217"/>
        <v/>
      </c>
      <c r="M836" t="str">
        <f t="shared" si="217"/>
        <v/>
      </c>
      <c r="N836" t="str">
        <f t="shared" si="223"/>
        <v/>
      </c>
      <c r="O836" t="str">
        <f t="shared" si="218"/>
        <v/>
      </c>
      <c r="P836" t="str">
        <f t="shared" si="218"/>
        <v/>
      </c>
      <c r="Q836" t="str">
        <f>IF(OR($A836="",入力シート_上限3千円!$H$2=""),"",入力シート_上限3千円!$H$2)</f>
        <v/>
      </c>
      <c r="R836" t="str">
        <f>IF(OR($A836="",入力シート_上限3千円!$H$3=""),"",入力シート_上限3千円!$H$3)</f>
        <v/>
      </c>
      <c r="S836" s="30" t="str">
        <f t="shared" si="224"/>
        <v/>
      </c>
    </row>
    <row r="837" spans="1:19" x14ac:dyDescent="0.25">
      <c r="A837" t="str">
        <f>IF(入力シート_上限3千円!$B848="","",ROW()-1)</f>
        <v/>
      </c>
      <c r="B837" t="str">
        <f t="shared" si="215"/>
        <v/>
      </c>
      <c r="C837" t="str">
        <f t="shared" si="216"/>
        <v/>
      </c>
      <c r="D837" t="str">
        <f t="shared" si="216"/>
        <v/>
      </c>
      <c r="E837" s="30" t="str">
        <f t="shared" si="216"/>
        <v/>
      </c>
      <c r="F837" t="str">
        <f t="shared" si="216"/>
        <v/>
      </c>
      <c r="G837" t="str">
        <f t="shared" si="219"/>
        <v/>
      </c>
      <c r="H837" t="str">
        <f t="shared" si="220"/>
        <v/>
      </c>
      <c r="I837" t="str">
        <f t="shared" si="221"/>
        <v/>
      </c>
      <c r="J837" t="str">
        <f t="shared" si="222"/>
        <v/>
      </c>
      <c r="K837" t="str">
        <f t="shared" si="217"/>
        <v/>
      </c>
      <c r="L837" t="str">
        <f t="shared" si="217"/>
        <v/>
      </c>
      <c r="M837" t="str">
        <f t="shared" si="217"/>
        <v/>
      </c>
      <c r="N837" t="str">
        <f t="shared" si="223"/>
        <v/>
      </c>
      <c r="O837" t="str">
        <f t="shared" si="218"/>
        <v/>
      </c>
      <c r="P837" t="str">
        <f t="shared" si="218"/>
        <v/>
      </c>
      <c r="Q837" t="str">
        <f>IF(OR($A837="",入力シート_上限3千円!$H$2=""),"",入力シート_上限3千円!$H$2)</f>
        <v/>
      </c>
      <c r="R837" t="str">
        <f>IF(OR($A837="",入力シート_上限3千円!$H$3=""),"",入力シート_上限3千円!$H$3)</f>
        <v/>
      </c>
      <c r="S837" s="30" t="str">
        <f t="shared" si="224"/>
        <v/>
      </c>
    </row>
    <row r="838" spans="1:19" x14ac:dyDescent="0.25">
      <c r="A838" t="str">
        <f>IF(入力シート_上限3千円!$B849="","",ROW()-1)</f>
        <v/>
      </c>
      <c r="B838" t="str">
        <f t="shared" si="215"/>
        <v/>
      </c>
      <c r="C838" t="str">
        <f t="shared" si="216"/>
        <v/>
      </c>
      <c r="D838" t="str">
        <f t="shared" si="216"/>
        <v/>
      </c>
      <c r="E838" s="30" t="str">
        <f t="shared" si="216"/>
        <v/>
      </c>
      <c r="F838" t="str">
        <f t="shared" si="216"/>
        <v/>
      </c>
      <c r="G838" t="str">
        <f t="shared" si="219"/>
        <v/>
      </c>
      <c r="H838" t="str">
        <f t="shared" si="220"/>
        <v/>
      </c>
      <c r="I838" t="str">
        <f t="shared" si="221"/>
        <v/>
      </c>
      <c r="J838" t="str">
        <f t="shared" si="222"/>
        <v/>
      </c>
      <c r="K838" t="str">
        <f t="shared" si="217"/>
        <v/>
      </c>
      <c r="L838" t="str">
        <f t="shared" si="217"/>
        <v/>
      </c>
      <c r="M838" t="str">
        <f t="shared" si="217"/>
        <v/>
      </c>
      <c r="N838" t="str">
        <f t="shared" si="223"/>
        <v/>
      </c>
      <c r="O838" t="str">
        <f t="shared" si="218"/>
        <v/>
      </c>
      <c r="P838" t="str">
        <f t="shared" si="218"/>
        <v/>
      </c>
      <c r="Q838" t="str">
        <f>IF(OR($A838="",入力シート_上限3千円!$H$2=""),"",入力シート_上限3千円!$H$2)</f>
        <v/>
      </c>
      <c r="R838" t="str">
        <f>IF(OR($A838="",入力シート_上限3千円!$H$3=""),"",入力シート_上限3千円!$H$3)</f>
        <v/>
      </c>
      <c r="S838" s="30" t="str">
        <f t="shared" si="224"/>
        <v/>
      </c>
    </row>
    <row r="839" spans="1:19" x14ac:dyDescent="0.25">
      <c r="A839" t="str">
        <f>IF(入力シート_上限3千円!$B850="","",ROW()-1)</f>
        <v/>
      </c>
      <c r="B839" t="str">
        <f t="shared" si="215"/>
        <v/>
      </c>
      <c r="C839" t="str">
        <f t="shared" si="216"/>
        <v/>
      </c>
      <c r="D839" t="str">
        <f t="shared" si="216"/>
        <v/>
      </c>
      <c r="E839" s="30" t="str">
        <f t="shared" si="216"/>
        <v/>
      </c>
      <c r="F839" t="str">
        <f t="shared" si="216"/>
        <v/>
      </c>
      <c r="G839" t="str">
        <f t="shared" si="219"/>
        <v/>
      </c>
      <c r="H839" t="str">
        <f t="shared" si="220"/>
        <v/>
      </c>
      <c r="I839" t="str">
        <f t="shared" si="221"/>
        <v/>
      </c>
      <c r="J839" t="str">
        <f t="shared" si="222"/>
        <v/>
      </c>
      <c r="K839" t="str">
        <f t="shared" si="217"/>
        <v/>
      </c>
      <c r="L839" t="str">
        <f t="shared" si="217"/>
        <v/>
      </c>
      <c r="M839" t="str">
        <f t="shared" si="217"/>
        <v/>
      </c>
      <c r="N839" t="str">
        <f t="shared" si="223"/>
        <v/>
      </c>
      <c r="O839" t="str">
        <f t="shared" si="218"/>
        <v/>
      </c>
      <c r="P839" t="str">
        <f t="shared" si="218"/>
        <v/>
      </c>
      <c r="Q839" t="str">
        <f>IF(OR($A839="",入力シート_上限3千円!$H$2=""),"",入力シート_上限3千円!$H$2)</f>
        <v/>
      </c>
      <c r="R839" t="str">
        <f>IF(OR($A839="",入力シート_上限3千円!$H$3=""),"",入力シート_上限3千円!$H$3)</f>
        <v/>
      </c>
      <c r="S839" s="30" t="str">
        <f t="shared" si="224"/>
        <v/>
      </c>
    </row>
    <row r="840" spans="1:19" x14ac:dyDescent="0.25">
      <c r="A840" t="str">
        <f>IF(入力シート_上限3千円!$B851="","",ROW()-1)</f>
        <v/>
      </c>
      <c r="B840" t="str">
        <f t="shared" si="215"/>
        <v/>
      </c>
      <c r="C840" t="str">
        <f t="shared" si="216"/>
        <v/>
      </c>
      <c r="D840" t="str">
        <f t="shared" si="216"/>
        <v/>
      </c>
      <c r="E840" s="30" t="str">
        <f t="shared" si="216"/>
        <v/>
      </c>
      <c r="F840" t="str">
        <f t="shared" si="216"/>
        <v/>
      </c>
      <c r="G840" t="str">
        <f t="shared" si="219"/>
        <v/>
      </c>
      <c r="H840" t="str">
        <f t="shared" si="220"/>
        <v/>
      </c>
      <c r="I840" t="str">
        <f t="shared" si="221"/>
        <v/>
      </c>
      <c r="J840" t="str">
        <f t="shared" si="222"/>
        <v/>
      </c>
      <c r="K840" t="str">
        <f t="shared" si="217"/>
        <v/>
      </c>
      <c r="L840" t="str">
        <f t="shared" si="217"/>
        <v/>
      </c>
      <c r="M840" t="str">
        <f t="shared" si="217"/>
        <v/>
      </c>
      <c r="N840" t="str">
        <f t="shared" si="223"/>
        <v/>
      </c>
      <c r="O840" t="str">
        <f t="shared" si="218"/>
        <v/>
      </c>
      <c r="P840" t="str">
        <f t="shared" si="218"/>
        <v/>
      </c>
      <c r="Q840" t="str">
        <f>IF(OR($A840="",入力シート_上限3千円!$H$2=""),"",入力シート_上限3千円!$H$2)</f>
        <v/>
      </c>
      <c r="R840" t="str">
        <f>IF(OR($A840="",入力シート_上限3千円!$H$3=""),"",入力シート_上限3千円!$H$3)</f>
        <v/>
      </c>
      <c r="S840" s="30" t="str">
        <f t="shared" si="224"/>
        <v/>
      </c>
    </row>
    <row r="841" spans="1:19" x14ac:dyDescent="0.25">
      <c r="A841" t="str">
        <f>IF(入力シート_上限3千円!$B852="","",ROW()-1)</f>
        <v/>
      </c>
      <c r="B841" t="str">
        <f t="shared" si="215"/>
        <v/>
      </c>
      <c r="C841" t="str">
        <f t="shared" si="216"/>
        <v/>
      </c>
      <c r="D841" t="str">
        <f t="shared" si="216"/>
        <v/>
      </c>
      <c r="E841" s="30" t="str">
        <f t="shared" si="216"/>
        <v/>
      </c>
      <c r="F841" t="str">
        <f t="shared" si="216"/>
        <v/>
      </c>
      <c r="G841" t="str">
        <f t="shared" si="219"/>
        <v/>
      </c>
      <c r="H841" t="str">
        <f t="shared" si="220"/>
        <v/>
      </c>
      <c r="I841" t="str">
        <f t="shared" si="221"/>
        <v/>
      </c>
      <c r="J841" t="str">
        <f t="shared" si="222"/>
        <v/>
      </c>
      <c r="K841" t="str">
        <f t="shared" si="217"/>
        <v/>
      </c>
      <c r="L841" t="str">
        <f t="shared" si="217"/>
        <v/>
      </c>
      <c r="M841" t="str">
        <f t="shared" si="217"/>
        <v/>
      </c>
      <c r="N841" t="str">
        <f t="shared" si="223"/>
        <v/>
      </c>
      <c r="O841" t="str">
        <f t="shared" si="218"/>
        <v/>
      </c>
      <c r="P841" t="str">
        <f t="shared" si="218"/>
        <v/>
      </c>
      <c r="Q841" t="str">
        <f>IF(OR($A841="",入力シート_上限3千円!$H$2=""),"",入力シート_上限3千円!$H$2)</f>
        <v/>
      </c>
      <c r="R841" t="str">
        <f>IF(OR($A841="",入力シート_上限3千円!$H$3=""),"",入力シート_上限3千円!$H$3)</f>
        <v/>
      </c>
      <c r="S841" s="30" t="str">
        <f t="shared" si="224"/>
        <v/>
      </c>
    </row>
    <row r="842" spans="1:19" x14ac:dyDescent="0.25">
      <c r="A842" t="str">
        <f>IF(入力シート_上限3千円!$B853="","",ROW()-1)</f>
        <v/>
      </c>
      <c r="B842" t="str">
        <f t="shared" si="215"/>
        <v/>
      </c>
      <c r="C842" t="str">
        <f t="shared" ref="C842:F861" si="225">IFERROR(IF(VLOOKUP($A842,実績一覧,COLUMN()+1,FALSE)=0,"",VLOOKUP($A842,実績一覧,COLUMN()+1,FALSE)),"")</f>
        <v/>
      </c>
      <c r="D842" t="str">
        <f t="shared" si="225"/>
        <v/>
      </c>
      <c r="E842" s="30" t="str">
        <f t="shared" si="225"/>
        <v/>
      </c>
      <c r="F842" t="str">
        <f t="shared" si="225"/>
        <v/>
      </c>
      <c r="G842" t="str">
        <f t="shared" si="219"/>
        <v/>
      </c>
      <c r="H842" t="str">
        <f t="shared" si="220"/>
        <v/>
      </c>
      <c r="I842" t="str">
        <f t="shared" si="221"/>
        <v/>
      </c>
      <c r="J842" t="str">
        <f t="shared" si="222"/>
        <v/>
      </c>
      <c r="K842" t="str">
        <f t="shared" ref="K842:M861" si="226">IFERROR(IF(VLOOKUP($A842,実績一覧,COLUMN()+11,FALSE)=0,"",VLOOKUP($A842,実績一覧,COLUMN()+11,FALSE)),"")</f>
        <v/>
      </c>
      <c r="L842" t="str">
        <f t="shared" si="226"/>
        <v/>
      </c>
      <c r="M842" t="str">
        <f t="shared" si="226"/>
        <v/>
      </c>
      <c r="N842" t="str">
        <f t="shared" si="223"/>
        <v/>
      </c>
      <c r="O842" t="str">
        <f t="shared" ref="O842:P861" si="227">IFERROR(IF(VLOOKUP($A842,実績一覧,COLUMN()+13,FALSE)=0,"",VLOOKUP($A842,実績一覧,COLUMN()+13,FALSE)),"")</f>
        <v/>
      </c>
      <c r="P842" t="str">
        <f t="shared" si="227"/>
        <v/>
      </c>
      <c r="Q842" t="str">
        <f>IF(OR($A842="",入力シート_上限3千円!$H$2=""),"",入力シート_上限3千円!$H$2)</f>
        <v/>
      </c>
      <c r="R842" t="str">
        <f>IF(OR($A842="",入力シート_上限3千円!$H$3=""),"",入力シート_上限3千円!$H$3)</f>
        <v/>
      </c>
      <c r="S842" s="30" t="str">
        <f t="shared" si="224"/>
        <v/>
      </c>
    </row>
    <row r="843" spans="1:19" x14ac:dyDescent="0.25">
      <c r="A843" t="str">
        <f>IF(入力シート_上限3千円!$B854="","",ROW()-1)</f>
        <v/>
      </c>
      <c r="B843" t="str">
        <f t="shared" si="215"/>
        <v/>
      </c>
      <c r="C843" t="str">
        <f t="shared" si="225"/>
        <v/>
      </c>
      <c r="D843" t="str">
        <f t="shared" si="225"/>
        <v/>
      </c>
      <c r="E843" s="30" t="str">
        <f t="shared" si="225"/>
        <v/>
      </c>
      <c r="F843" t="str">
        <f t="shared" si="225"/>
        <v/>
      </c>
      <c r="G843" t="str">
        <f t="shared" si="219"/>
        <v/>
      </c>
      <c r="H843" t="str">
        <f t="shared" si="220"/>
        <v/>
      </c>
      <c r="I843" t="str">
        <f t="shared" si="221"/>
        <v/>
      </c>
      <c r="J843" t="str">
        <f t="shared" si="222"/>
        <v/>
      </c>
      <c r="K843" t="str">
        <f t="shared" si="226"/>
        <v/>
      </c>
      <c r="L843" t="str">
        <f t="shared" si="226"/>
        <v/>
      </c>
      <c r="M843" t="str">
        <f t="shared" si="226"/>
        <v/>
      </c>
      <c r="N843" t="str">
        <f t="shared" si="223"/>
        <v/>
      </c>
      <c r="O843" t="str">
        <f t="shared" si="227"/>
        <v/>
      </c>
      <c r="P843" t="str">
        <f t="shared" si="227"/>
        <v/>
      </c>
      <c r="Q843" t="str">
        <f>IF(OR($A843="",入力シート_上限3千円!$H$2=""),"",入力シート_上限3千円!$H$2)</f>
        <v/>
      </c>
      <c r="R843" t="str">
        <f>IF(OR($A843="",入力シート_上限3千円!$H$3=""),"",入力シート_上限3千円!$H$3)</f>
        <v/>
      </c>
      <c r="S843" s="30" t="str">
        <f t="shared" si="224"/>
        <v/>
      </c>
    </row>
    <row r="844" spans="1:19" x14ac:dyDescent="0.25">
      <c r="A844" t="str">
        <f>IF(入力シート_上限3千円!$B855="","",ROW()-1)</f>
        <v/>
      </c>
      <c r="B844" t="str">
        <f t="shared" si="215"/>
        <v/>
      </c>
      <c r="C844" t="str">
        <f t="shared" si="225"/>
        <v/>
      </c>
      <c r="D844" t="str">
        <f t="shared" si="225"/>
        <v/>
      </c>
      <c r="E844" s="30" t="str">
        <f t="shared" si="225"/>
        <v/>
      </c>
      <c r="F844" t="str">
        <f t="shared" si="225"/>
        <v/>
      </c>
      <c r="G844" t="str">
        <f t="shared" si="219"/>
        <v/>
      </c>
      <c r="H844" t="str">
        <f t="shared" si="220"/>
        <v/>
      </c>
      <c r="I844" t="str">
        <f t="shared" si="221"/>
        <v/>
      </c>
      <c r="J844" t="str">
        <f t="shared" si="222"/>
        <v/>
      </c>
      <c r="K844" t="str">
        <f t="shared" si="226"/>
        <v/>
      </c>
      <c r="L844" t="str">
        <f t="shared" si="226"/>
        <v/>
      </c>
      <c r="M844" t="str">
        <f t="shared" si="226"/>
        <v/>
      </c>
      <c r="N844" t="str">
        <f t="shared" si="223"/>
        <v/>
      </c>
      <c r="O844" t="str">
        <f t="shared" si="227"/>
        <v/>
      </c>
      <c r="P844" t="str">
        <f t="shared" si="227"/>
        <v/>
      </c>
      <c r="Q844" t="str">
        <f>IF(OR($A844="",入力シート_上限3千円!$H$2=""),"",入力シート_上限3千円!$H$2)</f>
        <v/>
      </c>
      <c r="R844" t="str">
        <f>IF(OR($A844="",入力シート_上限3千円!$H$3=""),"",入力シート_上限3千円!$H$3)</f>
        <v/>
      </c>
      <c r="S844" s="30" t="str">
        <f t="shared" si="224"/>
        <v/>
      </c>
    </row>
    <row r="845" spans="1:19" x14ac:dyDescent="0.25">
      <c r="A845" t="str">
        <f>IF(入力シート_上限3千円!$B856="","",ROW()-1)</f>
        <v/>
      </c>
      <c r="B845" t="str">
        <f t="shared" si="215"/>
        <v/>
      </c>
      <c r="C845" t="str">
        <f t="shared" si="225"/>
        <v/>
      </c>
      <c r="D845" t="str">
        <f t="shared" si="225"/>
        <v/>
      </c>
      <c r="E845" s="30" t="str">
        <f t="shared" si="225"/>
        <v/>
      </c>
      <c r="F845" t="str">
        <f t="shared" si="225"/>
        <v/>
      </c>
      <c r="G845" t="str">
        <f t="shared" si="219"/>
        <v/>
      </c>
      <c r="H845" t="str">
        <f t="shared" si="220"/>
        <v/>
      </c>
      <c r="I845" t="str">
        <f t="shared" si="221"/>
        <v/>
      </c>
      <c r="J845" t="str">
        <f t="shared" si="222"/>
        <v/>
      </c>
      <c r="K845" t="str">
        <f t="shared" si="226"/>
        <v/>
      </c>
      <c r="L845" t="str">
        <f t="shared" si="226"/>
        <v/>
      </c>
      <c r="M845" t="str">
        <f t="shared" si="226"/>
        <v/>
      </c>
      <c r="N845" t="str">
        <f t="shared" si="223"/>
        <v/>
      </c>
      <c r="O845" t="str">
        <f t="shared" si="227"/>
        <v/>
      </c>
      <c r="P845" t="str">
        <f t="shared" si="227"/>
        <v/>
      </c>
      <c r="Q845" t="str">
        <f>IF(OR($A845="",入力シート_上限3千円!$H$2=""),"",入力シート_上限3千円!$H$2)</f>
        <v/>
      </c>
      <c r="R845" t="str">
        <f>IF(OR($A845="",入力シート_上限3千円!$H$3=""),"",入力シート_上限3千円!$H$3)</f>
        <v/>
      </c>
      <c r="S845" s="30" t="str">
        <f t="shared" si="224"/>
        <v/>
      </c>
    </row>
    <row r="846" spans="1:19" x14ac:dyDescent="0.25">
      <c r="A846" t="str">
        <f>IF(入力シート_上限3千円!$B857="","",ROW()-1)</f>
        <v/>
      </c>
      <c r="B846" t="str">
        <f t="shared" si="215"/>
        <v/>
      </c>
      <c r="C846" t="str">
        <f t="shared" si="225"/>
        <v/>
      </c>
      <c r="D846" t="str">
        <f t="shared" si="225"/>
        <v/>
      </c>
      <c r="E846" s="30" t="str">
        <f t="shared" si="225"/>
        <v/>
      </c>
      <c r="F846" t="str">
        <f t="shared" si="225"/>
        <v/>
      </c>
      <c r="G846" t="str">
        <f t="shared" si="219"/>
        <v/>
      </c>
      <c r="H846" t="str">
        <f t="shared" si="220"/>
        <v/>
      </c>
      <c r="I846" t="str">
        <f t="shared" si="221"/>
        <v/>
      </c>
      <c r="J846" t="str">
        <f t="shared" si="222"/>
        <v/>
      </c>
      <c r="K846" t="str">
        <f t="shared" si="226"/>
        <v/>
      </c>
      <c r="L846" t="str">
        <f t="shared" si="226"/>
        <v/>
      </c>
      <c r="M846" t="str">
        <f t="shared" si="226"/>
        <v/>
      </c>
      <c r="N846" t="str">
        <f t="shared" si="223"/>
        <v/>
      </c>
      <c r="O846" t="str">
        <f t="shared" si="227"/>
        <v/>
      </c>
      <c r="P846" t="str">
        <f t="shared" si="227"/>
        <v/>
      </c>
      <c r="Q846" t="str">
        <f>IF(OR($A846="",入力シート_上限3千円!$H$2=""),"",入力シート_上限3千円!$H$2)</f>
        <v/>
      </c>
      <c r="R846" t="str">
        <f>IF(OR($A846="",入力シート_上限3千円!$H$3=""),"",入力シート_上限3千円!$H$3)</f>
        <v/>
      </c>
      <c r="S846" s="30" t="str">
        <f t="shared" si="224"/>
        <v/>
      </c>
    </row>
    <row r="847" spans="1:19" x14ac:dyDescent="0.25">
      <c r="A847" t="str">
        <f>IF(入力シート_上限3千円!$B858="","",ROW()-1)</f>
        <v/>
      </c>
      <c r="B847" t="str">
        <f t="shared" si="215"/>
        <v/>
      </c>
      <c r="C847" t="str">
        <f t="shared" si="225"/>
        <v/>
      </c>
      <c r="D847" t="str">
        <f t="shared" si="225"/>
        <v/>
      </c>
      <c r="E847" s="30" t="str">
        <f t="shared" si="225"/>
        <v/>
      </c>
      <c r="F847" t="str">
        <f t="shared" si="225"/>
        <v/>
      </c>
      <c r="G847" t="str">
        <f t="shared" si="219"/>
        <v/>
      </c>
      <c r="H847" t="str">
        <f t="shared" si="220"/>
        <v/>
      </c>
      <c r="I847" t="str">
        <f t="shared" si="221"/>
        <v/>
      </c>
      <c r="J847" t="str">
        <f t="shared" si="222"/>
        <v/>
      </c>
      <c r="K847" t="str">
        <f t="shared" si="226"/>
        <v/>
      </c>
      <c r="L847" t="str">
        <f t="shared" si="226"/>
        <v/>
      </c>
      <c r="M847" t="str">
        <f t="shared" si="226"/>
        <v/>
      </c>
      <c r="N847" t="str">
        <f t="shared" si="223"/>
        <v/>
      </c>
      <c r="O847" t="str">
        <f t="shared" si="227"/>
        <v/>
      </c>
      <c r="P847" t="str">
        <f t="shared" si="227"/>
        <v/>
      </c>
      <c r="Q847" t="str">
        <f>IF(OR($A847="",入力シート_上限3千円!$H$2=""),"",入力シート_上限3千円!$H$2)</f>
        <v/>
      </c>
      <c r="R847" t="str">
        <f>IF(OR($A847="",入力シート_上限3千円!$H$3=""),"",入力シート_上限3千円!$H$3)</f>
        <v/>
      </c>
      <c r="S847" s="30" t="str">
        <f t="shared" si="224"/>
        <v/>
      </c>
    </row>
    <row r="848" spans="1:19" x14ac:dyDescent="0.25">
      <c r="A848" t="str">
        <f>IF(入力シート_上限3千円!$B859="","",ROW()-1)</f>
        <v/>
      </c>
      <c r="B848" t="str">
        <f t="shared" si="215"/>
        <v/>
      </c>
      <c r="C848" t="str">
        <f t="shared" si="225"/>
        <v/>
      </c>
      <c r="D848" t="str">
        <f t="shared" si="225"/>
        <v/>
      </c>
      <c r="E848" s="30" t="str">
        <f t="shared" si="225"/>
        <v/>
      </c>
      <c r="F848" t="str">
        <f t="shared" si="225"/>
        <v/>
      </c>
      <c r="G848" t="str">
        <f t="shared" si="219"/>
        <v/>
      </c>
      <c r="H848" t="str">
        <f t="shared" si="220"/>
        <v/>
      </c>
      <c r="I848" t="str">
        <f t="shared" si="221"/>
        <v/>
      </c>
      <c r="J848" t="str">
        <f t="shared" si="222"/>
        <v/>
      </c>
      <c r="K848" t="str">
        <f t="shared" si="226"/>
        <v/>
      </c>
      <c r="L848" t="str">
        <f t="shared" si="226"/>
        <v/>
      </c>
      <c r="M848" t="str">
        <f t="shared" si="226"/>
        <v/>
      </c>
      <c r="N848" t="str">
        <f t="shared" si="223"/>
        <v/>
      </c>
      <c r="O848" t="str">
        <f t="shared" si="227"/>
        <v/>
      </c>
      <c r="P848" t="str">
        <f t="shared" si="227"/>
        <v/>
      </c>
      <c r="Q848" t="str">
        <f>IF(OR($A848="",入力シート_上限3千円!$H$2=""),"",入力シート_上限3千円!$H$2)</f>
        <v/>
      </c>
      <c r="R848" t="str">
        <f>IF(OR($A848="",入力シート_上限3千円!$H$3=""),"",入力シート_上限3千円!$H$3)</f>
        <v/>
      </c>
      <c r="S848" s="30" t="str">
        <f t="shared" si="224"/>
        <v/>
      </c>
    </row>
    <row r="849" spans="1:19" x14ac:dyDescent="0.25">
      <c r="A849" t="str">
        <f>IF(入力シート_上限3千円!$B860="","",ROW()-1)</f>
        <v/>
      </c>
      <c r="B849" t="str">
        <f t="shared" si="215"/>
        <v/>
      </c>
      <c r="C849" t="str">
        <f t="shared" si="225"/>
        <v/>
      </c>
      <c r="D849" t="str">
        <f t="shared" si="225"/>
        <v/>
      </c>
      <c r="E849" s="30" t="str">
        <f t="shared" si="225"/>
        <v/>
      </c>
      <c r="F849" t="str">
        <f t="shared" si="225"/>
        <v/>
      </c>
      <c r="G849" t="str">
        <f t="shared" si="219"/>
        <v/>
      </c>
      <c r="H849" t="str">
        <f t="shared" si="220"/>
        <v/>
      </c>
      <c r="I849" t="str">
        <f t="shared" si="221"/>
        <v/>
      </c>
      <c r="J849" t="str">
        <f t="shared" si="222"/>
        <v/>
      </c>
      <c r="K849" t="str">
        <f t="shared" si="226"/>
        <v/>
      </c>
      <c r="L849" t="str">
        <f t="shared" si="226"/>
        <v/>
      </c>
      <c r="M849" t="str">
        <f t="shared" si="226"/>
        <v/>
      </c>
      <c r="N849" t="str">
        <f t="shared" si="223"/>
        <v/>
      </c>
      <c r="O849" t="str">
        <f t="shared" si="227"/>
        <v/>
      </c>
      <c r="P849" t="str">
        <f t="shared" si="227"/>
        <v/>
      </c>
      <c r="Q849" t="str">
        <f>IF(OR($A849="",入力シート_上限3千円!$H$2=""),"",入力シート_上限3千円!$H$2)</f>
        <v/>
      </c>
      <c r="R849" t="str">
        <f>IF(OR($A849="",入力シート_上限3千円!$H$3=""),"",入力シート_上限3千円!$H$3)</f>
        <v/>
      </c>
      <c r="S849" s="30" t="str">
        <f t="shared" si="224"/>
        <v/>
      </c>
    </row>
    <row r="850" spans="1:19" x14ac:dyDescent="0.25">
      <c r="A850" t="str">
        <f>IF(入力シート_上限3千円!$B861="","",ROW()-1)</f>
        <v/>
      </c>
      <c r="B850" t="str">
        <f t="shared" si="215"/>
        <v/>
      </c>
      <c r="C850" t="str">
        <f t="shared" si="225"/>
        <v/>
      </c>
      <c r="D850" t="str">
        <f t="shared" si="225"/>
        <v/>
      </c>
      <c r="E850" s="30" t="str">
        <f t="shared" si="225"/>
        <v/>
      </c>
      <c r="F850" t="str">
        <f t="shared" si="225"/>
        <v/>
      </c>
      <c r="G850" t="str">
        <f t="shared" si="219"/>
        <v/>
      </c>
      <c r="H850" t="str">
        <f t="shared" si="220"/>
        <v/>
      </c>
      <c r="I850" t="str">
        <f t="shared" si="221"/>
        <v/>
      </c>
      <c r="J850" t="str">
        <f t="shared" si="222"/>
        <v/>
      </c>
      <c r="K850" t="str">
        <f t="shared" si="226"/>
        <v/>
      </c>
      <c r="L850" t="str">
        <f t="shared" si="226"/>
        <v/>
      </c>
      <c r="M850" t="str">
        <f t="shared" si="226"/>
        <v/>
      </c>
      <c r="N850" t="str">
        <f t="shared" si="223"/>
        <v/>
      </c>
      <c r="O850" t="str">
        <f t="shared" si="227"/>
        <v/>
      </c>
      <c r="P850" t="str">
        <f t="shared" si="227"/>
        <v/>
      </c>
      <c r="Q850" t="str">
        <f>IF(OR($A850="",入力シート_上限3千円!$H$2=""),"",入力シート_上限3千円!$H$2)</f>
        <v/>
      </c>
      <c r="R850" t="str">
        <f>IF(OR($A850="",入力シート_上限3千円!$H$3=""),"",入力シート_上限3千円!$H$3)</f>
        <v/>
      </c>
      <c r="S850" s="30" t="str">
        <f t="shared" si="224"/>
        <v/>
      </c>
    </row>
    <row r="851" spans="1:19" x14ac:dyDescent="0.25">
      <c r="A851" t="str">
        <f>IF(入力シート_上限3千円!$B862="","",ROW()-1)</f>
        <v/>
      </c>
      <c r="B851" t="str">
        <f t="shared" si="215"/>
        <v/>
      </c>
      <c r="C851" t="str">
        <f t="shared" si="225"/>
        <v/>
      </c>
      <c r="D851" t="str">
        <f t="shared" si="225"/>
        <v/>
      </c>
      <c r="E851" s="30" t="str">
        <f t="shared" si="225"/>
        <v/>
      </c>
      <c r="F851" t="str">
        <f t="shared" si="225"/>
        <v/>
      </c>
      <c r="G851" t="str">
        <f t="shared" si="219"/>
        <v/>
      </c>
      <c r="H851" t="str">
        <f t="shared" si="220"/>
        <v/>
      </c>
      <c r="I851" t="str">
        <f t="shared" si="221"/>
        <v/>
      </c>
      <c r="J851" t="str">
        <f t="shared" si="222"/>
        <v/>
      </c>
      <c r="K851" t="str">
        <f t="shared" si="226"/>
        <v/>
      </c>
      <c r="L851" t="str">
        <f t="shared" si="226"/>
        <v/>
      </c>
      <c r="M851" t="str">
        <f t="shared" si="226"/>
        <v/>
      </c>
      <c r="N851" t="str">
        <f t="shared" si="223"/>
        <v/>
      </c>
      <c r="O851" t="str">
        <f t="shared" si="227"/>
        <v/>
      </c>
      <c r="P851" t="str">
        <f t="shared" si="227"/>
        <v/>
      </c>
      <c r="Q851" t="str">
        <f>IF(OR($A851="",入力シート_上限3千円!$H$2=""),"",入力シート_上限3千円!$H$2)</f>
        <v/>
      </c>
      <c r="R851" t="str">
        <f>IF(OR($A851="",入力シート_上限3千円!$H$3=""),"",入力シート_上限3千円!$H$3)</f>
        <v/>
      </c>
      <c r="S851" s="30" t="str">
        <f t="shared" si="224"/>
        <v/>
      </c>
    </row>
    <row r="852" spans="1:19" x14ac:dyDescent="0.25">
      <c r="A852" t="str">
        <f>IF(入力シート_上限3千円!$B863="","",ROW()-1)</f>
        <v/>
      </c>
      <c r="B852" t="str">
        <f t="shared" si="215"/>
        <v/>
      </c>
      <c r="C852" t="str">
        <f t="shared" si="225"/>
        <v/>
      </c>
      <c r="D852" t="str">
        <f t="shared" si="225"/>
        <v/>
      </c>
      <c r="E852" s="30" t="str">
        <f t="shared" si="225"/>
        <v/>
      </c>
      <c r="F852" t="str">
        <f t="shared" si="225"/>
        <v/>
      </c>
      <c r="G852" t="str">
        <f t="shared" si="219"/>
        <v/>
      </c>
      <c r="H852" t="str">
        <f t="shared" si="220"/>
        <v/>
      </c>
      <c r="I852" t="str">
        <f t="shared" si="221"/>
        <v/>
      </c>
      <c r="J852" t="str">
        <f t="shared" si="222"/>
        <v/>
      </c>
      <c r="K852" t="str">
        <f t="shared" si="226"/>
        <v/>
      </c>
      <c r="L852" t="str">
        <f t="shared" si="226"/>
        <v/>
      </c>
      <c r="M852" t="str">
        <f t="shared" si="226"/>
        <v/>
      </c>
      <c r="N852" t="str">
        <f t="shared" si="223"/>
        <v/>
      </c>
      <c r="O852" t="str">
        <f t="shared" si="227"/>
        <v/>
      </c>
      <c r="P852" t="str">
        <f t="shared" si="227"/>
        <v/>
      </c>
      <c r="Q852" t="str">
        <f>IF(OR($A852="",入力シート_上限3千円!$H$2=""),"",入力シート_上限3千円!$H$2)</f>
        <v/>
      </c>
      <c r="R852" t="str">
        <f>IF(OR($A852="",入力シート_上限3千円!$H$3=""),"",入力シート_上限3千円!$H$3)</f>
        <v/>
      </c>
      <c r="S852" s="30" t="str">
        <f t="shared" si="224"/>
        <v/>
      </c>
    </row>
    <row r="853" spans="1:19" x14ac:dyDescent="0.25">
      <c r="A853" t="str">
        <f>IF(入力シート_上限3千円!$B864="","",ROW()-1)</f>
        <v/>
      </c>
      <c r="B853" t="str">
        <f t="shared" si="215"/>
        <v/>
      </c>
      <c r="C853" t="str">
        <f t="shared" si="225"/>
        <v/>
      </c>
      <c r="D853" t="str">
        <f t="shared" si="225"/>
        <v/>
      </c>
      <c r="E853" s="30" t="str">
        <f t="shared" si="225"/>
        <v/>
      </c>
      <c r="F853" t="str">
        <f t="shared" si="225"/>
        <v/>
      </c>
      <c r="G853" t="str">
        <f t="shared" si="219"/>
        <v/>
      </c>
      <c r="H853" t="str">
        <f t="shared" si="220"/>
        <v/>
      </c>
      <c r="I853" t="str">
        <f t="shared" si="221"/>
        <v/>
      </c>
      <c r="J853" t="str">
        <f t="shared" si="222"/>
        <v/>
      </c>
      <c r="K853" t="str">
        <f t="shared" si="226"/>
        <v/>
      </c>
      <c r="L853" t="str">
        <f t="shared" si="226"/>
        <v/>
      </c>
      <c r="M853" t="str">
        <f t="shared" si="226"/>
        <v/>
      </c>
      <c r="N853" t="str">
        <f t="shared" si="223"/>
        <v/>
      </c>
      <c r="O853" t="str">
        <f t="shared" si="227"/>
        <v/>
      </c>
      <c r="P853" t="str">
        <f t="shared" si="227"/>
        <v/>
      </c>
      <c r="Q853" t="str">
        <f>IF(OR($A853="",入力シート_上限3千円!$H$2=""),"",入力シート_上限3千円!$H$2)</f>
        <v/>
      </c>
      <c r="R853" t="str">
        <f>IF(OR($A853="",入力シート_上限3千円!$H$3=""),"",入力シート_上限3千円!$H$3)</f>
        <v/>
      </c>
      <c r="S853" s="30" t="str">
        <f t="shared" si="224"/>
        <v/>
      </c>
    </row>
    <row r="854" spans="1:19" x14ac:dyDescent="0.25">
      <c r="A854" t="str">
        <f>IF(入力シート_上限3千円!$B865="","",ROW()-1)</f>
        <v/>
      </c>
      <c r="B854" t="str">
        <f t="shared" si="215"/>
        <v/>
      </c>
      <c r="C854" t="str">
        <f t="shared" si="225"/>
        <v/>
      </c>
      <c r="D854" t="str">
        <f t="shared" si="225"/>
        <v/>
      </c>
      <c r="E854" s="30" t="str">
        <f t="shared" si="225"/>
        <v/>
      </c>
      <c r="F854" t="str">
        <f t="shared" si="225"/>
        <v/>
      </c>
      <c r="G854" t="str">
        <f t="shared" si="219"/>
        <v/>
      </c>
      <c r="H854" t="str">
        <f t="shared" si="220"/>
        <v/>
      </c>
      <c r="I854" t="str">
        <f t="shared" si="221"/>
        <v/>
      </c>
      <c r="J854" t="str">
        <f t="shared" si="222"/>
        <v/>
      </c>
      <c r="K854" t="str">
        <f t="shared" si="226"/>
        <v/>
      </c>
      <c r="L854" t="str">
        <f t="shared" si="226"/>
        <v/>
      </c>
      <c r="M854" t="str">
        <f t="shared" si="226"/>
        <v/>
      </c>
      <c r="N854" t="str">
        <f t="shared" si="223"/>
        <v/>
      </c>
      <c r="O854" t="str">
        <f t="shared" si="227"/>
        <v/>
      </c>
      <c r="P854" t="str">
        <f t="shared" si="227"/>
        <v/>
      </c>
      <c r="Q854" t="str">
        <f>IF(OR($A854="",入力シート_上限3千円!$H$2=""),"",入力シート_上限3千円!$H$2)</f>
        <v/>
      </c>
      <c r="R854" t="str">
        <f>IF(OR($A854="",入力シート_上限3千円!$H$3=""),"",入力シート_上限3千円!$H$3)</f>
        <v/>
      </c>
      <c r="S854" s="30" t="str">
        <f t="shared" si="224"/>
        <v/>
      </c>
    </row>
    <row r="855" spans="1:19" x14ac:dyDescent="0.25">
      <c r="A855" t="str">
        <f>IF(入力シート_上限3千円!$B866="","",ROW()-1)</f>
        <v/>
      </c>
      <c r="B855" t="str">
        <f t="shared" si="215"/>
        <v/>
      </c>
      <c r="C855" t="str">
        <f t="shared" si="225"/>
        <v/>
      </c>
      <c r="D855" t="str">
        <f t="shared" si="225"/>
        <v/>
      </c>
      <c r="E855" s="30" t="str">
        <f t="shared" si="225"/>
        <v/>
      </c>
      <c r="F855" t="str">
        <f t="shared" si="225"/>
        <v/>
      </c>
      <c r="G855" t="str">
        <f t="shared" si="219"/>
        <v/>
      </c>
      <c r="H855" t="str">
        <f t="shared" si="220"/>
        <v/>
      </c>
      <c r="I855" t="str">
        <f t="shared" si="221"/>
        <v/>
      </c>
      <c r="J855" t="str">
        <f t="shared" si="222"/>
        <v/>
      </c>
      <c r="K855" t="str">
        <f t="shared" si="226"/>
        <v/>
      </c>
      <c r="L855" t="str">
        <f t="shared" si="226"/>
        <v/>
      </c>
      <c r="M855" t="str">
        <f t="shared" si="226"/>
        <v/>
      </c>
      <c r="N855" t="str">
        <f t="shared" si="223"/>
        <v/>
      </c>
      <c r="O855" t="str">
        <f t="shared" si="227"/>
        <v/>
      </c>
      <c r="P855" t="str">
        <f t="shared" si="227"/>
        <v/>
      </c>
      <c r="Q855" t="str">
        <f>IF(OR($A855="",入力シート_上限3千円!$H$2=""),"",入力シート_上限3千円!$H$2)</f>
        <v/>
      </c>
      <c r="R855" t="str">
        <f>IF(OR($A855="",入力シート_上限3千円!$H$3=""),"",入力シート_上限3千円!$H$3)</f>
        <v/>
      </c>
      <c r="S855" s="30" t="str">
        <f t="shared" si="224"/>
        <v/>
      </c>
    </row>
    <row r="856" spans="1:19" x14ac:dyDescent="0.25">
      <c r="A856" t="str">
        <f>IF(入力シート_上限3千円!$B867="","",ROW()-1)</f>
        <v/>
      </c>
      <c r="B856" t="str">
        <f t="shared" si="215"/>
        <v/>
      </c>
      <c r="C856" t="str">
        <f t="shared" si="225"/>
        <v/>
      </c>
      <c r="D856" t="str">
        <f t="shared" si="225"/>
        <v/>
      </c>
      <c r="E856" s="30" t="str">
        <f t="shared" si="225"/>
        <v/>
      </c>
      <c r="F856" t="str">
        <f t="shared" si="225"/>
        <v/>
      </c>
      <c r="G856" t="str">
        <f t="shared" si="219"/>
        <v/>
      </c>
      <c r="H856" t="str">
        <f t="shared" si="220"/>
        <v/>
      </c>
      <c r="I856" t="str">
        <f t="shared" si="221"/>
        <v/>
      </c>
      <c r="J856" t="str">
        <f t="shared" si="222"/>
        <v/>
      </c>
      <c r="K856" t="str">
        <f t="shared" si="226"/>
        <v/>
      </c>
      <c r="L856" t="str">
        <f t="shared" si="226"/>
        <v/>
      </c>
      <c r="M856" t="str">
        <f t="shared" si="226"/>
        <v/>
      </c>
      <c r="N856" t="str">
        <f t="shared" si="223"/>
        <v/>
      </c>
      <c r="O856" t="str">
        <f t="shared" si="227"/>
        <v/>
      </c>
      <c r="P856" t="str">
        <f t="shared" si="227"/>
        <v/>
      </c>
      <c r="Q856" t="str">
        <f>IF(OR($A856="",入力シート_上限3千円!$H$2=""),"",入力シート_上限3千円!$H$2)</f>
        <v/>
      </c>
      <c r="R856" t="str">
        <f>IF(OR($A856="",入力シート_上限3千円!$H$3=""),"",入力シート_上限3千円!$H$3)</f>
        <v/>
      </c>
      <c r="S856" s="30" t="str">
        <f t="shared" si="224"/>
        <v/>
      </c>
    </row>
    <row r="857" spans="1:19" x14ac:dyDescent="0.25">
      <c r="A857" t="str">
        <f>IF(入力シート_上限3千円!$B868="","",ROW()-1)</f>
        <v/>
      </c>
      <c r="B857" t="str">
        <f t="shared" si="215"/>
        <v/>
      </c>
      <c r="C857" t="str">
        <f t="shared" si="225"/>
        <v/>
      </c>
      <c r="D857" t="str">
        <f t="shared" si="225"/>
        <v/>
      </c>
      <c r="E857" s="30" t="str">
        <f t="shared" si="225"/>
        <v/>
      </c>
      <c r="F857" t="str">
        <f t="shared" si="225"/>
        <v/>
      </c>
      <c r="G857" t="str">
        <f t="shared" si="219"/>
        <v/>
      </c>
      <c r="H857" t="str">
        <f t="shared" si="220"/>
        <v/>
      </c>
      <c r="I857" t="str">
        <f t="shared" si="221"/>
        <v/>
      </c>
      <c r="J857" t="str">
        <f t="shared" si="222"/>
        <v/>
      </c>
      <c r="K857" t="str">
        <f t="shared" si="226"/>
        <v/>
      </c>
      <c r="L857" t="str">
        <f t="shared" si="226"/>
        <v/>
      </c>
      <c r="M857" t="str">
        <f t="shared" si="226"/>
        <v/>
      </c>
      <c r="N857" t="str">
        <f t="shared" si="223"/>
        <v/>
      </c>
      <c r="O857" t="str">
        <f t="shared" si="227"/>
        <v/>
      </c>
      <c r="P857" t="str">
        <f t="shared" si="227"/>
        <v/>
      </c>
      <c r="Q857" t="str">
        <f>IF(OR($A857="",入力シート_上限3千円!$H$2=""),"",入力シート_上限3千円!$H$2)</f>
        <v/>
      </c>
      <c r="R857" t="str">
        <f>IF(OR($A857="",入力シート_上限3千円!$H$3=""),"",入力シート_上限3千円!$H$3)</f>
        <v/>
      </c>
      <c r="S857" s="30" t="str">
        <f t="shared" si="224"/>
        <v/>
      </c>
    </row>
    <row r="858" spans="1:19" x14ac:dyDescent="0.25">
      <c r="A858" t="str">
        <f>IF(入力シート_上限3千円!$B869="","",ROW()-1)</f>
        <v/>
      </c>
      <c r="B858" t="str">
        <f t="shared" si="215"/>
        <v/>
      </c>
      <c r="C858" t="str">
        <f t="shared" si="225"/>
        <v/>
      </c>
      <c r="D858" t="str">
        <f t="shared" si="225"/>
        <v/>
      </c>
      <c r="E858" s="30" t="str">
        <f t="shared" si="225"/>
        <v/>
      </c>
      <c r="F858" t="str">
        <f t="shared" si="225"/>
        <v/>
      </c>
      <c r="G858" t="str">
        <f t="shared" si="219"/>
        <v/>
      </c>
      <c r="H858" t="str">
        <f t="shared" si="220"/>
        <v/>
      </c>
      <c r="I858" t="str">
        <f t="shared" si="221"/>
        <v/>
      </c>
      <c r="J858" t="str">
        <f t="shared" si="222"/>
        <v/>
      </c>
      <c r="K858" t="str">
        <f t="shared" si="226"/>
        <v/>
      </c>
      <c r="L858" t="str">
        <f t="shared" si="226"/>
        <v/>
      </c>
      <c r="M858" t="str">
        <f t="shared" si="226"/>
        <v/>
      </c>
      <c r="N858" t="str">
        <f t="shared" si="223"/>
        <v/>
      </c>
      <c r="O858" t="str">
        <f t="shared" si="227"/>
        <v/>
      </c>
      <c r="P858" t="str">
        <f t="shared" si="227"/>
        <v/>
      </c>
      <c r="Q858" t="str">
        <f>IF(OR($A858="",入力シート_上限3千円!$H$2=""),"",入力シート_上限3千円!$H$2)</f>
        <v/>
      </c>
      <c r="R858" t="str">
        <f>IF(OR($A858="",入力シート_上限3千円!$H$3=""),"",入力シート_上限3千円!$H$3)</f>
        <v/>
      </c>
      <c r="S858" s="30" t="str">
        <f t="shared" si="224"/>
        <v/>
      </c>
    </row>
    <row r="859" spans="1:19" x14ac:dyDescent="0.25">
      <c r="A859" t="str">
        <f>IF(入力シート_上限3千円!$B870="","",ROW()-1)</f>
        <v/>
      </c>
      <c r="B859" t="str">
        <f t="shared" si="215"/>
        <v/>
      </c>
      <c r="C859" t="str">
        <f t="shared" si="225"/>
        <v/>
      </c>
      <c r="D859" t="str">
        <f t="shared" si="225"/>
        <v/>
      </c>
      <c r="E859" s="30" t="str">
        <f t="shared" si="225"/>
        <v/>
      </c>
      <c r="F859" t="str">
        <f t="shared" si="225"/>
        <v/>
      </c>
      <c r="G859" t="str">
        <f t="shared" si="219"/>
        <v/>
      </c>
      <c r="H859" t="str">
        <f t="shared" si="220"/>
        <v/>
      </c>
      <c r="I859" t="str">
        <f t="shared" si="221"/>
        <v/>
      </c>
      <c r="J859" t="str">
        <f t="shared" si="222"/>
        <v/>
      </c>
      <c r="K859" t="str">
        <f t="shared" si="226"/>
        <v/>
      </c>
      <c r="L859" t="str">
        <f t="shared" si="226"/>
        <v/>
      </c>
      <c r="M859" t="str">
        <f t="shared" si="226"/>
        <v/>
      </c>
      <c r="N859" t="str">
        <f t="shared" si="223"/>
        <v/>
      </c>
      <c r="O859" t="str">
        <f t="shared" si="227"/>
        <v/>
      </c>
      <c r="P859" t="str">
        <f t="shared" si="227"/>
        <v/>
      </c>
      <c r="Q859" t="str">
        <f>IF(OR($A859="",入力シート_上限3千円!$H$2=""),"",入力シート_上限3千円!$H$2)</f>
        <v/>
      </c>
      <c r="R859" t="str">
        <f>IF(OR($A859="",入力シート_上限3千円!$H$3=""),"",入力シート_上限3千円!$H$3)</f>
        <v/>
      </c>
      <c r="S859" s="30" t="str">
        <f t="shared" si="224"/>
        <v/>
      </c>
    </row>
    <row r="860" spans="1:19" x14ac:dyDescent="0.25">
      <c r="A860" t="str">
        <f>IF(入力シート_上限3千円!$B871="","",ROW()-1)</f>
        <v/>
      </c>
      <c r="B860" t="str">
        <f t="shared" si="215"/>
        <v/>
      </c>
      <c r="C860" t="str">
        <f t="shared" si="225"/>
        <v/>
      </c>
      <c r="D860" t="str">
        <f t="shared" si="225"/>
        <v/>
      </c>
      <c r="E860" s="30" t="str">
        <f t="shared" si="225"/>
        <v/>
      </c>
      <c r="F860" t="str">
        <f t="shared" si="225"/>
        <v/>
      </c>
      <c r="G860" t="str">
        <f t="shared" si="219"/>
        <v/>
      </c>
      <c r="H860" t="str">
        <f t="shared" si="220"/>
        <v/>
      </c>
      <c r="I860" t="str">
        <f t="shared" si="221"/>
        <v/>
      </c>
      <c r="J860" t="str">
        <f t="shared" si="222"/>
        <v/>
      </c>
      <c r="K860" t="str">
        <f t="shared" si="226"/>
        <v/>
      </c>
      <c r="L860" t="str">
        <f t="shared" si="226"/>
        <v/>
      </c>
      <c r="M860" t="str">
        <f t="shared" si="226"/>
        <v/>
      </c>
      <c r="N860" t="str">
        <f t="shared" si="223"/>
        <v/>
      </c>
      <c r="O860" t="str">
        <f t="shared" si="227"/>
        <v/>
      </c>
      <c r="P860" t="str">
        <f t="shared" si="227"/>
        <v/>
      </c>
      <c r="Q860" t="str">
        <f>IF(OR($A860="",入力シート_上限3千円!$H$2=""),"",入力シート_上限3千円!$H$2)</f>
        <v/>
      </c>
      <c r="R860" t="str">
        <f>IF(OR($A860="",入力シート_上限3千円!$H$3=""),"",入力シート_上限3千円!$H$3)</f>
        <v/>
      </c>
      <c r="S860" s="30" t="str">
        <f t="shared" si="224"/>
        <v/>
      </c>
    </row>
    <row r="861" spans="1:19" x14ac:dyDescent="0.25">
      <c r="A861" t="str">
        <f>IF(入力シート_上限3千円!$B872="","",ROW()-1)</f>
        <v/>
      </c>
      <c r="B861" t="str">
        <f t="shared" si="215"/>
        <v/>
      </c>
      <c r="C861" t="str">
        <f t="shared" si="225"/>
        <v/>
      </c>
      <c r="D861" t="str">
        <f t="shared" si="225"/>
        <v/>
      </c>
      <c r="E861" s="30" t="str">
        <f t="shared" si="225"/>
        <v/>
      </c>
      <c r="F861" t="str">
        <f t="shared" si="225"/>
        <v/>
      </c>
      <c r="G861" t="str">
        <f t="shared" si="219"/>
        <v/>
      </c>
      <c r="H861" t="str">
        <f t="shared" si="220"/>
        <v/>
      </c>
      <c r="I861" t="str">
        <f t="shared" si="221"/>
        <v/>
      </c>
      <c r="J861" t="str">
        <f t="shared" si="222"/>
        <v/>
      </c>
      <c r="K861" t="str">
        <f t="shared" si="226"/>
        <v/>
      </c>
      <c r="L861" t="str">
        <f t="shared" si="226"/>
        <v/>
      </c>
      <c r="M861" t="str">
        <f t="shared" si="226"/>
        <v/>
      </c>
      <c r="N861" t="str">
        <f t="shared" si="223"/>
        <v/>
      </c>
      <c r="O861" t="str">
        <f t="shared" si="227"/>
        <v/>
      </c>
      <c r="P861" t="str">
        <f t="shared" si="227"/>
        <v/>
      </c>
      <c r="Q861" t="str">
        <f>IF(OR($A861="",入力シート_上限3千円!$H$2=""),"",入力シート_上限3千円!$H$2)</f>
        <v/>
      </c>
      <c r="R861" t="str">
        <f>IF(OR($A861="",入力シート_上限3千円!$H$3=""),"",入力シート_上限3千円!$H$3)</f>
        <v/>
      </c>
      <c r="S861" s="30" t="str">
        <f t="shared" si="224"/>
        <v/>
      </c>
    </row>
    <row r="862" spans="1:19" x14ac:dyDescent="0.25">
      <c r="A862" t="str">
        <f>IF(入力シート_上限3千円!$B873="","",ROW()-1)</f>
        <v/>
      </c>
      <c r="B862" t="str">
        <f t="shared" si="215"/>
        <v/>
      </c>
      <c r="C862" t="str">
        <f t="shared" ref="C862:F881" si="228">IFERROR(IF(VLOOKUP($A862,実績一覧,COLUMN()+1,FALSE)=0,"",VLOOKUP($A862,実績一覧,COLUMN()+1,FALSE)),"")</f>
        <v/>
      </c>
      <c r="D862" t="str">
        <f t="shared" si="228"/>
        <v/>
      </c>
      <c r="E862" s="30" t="str">
        <f t="shared" si="228"/>
        <v/>
      </c>
      <c r="F862" t="str">
        <f t="shared" si="228"/>
        <v/>
      </c>
      <c r="G862" t="str">
        <f t="shared" si="219"/>
        <v/>
      </c>
      <c r="H862" t="str">
        <f t="shared" si="220"/>
        <v/>
      </c>
      <c r="I862" t="str">
        <f t="shared" si="221"/>
        <v/>
      </c>
      <c r="J862" t="str">
        <f t="shared" si="222"/>
        <v/>
      </c>
      <c r="K862" t="str">
        <f t="shared" ref="K862:M881" si="229">IFERROR(IF(VLOOKUP($A862,実績一覧,COLUMN()+11,FALSE)=0,"",VLOOKUP($A862,実績一覧,COLUMN()+11,FALSE)),"")</f>
        <v/>
      </c>
      <c r="L862" t="str">
        <f t="shared" si="229"/>
        <v/>
      </c>
      <c r="M862" t="str">
        <f t="shared" si="229"/>
        <v/>
      </c>
      <c r="N862" t="str">
        <f t="shared" si="223"/>
        <v/>
      </c>
      <c r="O862" t="str">
        <f t="shared" ref="O862:P881" si="230">IFERROR(IF(VLOOKUP($A862,実績一覧,COLUMN()+13,FALSE)=0,"",VLOOKUP($A862,実績一覧,COLUMN()+13,FALSE)),"")</f>
        <v/>
      </c>
      <c r="P862" t="str">
        <f t="shared" si="230"/>
        <v/>
      </c>
      <c r="Q862" t="str">
        <f>IF(OR($A862="",入力シート_上限3千円!$H$2=""),"",入力シート_上限3千円!$H$2)</f>
        <v/>
      </c>
      <c r="R862" t="str">
        <f>IF(OR($A862="",入力シート_上限3千円!$H$3=""),"",入力シート_上限3千円!$H$3)</f>
        <v/>
      </c>
      <c r="S862" s="30" t="str">
        <f t="shared" si="224"/>
        <v/>
      </c>
    </row>
    <row r="863" spans="1:19" x14ac:dyDescent="0.25">
      <c r="A863" t="str">
        <f>IF(入力シート_上限3千円!$B874="","",ROW()-1)</f>
        <v/>
      </c>
      <c r="B863" t="str">
        <f t="shared" si="215"/>
        <v/>
      </c>
      <c r="C863" t="str">
        <f t="shared" si="228"/>
        <v/>
      </c>
      <c r="D863" t="str">
        <f t="shared" si="228"/>
        <v/>
      </c>
      <c r="E863" s="30" t="str">
        <f t="shared" si="228"/>
        <v/>
      </c>
      <c r="F863" t="str">
        <f t="shared" si="228"/>
        <v/>
      </c>
      <c r="G863" t="str">
        <f t="shared" si="219"/>
        <v/>
      </c>
      <c r="H863" t="str">
        <f t="shared" si="220"/>
        <v/>
      </c>
      <c r="I863" t="str">
        <f t="shared" si="221"/>
        <v/>
      </c>
      <c r="J863" t="str">
        <f t="shared" si="222"/>
        <v/>
      </c>
      <c r="K863" t="str">
        <f t="shared" si="229"/>
        <v/>
      </c>
      <c r="L863" t="str">
        <f t="shared" si="229"/>
        <v/>
      </c>
      <c r="M863" t="str">
        <f t="shared" si="229"/>
        <v/>
      </c>
      <c r="N863" t="str">
        <f t="shared" si="223"/>
        <v/>
      </c>
      <c r="O863" t="str">
        <f t="shared" si="230"/>
        <v/>
      </c>
      <c r="P863" t="str">
        <f t="shared" si="230"/>
        <v/>
      </c>
      <c r="Q863" t="str">
        <f>IF(OR($A863="",入力シート_上限3千円!$H$2=""),"",入力シート_上限3千円!$H$2)</f>
        <v/>
      </c>
      <c r="R863" t="str">
        <f>IF(OR($A863="",入力シート_上限3千円!$H$3=""),"",入力シート_上限3千円!$H$3)</f>
        <v/>
      </c>
      <c r="S863" s="30" t="str">
        <f t="shared" si="224"/>
        <v/>
      </c>
    </row>
    <row r="864" spans="1:19" x14ac:dyDescent="0.25">
      <c r="A864" t="str">
        <f>IF(入力シート_上限3千円!$B875="","",ROW()-1)</f>
        <v/>
      </c>
      <c r="B864" t="str">
        <f t="shared" si="215"/>
        <v/>
      </c>
      <c r="C864" t="str">
        <f t="shared" si="228"/>
        <v/>
      </c>
      <c r="D864" t="str">
        <f t="shared" si="228"/>
        <v/>
      </c>
      <c r="E864" s="30" t="str">
        <f t="shared" si="228"/>
        <v/>
      </c>
      <c r="F864" t="str">
        <f t="shared" si="228"/>
        <v/>
      </c>
      <c r="G864" t="str">
        <f t="shared" si="219"/>
        <v/>
      </c>
      <c r="H864" t="str">
        <f t="shared" si="220"/>
        <v/>
      </c>
      <c r="I864" t="str">
        <f t="shared" si="221"/>
        <v/>
      </c>
      <c r="J864" t="str">
        <f t="shared" si="222"/>
        <v/>
      </c>
      <c r="K864" t="str">
        <f t="shared" si="229"/>
        <v/>
      </c>
      <c r="L864" t="str">
        <f t="shared" si="229"/>
        <v/>
      </c>
      <c r="M864" t="str">
        <f t="shared" si="229"/>
        <v/>
      </c>
      <c r="N864" t="str">
        <f t="shared" si="223"/>
        <v/>
      </c>
      <c r="O864" t="str">
        <f t="shared" si="230"/>
        <v/>
      </c>
      <c r="P864" t="str">
        <f t="shared" si="230"/>
        <v/>
      </c>
      <c r="Q864" t="str">
        <f>IF(OR($A864="",入力シート_上限3千円!$H$2=""),"",入力シート_上限3千円!$H$2)</f>
        <v/>
      </c>
      <c r="R864" t="str">
        <f>IF(OR($A864="",入力シート_上限3千円!$H$3=""),"",入力シート_上限3千円!$H$3)</f>
        <v/>
      </c>
      <c r="S864" s="30" t="str">
        <f t="shared" si="224"/>
        <v/>
      </c>
    </row>
    <row r="865" spans="1:19" x14ac:dyDescent="0.25">
      <c r="A865" t="str">
        <f>IF(入力シート_上限3千円!$B876="","",ROW()-1)</f>
        <v/>
      </c>
      <c r="B865" t="str">
        <f t="shared" si="215"/>
        <v/>
      </c>
      <c r="C865" t="str">
        <f t="shared" si="228"/>
        <v/>
      </c>
      <c r="D865" t="str">
        <f t="shared" si="228"/>
        <v/>
      </c>
      <c r="E865" s="30" t="str">
        <f t="shared" si="228"/>
        <v/>
      </c>
      <c r="F865" t="str">
        <f t="shared" si="228"/>
        <v/>
      </c>
      <c r="G865" t="str">
        <f t="shared" si="219"/>
        <v/>
      </c>
      <c r="H865" t="str">
        <f t="shared" si="220"/>
        <v/>
      </c>
      <c r="I865" t="str">
        <f t="shared" si="221"/>
        <v/>
      </c>
      <c r="J865" t="str">
        <f t="shared" si="222"/>
        <v/>
      </c>
      <c r="K865" t="str">
        <f t="shared" si="229"/>
        <v/>
      </c>
      <c r="L865" t="str">
        <f t="shared" si="229"/>
        <v/>
      </c>
      <c r="M865" t="str">
        <f t="shared" si="229"/>
        <v/>
      </c>
      <c r="N865" t="str">
        <f t="shared" si="223"/>
        <v/>
      </c>
      <c r="O865" t="str">
        <f t="shared" si="230"/>
        <v/>
      </c>
      <c r="P865" t="str">
        <f t="shared" si="230"/>
        <v/>
      </c>
      <c r="Q865" t="str">
        <f>IF(OR($A865="",入力シート_上限3千円!$H$2=""),"",入力シート_上限3千円!$H$2)</f>
        <v/>
      </c>
      <c r="R865" t="str">
        <f>IF(OR($A865="",入力シート_上限3千円!$H$3=""),"",入力シート_上限3千円!$H$3)</f>
        <v/>
      </c>
      <c r="S865" s="30" t="str">
        <f t="shared" si="224"/>
        <v/>
      </c>
    </row>
    <row r="866" spans="1:19" x14ac:dyDescent="0.25">
      <c r="A866" t="str">
        <f>IF(入力シート_上限3千円!$B877="","",ROW()-1)</f>
        <v/>
      </c>
      <c r="B866" t="str">
        <f t="shared" ref="B866:B901" si="231">IFERROR(IF(VLOOKUP($A866,実績一覧,COLUMN(),FALSE)=0,"",VLOOKUP($A866,実績一覧,COLUMN(),FALSE)),"")</f>
        <v/>
      </c>
      <c r="C866" t="str">
        <f t="shared" si="228"/>
        <v/>
      </c>
      <c r="D866" t="str">
        <f t="shared" si="228"/>
        <v/>
      </c>
      <c r="E866" s="30" t="str">
        <f t="shared" si="228"/>
        <v/>
      </c>
      <c r="F866" t="str">
        <f t="shared" si="228"/>
        <v/>
      </c>
      <c r="G866" t="str">
        <f t="shared" si="219"/>
        <v/>
      </c>
      <c r="H866" t="str">
        <f t="shared" si="220"/>
        <v/>
      </c>
      <c r="I866" t="str">
        <f t="shared" si="221"/>
        <v/>
      </c>
      <c r="J866" t="str">
        <f t="shared" si="222"/>
        <v/>
      </c>
      <c r="K866" t="str">
        <f t="shared" si="229"/>
        <v/>
      </c>
      <c r="L866" t="str">
        <f t="shared" si="229"/>
        <v/>
      </c>
      <c r="M866" t="str">
        <f t="shared" si="229"/>
        <v/>
      </c>
      <c r="N866" t="str">
        <f t="shared" si="223"/>
        <v/>
      </c>
      <c r="O866" t="str">
        <f t="shared" si="230"/>
        <v/>
      </c>
      <c r="P866" t="str">
        <f t="shared" si="230"/>
        <v/>
      </c>
      <c r="Q866" t="str">
        <f>IF(OR($A866="",入力シート_上限3千円!$H$2=""),"",入力シート_上限3千円!$H$2)</f>
        <v/>
      </c>
      <c r="R866" t="str">
        <f>IF(OR($A866="",入力シート_上限3千円!$H$3=""),"",入力シート_上限3千円!$H$3)</f>
        <v/>
      </c>
      <c r="S866" s="30" t="str">
        <f t="shared" si="224"/>
        <v/>
      </c>
    </row>
    <row r="867" spans="1:19" x14ac:dyDescent="0.25">
      <c r="A867" t="str">
        <f>IF(入力シート_上限3千円!$B878="","",ROW()-1)</f>
        <v/>
      </c>
      <c r="B867" t="str">
        <f t="shared" si="231"/>
        <v/>
      </c>
      <c r="C867" t="str">
        <f t="shared" si="228"/>
        <v/>
      </c>
      <c r="D867" t="str">
        <f t="shared" si="228"/>
        <v/>
      </c>
      <c r="E867" s="30" t="str">
        <f t="shared" si="228"/>
        <v/>
      </c>
      <c r="F867" t="str">
        <f t="shared" si="228"/>
        <v/>
      </c>
      <c r="G867" t="str">
        <f t="shared" si="219"/>
        <v/>
      </c>
      <c r="H867" t="str">
        <f t="shared" si="220"/>
        <v/>
      </c>
      <c r="I867" t="str">
        <f t="shared" si="221"/>
        <v/>
      </c>
      <c r="J867" t="str">
        <f t="shared" si="222"/>
        <v/>
      </c>
      <c r="K867" t="str">
        <f t="shared" si="229"/>
        <v/>
      </c>
      <c r="L867" t="str">
        <f t="shared" si="229"/>
        <v/>
      </c>
      <c r="M867" t="str">
        <f t="shared" si="229"/>
        <v/>
      </c>
      <c r="N867" t="str">
        <f t="shared" si="223"/>
        <v/>
      </c>
      <c r="O867" t="str">
        <f t="shared" si="230"/>
        <v/>
      </c>
      <c r="P867" t="str">
        <f t="shared" si="230"/>
        <v/>
      </c>
      <c r="Q867" t="str">
        <f>IF(OR($A867="",入力シート_上限3千円!$H$2=""),"",入力シート_上限3千円!$H$2)</f>
        <v/>
      </c>
      <c r="R867" t="str">
        <f>IF(OR($A867="",入力シート_上限3千円!$H$3=""),"",入力シート_上限3千円!$H$3)</f>
        <v/>
      </c>
      <c r="S867" s="30" t="str">
        <f t="shared" si="224"/>
        <v/>
      </c>
    </row>
    <row r="868" spans="1:19" x14ac:dyDescent="0.25">
      <c r="A868" t="str">
        <f>IF(入力シート_上限3千円!$B879="","",ROW()-1)</f>
        <v/>
      </c>
      <c r="B868" t="str">
        <f t="shared" si="231"/>
        <v/>
      </c>
      <c r="C868" t="str">
        <f t="shared" si="228"/>
        <v/>
      </c>
      <c r="D868" t="str">
        <f t="shared" si="228"/>
        <v/>
      </c>
      <c r="E868" s="30" t="str">
        <f t="shared" si="228"/>
        <v/>
      </c>
      <c r="F868" t="str">
        <f t="shared" si="228"/>
        <v/>
      </c>
      <c r="G868" t="str">
        <f t="shared" si="219"/>
        <v/>
      </c>
      <c r="H868" t="str">
        <f t="shared" si="220"/>
        <v/>
      </c>
      <c r="I868" t="str">
        <f t="shared" si="221"/>
        <v/>
      </c>
      <c r="J868" t="str">
        <f t="shared" si="222"/>
        <v/>
      </c>
      <c r="K868" t="str">
        <f t="shared" si="229"/>
        <v/>
      </c>
      <c r="L868" t="str">
        <f t="shared" si="229"/>
        <v/>
      </c>
      <c r="M868" t="str">
        <f t="shared" si="229"/>
        <v/>
      </c>
      <c r="N868" t="str">
        <f t="shared" si="223"/>
        <v/>
      </c>
      <c r="O868" t="str">
        <f t="shared" si="230"/>
        <v/>
      </c>
      <c r="P868" t="str">
        <f t="shared" si="230"/>
        <v/>
      </c>
      <c r="Q868" t="str">
        <f>IF(OR($A868="",入力シート_上限3千円!$H$2=""),"",入力シート_上限3千円!$H$2)</f>
        <v/>
      </c>
      <c r="R868" t="str">
        <f>IF(OR($A868="",入力シート_上限3千円!$H$3=""),"",入力シート_上限3千円!$H$3)</f>
        <v/>
      </c>
      <c r="S868" s="30" t="str">
        <f t="shared" si="224"/>
        <v/>
      </c>
    </row>
    <row r="869" spans="1:19" x14ac:dyDescent="0.25">
      <c r="A869" t="str">
        <f>IF(入力シート_上限3千円!$B880="","",ROW()-1)</f>
        <v/>
      </c>
      <c r="B869" t="str">
        <f t="shared" si="231"/>
        <v/>
      </c>
      <c r="C869" t="str">
        <f t="shared" si="228"/>
        <v/>
      </c>
      <c r="D869" t="str">
        <f t="shared" si="228"/>
        <v/>
      </c>
      <c r="E869" s="30" t="str">
        <f t="shared" si="228"/>
        <v/>
      </c>
      <c r="F869" t="str">
        <f t="shared" si="228"/>
        <v/>
      </c>
      <c r="G869" t="str">
        <f t="shared" si="219"/>
        <v/>
      </c>
      <c r="H869" t="str">
        <f t="shared" si="220"/>
        <v/>
      </c>
      <c r="I869" t="str">
        <f t="shared" si="221"/>
        <v/>
      </c>
      <c r="J869" t="str">
        <f t="shared" si="222"/>
        <v/>
      </c>
      <c r="K869" t="str">
        <f t="shared" si="229"/>
        <v/>
      </c>
      <c r="L869" t="str">
        <f t="shared" si="229"/>
        <v/>
      </c>
      <c r="M869" t="str">
        <f t="shared" si="229"/>
        <v/>
      </c>
      <c r="N869" t="str">
        <f t="shared" si="223"/>
        <v/>
      </c>
      <c r="O869" t="str">
        <f t="shared" si="230"/>
        <v/>
      </c>
      <c r="P869" t="str">
        <f t="shared" si="230"/>
        <v/>
      </c>
      <c r="Q869" t="str">
        <f>IF(OR($A869="",入力シート_上限3千円!$H$2=""),"",入力シート_上限3千円!$H$2)</f>
        <v/>
      </c>
      <c r="R869" t="str">
        <f>IF(OR($A869="",入力シート_上限3千円!$H$3=""),"",入力シート_上限3千円!$H$3)</f>
        <v/>
      </c>
      <c r="S869" s="30" t="str">
        <f t="shared" si="224"/>
        <v/>
      </c>
    </row>
    <row r="870" spans="1:19" x14ac:dyDescent="0.25">
      <c r="A870" t="str">
        <f>IF(入力シート_上限3千円!$B881="","",ROW()-1)</f>
        <v/>
      </c>
      <c r="B870" t="str">
        <f t="shared" si="231"/>
        <v/>
      </c>
      <c r="C870" t="str">
        <f t="shared" si="228"/>
        <v/>
      </c>
      <c r="D870" t="str">
        <f t="shared" si="228"/>
        <v/>
      </c>
      <c r="E870" s="30" t="str">
        <f t="shared" si="228"/>
        <v/>
      </c>
      <c r="F870" t="str">
        <f t="shared" si="228"/>
        <v/>
      </c>
      <c r="G870" t="str">
        <f t="shared" si="219"/>
        <v/>
      </c>
      <c r="H870" t="str">
        <f t="shared" si="220"/>
        <v/>
      </c>
      <c r="I870" t="str">
        <f t="shared" si="221"/>
        <v/>
      </c>
      <c r="J870" t="str">
        <f t="shared" si="222"/>
        <v/>
      </c>
      <c r="K870" t="str">
        <f t="shared" si="229"/>
        <v/>
      </c>
      <c r="L870" t="str">
        <f t="shared" si="229"/>
        <v/>
      </c>
      <c r="M870" t="str">
        <f t="shared" si="229"/>
        <v/>
      </c>
      <c r="N870" t="str">
        <f t="shared" si="223"/>
        <v/>
      </c>
      <c r="O870" t="str">
        <f t="shared" si="230"/>
        <v/>
      </c>
      <c r="P870" t="str">
        <f t="shared" si="230"/>
        <v/>
      </c>
      <c r="Q870" t="str">
        <f>IF(OR($A870="",入力シート_上限3千円!$H$2=""),"",入力シート_上限3千円!$H$2)</f>
        <v/>
      </c>
      <c r="R870" t="str">
        <f>IF(OR($A870="",入力シート_上限3千円!$H$3=""),"",入力シート_上限3千円!$H$3)</f>
        <v/>
      </c>
      <c r="S870" s="30" t="str">
        <f t="shared" si="224"/>
        <v/>
      </c>
    </row>
    <row r="871" spans="1:19" x14ac:dyDescent="0.25">
      <c r="A871" t="str">
        <f>IF(入力シート_上限3千円!$B882="","",ROW()-1)</f>
        <v/>
      </c>
      <c r="B871" t="str">
        <f t="shared" si="231"/>
        <v/>
      </c>
      <c r="C871" t="str">
        <f t="shared" si="228"/>
        <v/>
      </c>
      <c r="D871" t="str">
        <f t="shared" si="228"/>
        <v/>
      </c>
      <c r="E871" s="30" t="str">
        <f t="shared" si="228"/>
        <v/>
      </c>
      <c r="F871" t="str">
        <f t="shared" si="228"/>
        <v/>
      </c>
      <c r="G871" t="str">
        <f t="shared" si="219"/>
        <v/>
      </c>
      <c r="H871" t="str">
        <f t="shared" si="220"/>
        <v/>
      </c>
      <c r="I871" t="str">
        <f t="shared" si="221"/>
        <v/>
      </c>
      <c r="J871" t="str">
        <f t="shared" si="222"/>
        <v/>
      </c>
      <c r="K871" t="str">
        <f t="shared" si="229"/>
        <v/>
      </c>
      <c r="L871" t="str">
        <f t="shared" si="229"/>
        <v/>
      </c>
      <c r="M871" t="str">
        <f t="shared" si="229"/>
        <v/>
      </c>
      <c r="N871" t="str">
        <f t="shared" si="223"/>
        <v/>
      </c>
      <c r="O871" t="str">
        <f t="shared" si="230"/>
        <v/>
      </c>
      <c r="P871" t="str">
        <f t="shared" si="230"/>
        <v/>
      </c>
      <c r="Q871" t="str">
        <f>IF(OR($A871="",入力シート_上限3千円!$H$2=""),"",入力シート_上限3千円!$H$2)</f>
        <v/>
      </c>
      <c r="R871" t="str">
        <f>IF(OR($A871="",入力シート_上限3千円!$H$3=""),"",入力シート_上限3千円!$H$3)</f>
        <v/>
      </c>
      <c r="S871" s="30" t="str">
        <f t="shared" si="224"/>
        <v/>
      </c>
    </row>
    <row r="872" spans="1:19" x14ac:dyDescent="0.25">
      <c r="A872" t="str">
        <f>IF(入力シート_上限3千円!$B883="","",ROW()-1)</f>
        <v/>
      </c>
      <c r="B872" t="str">
        <f t="shared" si="231"/>
        <v/>
      </c>
      <c r="C872" t="str">
        <f t="shared" si="228"/>
        <v/>
      </c>
      <c r="D872" t="str">
        <f t="shared" si="228"/>
        <v/>
      </c>
      <c r="E872" s="30" t="str">
        <f t="shared" si="228"/>
        <v/>
      </c>
      <c r="F872" t="str">
        <f t="shared" si="228"/>
        <v/>
      </c>
      <c r="G872" t="str">
        <f t="shared" si="219"/>
        <v/>
      </c>
      <c r="H872" t="str">
        <f t="shared" si="220"/>
        <v/>
      </c>
      <c r="I872" t="str">
        <f t="shared" si="221"/>
        <v/>
      </c>
      <c r="J872" t="str">
        <f t="shared" si="222"/>
        <v/>
      </c>
      <c r="K872" t="str">
        <f t="shared" si="229"/>
        <v/>
      </c>
      <c r="L872" t="str">
        <f t="shared" si="229"/>
        <v/>
      </c>
      <c r="M872" t="str">
        <f t="shared" si="229"/>
        <v/>
      </c>
      <c r="N872" t="str">
        <f t="shared" si="223"/>
        <v/>
      </c>
      <c r="O872" t="str">
        <f t="shared" si="230"/>
        <v/>
      </c>
      <c r="P872" t="str">
        <f t="shared" si="230"/>
        <v/>
      </c>
      <c r="Q872" t="str">
        <f>IF(OR($A872="",入力シート_上限3千円!$H$2=""),"",入力シート_上限3千円!$H$2)</f>
        <v/>
      </c>
      <c r="R872" t="str">
        <f>IF(OR($A872="",入力シート_上限3千円!$H$3=""),"",入力シート_上限3千円!$H$3)</f>
        <v/>
      </c>
      <c r="S872" s="30" t="str">
        <f t="shared" si="224"/>
        <v/>
      </c>
    </row>
    <row r="873" spans="1:19" x14ac:dyDescent="0.25">
      <c r="A873" t="str">
        <f>IF(入力シート_上限3千円!$B884="","",ROW()-1)</f>
        <v/>
      </c>
      <c r="B873" t="str">
        <f t="shared" si="231"/>
        <v/>
      </c>
      <c r="C873" t="str">
        <f t="shared" si="228"/>
        <v/>
      </c>
      <c r="D873" t="str">
        <f t="shared" si="228"/>
        <v/>
      </c>
      <c r="E873" s="30" t="str">
        <f t="shared" si="228"/>
        <v/>
      </c>
      <c r="F873" t="str">
        <f t="shared" si="228"/>
        <v/>
      </c>
      <c r="G873" t="str">
        <f t="shared" si="219"/>
        <v/>
      </c>
      <c r="H873" t="str">
        <f t="shared" si="220"/>
        <v/>
      </c>
      <c r="I873" t="str">
        <f t="shared" si="221"/>
        <v/>
      </c>
      <c r="J873" t="str">
        <f t="shared" si="222"/>
        <v/>
      </c>
      <c r="K873" t="str">
        <f t="shared" si="229"/>
        <v/>
      </c>
      <c r="L873" t="str">
        <f t="shared" si="229"/>
        <v/>
      </c>
      <c r="M873" t="str">
        <f t="shared" si="229"/>
        <v/>
      </c>
      <c r="N873" t="str">
        <f t="shared" si="223"/>
        <v/>
      </c>
      <c r="O873" t="str">
        <f t="shared" si="230"/>
        <v/>
      </c>
      <c r="P873" t="str">
        <f t="shared" si="230"/>
        <v/>
      </c>
      <c r="Q873" t="str">
        <f>IF(OR($A873="",入力シート_上限3千円!$H$2=""),"",入力シート_上限3千円!$H$2)</f>
        <v/>
      </c>
      <c r="R873" t="str">
        <f>IF(OR($A873="",入力シート_上限3千円!$H$3=""),"",入力シート_上限3千円!$H$3)</f>
        <v/>
      </c>
      <c r="S873" s="30" t="str">
        <f t="shared" si="224"/>
        <v/>
      </c>
    </row>
    <row r="874" spans="1:19" x14ac:dyDescent="0.25">
      <c r="A874" t="str">
        <f>IF(入力シート_上限3千円!$B885="","",ROW()-1)</f>
        <v/>
      </c>
      <c r="B874" t="str">
        <f t="shared" si="231"/>
        <v/>
      </c>
      <c r="C874" t="str">
        <f t="shared" si="228"/>
        <v/>
      </c>
      <c r="D874" t="str">
        <f t="shared" si="228"/>
        <v/>
      </c>
      <c r="E874" s="30" t="str">
        <f t="shared" si="228"/>
        <v/>
      </c>
      <c r="F874" t="str">
        <f t="shared" si="228"/>
        <v/>
      </c>
      <c r="G874" t="str">
        <f t="shared" si="219"/>
        <v/>
      </c>
      <c r="H874" t="str">
        <f t="shared" si="220"/>
        <v/>
      </c>
      <c r="I874" t="str">
        <f t="shared" si="221"/>
        <v/>
      </c>
      <c r="J874" t="str">
        <f t="shared" si="222"/>
        <v/>
      </c>
      <c r="K874" t="str">
        <f t="shared" si="229"/>
        <v/>
      </c>
      <c r="L874" t="str">
        <f t="shared" si="229"/>
        <v/>
      </c>
      <c r="M874" t="str">
        <f t="shared" si="229"/>
        <v/>
      </c>
      <c r="N874" t="str">
        <f t="shared" si="223"/>
        <v/>
      </c>
      <c r="O874" t="str">
        <f t="shared" si="230"/>
        <v/>
      </c>
      <c r="P874" t="str">
        <f t="shared" si="230"/>
        <v/>
      </c>
      <c r="Q874" t="str">
        <f>IF(OR($A874="",入力シート_上限3千円!$H$2=""),"",入力シート_上限3千円!$H$2)</f>
        <v/>
      </c>
      <c r="R874" t="str">
        <f>IF(OR($A874="",入力シート_上限3千円!$H$3=""),"",入力シート_上限3千円!$H$3)</f>
        <v/>
      </c>
      <c r="S874" s="30" t="str">
        <f t="shared" si="224"/>
        <v/>
      </c>
    </row>
    <row r="875" spans="1:19" x14ac:dyDescent="0.25">
      <c r="A875" t="str">
        <f>IF(入力シート_上限3千円!$B886="","",ROW()-1)</f>
        <v/>
      </c>
      <c r="B875" t="str">
        <f t="shared" si="231"/>
        <v/>
      </c>
      <c r="C875" t="str">
        <f t="shared" si="228"/>
        <v/>
      </c>
      <c r="D875" t="str">
        <f t="shared" si="228"/>
        <v/>
      </c>
      <c r="E875" s="30" t="str">
        <f t="shared" si="228"/>
        <v/>
      </c>
      <c r="F875" t="str">
        <f t="shared" si="228"/>
        <v/>
      </c>
      <c r="G875" t="str">
        <f t="shared" si="219"/>
        <v/>
      </c>
      <c r="H875" t="str">
        <f t="shared" si="220"/>
        <v/>
      </c>
      <c r="I875" t="str">
        <f t="shared" si="221"/>
        <v/>
      </c>
      <c r="J875" t="str">
        <f t="shared" si="222"/>
        <v/>
      </c>
      <c r="K875" t="str">
        <f t="shared" si="229"/>
        <v/>
      </c>
      <c r="L875" t="str">
        <f t="shared" si="229"/>
        <v/>
      </c>
      <c r="M875" t="str">
        <f t="shared" si="229"/>
        <v/>
      </c>
      <c r="N875" t="str">
        <f t="shared" si="223"/>
        <v/>
      </c>
      <c r="O875" t="str">
        <f t="shared" si="230"/>
        <v/>
      </c>
      <c r="P875" t="str">
        <f t="shared" si="230"/>
        <v/>
      </c>
      <c r="Q875" t="str">
        <f>IF(OR($A875="",入力シート_上限3千円!$H$2=""),"",入力シート_上限3千円!$H$2)</f>
        <v/>
      </c>
      <c r="R875" t="str">
        <f>IF(OR($A875="",入力シート_上限3千円!$H$3=""),"",入力シート_上限3千円!$H$3)</f>
        <v/>
      </c>
      <c r="S875" s="30" t="str">
        <f t="shared" si="224"/>
        <v/>
      </c>
    </row>
    <row r="876" spans="1:19" x14ac:dyDescent="0.25">
      <c r="A876" t="str">
        <f>IF(入力シート_上限3千円!$B887="","",ROW()-1)</f>
        <v/>
      </c>
      <c r="B876" t="str">
        <f t="shared" si="231"/>
        <v/>
      </c>
      <c r="C876" t="str">
        <f t="shared" si="228"/>
        <v/>
      </c>
      <c r="D876" t="str">
        <f t="shared" si="228"/>
        <v/>
      </c>
      <c r="E876" s="30" t="str">
        <f t="shared" si="228"/>
        <v/>
      </c>
      <c r="F876" t="str">
        <f t="shared" si="228"/>
        <v/>
      </c>
      <c r="G876" t="str">
        <f t="shared" si="219"/>
        <v/>
      </c>
      <c r="H876" t="str">
        <f t="shared" si="220"/>
        <v/>
      </c>
      <c r="I876" t="str">
        <f t="shared" si="221"/>
        <v/>
      </c>
      <c r="J876" t="str">
        <f t="shared" si="222"/>
        <v/>
      </c>
      <c r="K876" t="str">
        <f t="shared" si="229"/>
        <v/>
      </c>
      <c r="L876" t="str">
        <f t="shared" si="229"/>
        <v/>
      </c>
      <c r="M876" t="str">
        <f t="shared" si="229"/>
        <v/>
      </c>
      <c r="N876" t="str">
        <f t="shared" si="223"/>
        <v/>
      </c>
      <c r="O876" t="str">
        <f t="shared" si="230"/>
        <v/>
      </c>
      <c r="P876" t="str">
        <f t="shared" si="230"/>
        <v/>
      </c>
      <c r="Q876" t="str">
        <f>IF(OR($A876="",入力シート_上限3千円!$H$2=""),"",入力シート_上限3千円!$H$2)</f>
        <v/>
      </c>
      <c r="R876" t="str">
        <f>IF(OR($A876="",入力シート_上限3千円!$H$3=""),"",入力シート_上限3千円!$H$3)</f>
        <v/>
      </c>
      <c r="S876" s="30" t="str">
        <f t="shared" si="224"/>
        <v/>
      </c>
    </row>
    <row r="877" spans="1:19" x14ac:dyDescent="0.25">
      <c r="A877" t="str">
        <f>IF(入力シート_上限3千円!$B888="","",ROW()-1)</f>
        <v/>
      </c>
      <c r="B877" t="str">
        <f t="shared" si="231"/>
        <v/>
      </c>
      <c r="C877" t="str">
        <f t="shared" si="228"/>
        <v/>
      </c>
      <c r="D877" t="str">
        <f t="shared" si="228"/>
        <v/>
      </c>
      <c r="E877" s="30" t="str">
        <f t="shared" si="228"/>
        <v/>
      </c>
      <c r="F877" t="str">
        <f t="shared" si="228"/>
        <v/>
      </c>
      <c r="G877" t="str">
        <f t="shared" si="219"/>
        <v/>
      </c>
      <c r="H877" t="str">
        <f t="shared" si="220"/>
        <v/>
      </c>
      <c r="I877" t="str">
        <f t="shared" si="221"/>
        <v/>
      </c>
      <c r="J877" t="str">
        <f t="shared" si="222"/>
        <v/>
      </c>
      <c r="K877" t="str">
        <f t="shared" si="229"/>
        <v/>
      </c>
      <c r="L877" t="str">
        <f t="shared" si="229"/>
        <v/>
      </c>
      <c r="M877" t="str">
        <f t="shared" si="229"/>
        <v/>
      </c>
      <c r="N877" t="str">
        <f t="shared" si="223"/>
        <v/>
      </c>
      <c r="O877" t="str">
        <f t="shared" si="230"/>
        <v/>
      </c>
      <c r="P877" t="str">
        <f t="shared" si="230"/>
        <v/>
      </c>
      <c r="Q877" t="str">
        <f>IF(OR($A877="",入力シート_上限3千円!$H$2=""),"",入力シート_上限3千円!$H$2)</f>
        <v/>
      </c>
      <c r="R877" t="str">
        <f>IF(OR($A877="",入力シート_上限3千円!$H$3=""),"",入力シート_上限3千円!$H$3)</f>
        <v/>
      </c>
      <c r="S877" s="30" t="str">
        <f t="shared" si="224"/>
        <v/>
      </c>
    </row>
    <row r="878" spans="1:19" x14ac:dyDescent="0.25">
      <c r="A878" t="str">
        <f>IF(入力シート_上限3千円!$B889="","",ROW()-1)</f>
        <v/>
      </c>
      <c r="B878" t="str">
        <f t="shared" si="231"/>
        <v/>
      </c>
      <c r="C878" t="str">
        <f t="shared" si="228"/>
        <v/>
      </c>
      <c r="D878" t="str">
        <f t="shared" si="228"/>
        <v/>
      </c>
      <c r="E878" s="30" t="str">
        <f t="shared" si="228"/>
        <v/>
      </c>
      <c r="F878" t="str">
        <f t="shared" si="228"/>
        <v/>
      </c>
      <c r="G878" t="str">
        <f t="shared" si="219"/>
        <v/>
      </c>
      <c r="H878" t="str">
        <f t="shared" si="220"/>
        <v/>
      </c>
      <c r="I878" t="str">
        <f t="shared" si="221"/>
        <v/>
      </c>
      <c r="J878" t="str">
        <f t="shared" si="222"/>
        <v/>
      </c>
      <c r="K878" t="str">
        <f t="shared" si="229"/>
        <v/>
      </c>
      <c r="L878" t="str">
        <f t="shared" si="229"/>
        <v/>
      </c>
      <c r="M878" t="str">
        <f t="shared" si="229"/>
        <v/>
      </c>
      <c r="N878" t="str">
        <f t="shared" si="223"/>
        <v/>
      </c>
      <c r="O878" t="str">
        <f t="shared" si="230"/>
        <v/>
      </c>
      <c r="P878" t="str">
        <f t="shared" si="230"/>
        <v/>
      </c>
      <c r="Q878" t="str">
        <f>IF(OR($A878="",入力シート_上限3千円!$H$2=""),"",入力シート_上限3千円!$H$2)</f>
        <v/>
      </c>
      <c r="R878" t="str">
        <f>IF(OR($A878="",入力シート_上限3千円!$H$3=""),"",入力シート_上限3千円!$H$3)</f>
        <v/>
      </c>
      <c r="S878" s="30" t="str">
        <f t="shared" si="224"/>
        <v/>
      </c>
    </row>
    <row r="879" spans="1:19" x14ac:dyDescent="0.25">
      <c r="A879" t="str">
        <f>IF(入力シート_上限3千円!$B890="","",ROW()-1)</f>
        <v/>
      </c>
      <c r="B879" t="str">
        <f t="shared" si="231"/>
        <v/>
      </c>
      <c r="C879" t="str">
        <f t="shared" si="228"/>
        <v/>
      </c>
      <c r="D879" t="str">
        <f t="shared" si="228"/>
        <v/>
      </c>
      <c r="E879" s="30" t="str">
        <f t="shared" si="228"/>
        <v/>
      </c>
      <c r="F879" t="str">
        <f t="shared" si="228"/>
        <v/>
      </c>
      <c r="G879" t="str">
        <f t="shared" si="219"/>
        <v/>
      </c>
      <c r="H879" t="str">
        <f t="shared" si="220"/>
        <v/>
      </c>
      <c r="I879" t="str">
        <f t="shared" si="221"/>
        <v/>
      </c>
      <c r="J879" t="str">
        <f t="shared" si="222"/>
        <v/>
      </c>
      <c r="K879" t="str">
        <f t="shared" si="229"/>
        <v/>
      </c>
      <c r="L879" t="str">
        <f t="shared" si="229"/>
        <v/>
      </c>
      <c r="M879" t="str">
        <f t="shared" si="229"/>
        <v/>
      </c>
      <c r="N879" t="str">
        <f t="shared" si="223"/>
        <v/>
      </c>
      <c r="O879" t="str">
        <f t="shared" si="230"/>
        <v/>
      </c>
      <c r="P879" t="str">
        <f t="shared" si="230"/>
        <v/>
      </c>
      <c r="Q879" t="str">
        <f>IF(OR($A879="",入力シート_上限3千円!$H$2=""),"",入力シート_上限3千円!$H$2)</f>
        <v/>
      </c>
      <c r="R879" t="str">
        <f>IF(OR($A879="",入力シート_上限3千円!$H$3=""),"",入力シート_上限3千円!$H$3)</f>
        <v/>
      </c>
      <c r="S879" s="30" t="str">
        <f t="shared" si="224"/>
        <v/>
      </c>
    </row>
    <row r="880" spans="1:19" x14ac:dyDescent="0.25">
      <c r="A880" t="str">
        <f>IF(入力シート_上限3千円!$B891="","",ROW()-1)</f>
        <v/>
      </c>
      <c r="B880" t="str">
        <f t="shared" si="231"/>
        <v/>
      </c>
      <c r="C880" t="str">
        <f t="shared" si="228"/>
        <v/>
      </c>
      <c r="D880" t="str">
        <f t="shared" si="228"/>
        <v/>
      </c>
      <c r="E880" s="30" t="str">
        <f t="shared" si="228"/>
        <v/>
      </c>
      <c r="F880" t="str">
        <f t="shared" si="228"/>
        <v/>
      </c>
      <c r="G880" t="str">
        <f t="shared" si="219"/>
        <v/>
      </c>
      <c r="H880" t="str">
        <f t="shared" si="220"/>
        <v/>
      </c>
      <c r="I880" t="str">
        <f t="shared" si="221"/>
        <v/>
      </c>
      <c r="J880" t="str">
        <f t="shared" si="222"/>
        <v/>
      </c>
      <c r="K880" t="str">
        <f t="shared" si="229"/>
        <v/>
      </c>
      <c r="L880" t="str">
        <f t="shared" si="229"/>
        <v/>
      </c>
      <c r="M880" t="str">
        <f t="shared" si="229"/>
        <v/>
      </c>
      <c r="N880" t="str">
        <f t="shared" si="223"/>
        <v/>
      </c>
      <c r="O880" t="str">
        <f t="shared" si="230"/>
        <v/>
      </c>
      <c r="P880" t="str">
        <f t="shared" si="230"/>
        <v/>
      </c>
      <c r="Q880" t="str">
        <f>IF(OR($A880="",入力シート_上限3千円!$H$2=""),"",入力シート_上限3千円!$H$2)</f>
        <v/>
      </c>
      <c r="R880" t="str">
        <f>IF(OR($A880="",入力シート_上限3千円!$H$3=""),"",入力シート_上限3千円!$H$3)</f>
        <v/>
      </c>
      <c r="S880" s="30" t="str">
        <f t="shared" si="224"/>
        <v/>
      </c>
    </row>
    <row r="881" spans="1:19" x14ac:dyDescent="0.25">
      <c r="A881" t="str">
        <f>IF(入力シート_上限3千円!$B892="","",ROW()-1)</f>
        <v/>
      </c>
      <c r="B881" t="str">
        <f t="shared" si="231"/>
        <v/>
      </c>
      <c r="C881" t="str">
        <f t="shared" si="228"/>
        <v/>
      </c>
      <c r="D881" t="str">
        <f t="shared" si="228"/>
        <v/>
      </c>
      <c r="E881" s="30" t="str">
        <f t="shared" si="228"/>
        <v/>
      </c>
      <c r="F881" t="str">
        <f t="shared" si="228"/>
        <v/>
      </c>
      <c r="G881" t="str">
        <f t="shared" si="219"/>
        <v/>
      </c>
      <c r="H881" t="str">
        <f t="shared" si="220"/>
        <v/>
      </c>
      <c r="I881" t="str">
        <f t="shared" si="221"/>
        <v/>
      </c>
      <c r="J881" t="str">
        <f t="shared" si="222"/>
        <v/>
      </c>
      <c r="K881" t="str">
        <f t="shared" si="229"/>
        <v/>
      </c>
      <c r="L881" t="str">
        <f t="shared" si="229"/>
        <v/>
      </c>
      <c r="M881" t="str">
        <f t="shared" si="229"/>
        <v/>
      </c>
      <c r="N881" t="str">
        <f t="shared" si="223"/>
        <v/>
      </c>
      <c r="O881" t="str">
        <f t="shared" si="230"/>
        <v/>
      </c>
      <c r="P881" t="str">
        <f t="shared" si="230"/>
        <v/>
      </c>
      <c r="Q881" t="str">
        <f>IF(OR($A881="",入力シート_上限3千円!$H$2=""),"",入力シート_上限3千円!$H$2)</f>
        <v/>
      </c>
      <c r="R881" t="str">
        <f>IF(OR($A881="",入力シート_上限3千円!$H$3=""),"",入力シート_上限3千円!$H$3)</f>
        <v/>
      </c>
      <c r="S881" s="30" t="str">
        <f t="shared" si="224"/>
        <v/>
      </c>
    </row>
    <row r="882" spans="1:19" x14ac:dyDescent="0.25">
      <c r="A882" t="str">
        <f>IF(入力シート_上限3千円!$B893="","",ROW()-1)</f>
        <v/>
      </c>
      <c r="B882" t="str">
        <f t="shared" si="231"/>
        <v/>
      </c>
      <c r="C882" t="str">
        <f t="shared" ref="C882:F901" si="232">IFERROR(IF(VLOOKUP($A882,実績一覧,COLUMN()+1,FALSE)=0,"",VLOOKUP($A882,実績一覧,COLUMN()+1,FALSE)),"")</f>
        <v/>
      </c>
      <c r="D882" t="str">
        <f t="shared" si="232"/>
        <v/>
      </c>
      <c r="E882" s="30" t="str">
        <f t="shared" si="232"/>
        <v/>
      </c>
      <c r="F882" t="str">
        <f t="shared" si="232"/>
        <v/>
      </c>
      <c r="G882" t="str">
        <f t="shared" si="219"/>
        <v/>
      </c>
      <c r="H882" t="str">
        <f t="shared" si="220"/>
        <v/>
      </c>
      <c r="I882" t="str">
        <f t="shared" si="221"/>
        <v/>
      </c>
      <c r="J882" t="str">
        <f t="shared" si="222"/>
        <v/>
      </c>
      <c r="K882" t="str">
        <f t="shared" ref="K882:M901" si="233">IFERROR(IF(VLOOKUP($A882,実績一覧,COLUMN()+11,FALSE)=0,"",VLOOKUP($A882,実績一覧,COLUMN()+11,FALSE)),"")</f>
        <v/>
      </c>
      <c r="L882" t="str">
        <f t="shared" si="233"/>
        <v/>
      </c>
      <c r="M882" t="str">
        <f t="shared" si="233"/>
        <v/>
      </c>
      <c r="N882" t="str">
        <f t="shared" si="223"/>
        <v/>
      </c>
      <c r="O882" t="str">
        <f t="shared" ref="O882:P901" si="234">IFERROR(IF(VLOOKUP($A882,実績一覧,COLUMN()+13,FALSE)=0,"",VLOOKUP($A882,実績一覧,COLUMN()+13,FALSE)),"")</f>
        <v/>
      </c>
      <c r="P882" t="str">
        <f t="shared" si="234"/>
        <v/>
      </c>
      <c r="Q882" t="str">
        <f>IF(OR($A882="",入力シート_上限3千円!$H$2=""),"",入力シート_上限3千円!$H$2)</f>
        <v/>
      </c>
      <c r="R882" t="str">
        <f>IF(OR($A882="",入力シート_上限3千円!$H$3=""),"",入力シート_上限3千円!$H$3)</f>
        <v/>
      </c>
      <c r="S882" s="30" t="str">
        <f t="shared" si="224"/>
        <v/>
      </c>
    </row>
    <row r="883" spans="1:19" x14ac:dyDescent="0.25">
      <c r="A883" t="str">
        <f>IF(入力シート_上限3千円!$B894="","",ROW()-1)</f>
        <v/>
      </c>
      <c r="B883" t="str">
        <f t="shared" si="231"/>
        <v/>
      </c>
      <c r="C883" t="str">
        <f t="shared" si="232"/>
        <v/>
      </c>
      <c r="D883" t="str">
        <f t="shared" si="232"/>
        <v/>
      </c>
      <c r="E883" s="30" t="str">
        <f t="shared" si="232"/>
        <v/>
      </c>
      <c r="F883" t="str">
        <f t="shared" si="232"/>
        <v/>
      </c>
      <c r="G883" t="str">
        <f t="shared" si="219"/>
        <v/>
      </c>
      <c r="H883" t="str">
        <f t="shared" si="220"/>
        <v/>
      </c>
      <c r="I883" t="str">
        <f t="shared" si="221"/>
        <v/>
      </c>
      <c r="J883" t="str">
        <f t="shared" si="222"/>
        <v/>
      </c>
      <c r="K883" t="str">
        <f t="shared" si="233"/>
        <v/>
      </c>
      <c r="L883" t="str">
        <f t="shared" si="233"/>
        <v/>
      </c>
      <c r="M883" t="str">
        <f t="shared" si="233"/>
        <v/>
      </c>
      <c r="N883" t="str">
        <f t="shared" si="223"/>
        <v/>
      </c>
      <c r="O883" t="str">
        <f t="shared" si="234"/>
        <v/>
      </c>
      <c r="P883" t="str">
        <f t="shared" si="234"/>
        <v/>
      </c>
      <c r="Q883" t="str">
        <f>IF(OR($A883="",入力シート_上限3千円!$H$2=""),"",入力シート_上限3千円!$H$2)</f>
        <v/>
      </c>
      <c r="R883" t="str">
        <f>IF(OR($A883="",入力シート_上限3千円!$H$3=""),"",入力シート_上限3千円!$H$3)</f>
        <v/>
      </c>
      <c r="S883" s="30" t="str">
        <f t="shared" si="224"/>
        <v/>
      </c>
    </row>
    <row r="884" spans="1:19" x14ac:dyDescent="0.25">
      <c r="A884" t="str">
        <f>IF(入力シート_上限3千円!$B895="","",ROW()-1)</f>
        <v/>
      </c>
      <c r="B884" t="str">
        <f t="shared" si="231"/>
        <v/>
      </c>
      <c r="C884" t="str">
        <f t="shared" si="232"/>
        <v/>
      </c>
      <c r="D884" t="str">
        <f t="shared" si="232"/>
        <v/>
      </c>
      <c r="E884" s="30" t="str">
        <f t="shared" si="232"/>
        <v/>
      </c>
      <c r="F884" t="str">
        <f t="shared" si="232"/>
        <v/>
      </c>
      <c r="G884" t="str">
        <f t="shared" si="219"/>
        <v/>
      </c>
      <c r="H884" t="str">
        <f t="shared" si="220"/>
        <v/>
      </c>
      <c r="I884" t="str">
        <f t="shared" si="221"/>
        <v/>
      </c>
      <c r="J884" t="str">
        <f t="shared" si="222"/>
        <v/>
      </c>
      <c r="K884" t="str">
        <f t="shared" si="233"/>
        <v/>
      </c>
      <c r="L884" t="str">
        <f t="shared" si="233"/>
        <v/>
      </c>
      <c r="M884" t="str">
        <f t="shared" si="233"/>
        <v/>
      </c>
      <c r="N884" t="str">
        <f t="shared" si="223"/>
        <v/>
      </c>
      <c r="O884" t="str">
        <f t="shared" si="234"/>
        <v/>
      </c>
      <c r="P884" t="str">
        <f t="shared" si="234"/>
        <v/>
      </c>
      <c r="Q884" t="str">
        <f>IF(OR($A884="",入力シート_上限3千円!$H$2=""),"",入力シート_上限3千円!$H$2)</f>
        <v/>
      </c>
      <c r="R884" t="str">
        <f>IF(OR($A884="",入力シート_上限3千円!$H$3=""),"",入力シート_上限3千円!$H$3)</f>
        <v/>
      </c>
      <c r="S884" s="30" t="str">
        <f t="shared" si="224"/>
        <v/>
      </c>
    </row>
    <row r="885" spans="1:19" x14ac:dyDescent="0.25">
      <c r="A885" t="str">
        <f>IF(入力シート_上限3千円!$B896="","",ROW()-1)</f>
        <v/>
      </c>
      <c r="B885" t="str">
        <f t="shared" si="231"/>
        <v/>
      </c>
      <c r="C885" t="str">
        <f t="shared" si="232"/>
        <v/>
      </c>
      <c r="D885" t="str">
        <f t="shared" si="232"/>
        <v/>
      </c>
      <c r="E885" s="30" t="str">
        <f t="shared" si="232"/>
        <v/>
      </c>
      <c r="F885" t="str">
        <f t="shared" si="232"/>
        <v/>
      </c>
      <c r="G885" t="str">
        <f t="shared" si="219"/>
        <v/>
      </c>
      <c r="H885" t="str">
        <f t="shared" si="220"/>
        <v/>
      </c>
      <c r="I885" t="str">
        <f t="shared" si="221"/>
        <v/>
      </c>
      <c r="J885" t="str">
        <f t="shared" si="222"/>
        <v/>
      </c>
      <c r="K885" t="str">
        <f t="shared" si="233"/>
        <v/>
      </c>
      <c r="L885" t="str">
        <f t="shared" si="233"/>
        <v/>
      </c>
      <c r="M885" t="str">
        <f t="shared" si="233"/>
        <v/>
      </c>
      <c r="N885" t="str">
        <f t="shared" si="223"/>
        <v/>
      </c>
      <c r="O885" t="str">
        <f t="shared" si="234"/>
        <v/>
      </c>
      <c r="P885" t="str">
        <f t="shared" si="234"/>
        <v/>
      </c>
      <c r="Q885" t="str">
        <f>IF(OR($A885="",入力シート_上限3千円!$H$2=""),"",入力シート_上限3千円!$H$2)</f>
        <v/>
      </c>
      <c r="R885" t="str">
        <f>IF(OR($A885="",入力シート_上限3千円!$H$3=""),"",入力シート_上限3千円!$H$3)</f>
        <v/>
      </c>
      <c r="S885" s="30" t="str">
        <f t="shared" si="224"/>
        <v/>
      </c>
    </row>
    <row r="886" spans="1:19" x14ac:dyDescent="0.25">
      <c r="A886" t="str">
        <f>IF(入力シート_上限3千円!$B897="","",ROW()-1)</f>
        <v/>
      </c>
      <c r="B886" t="str">
        <f t="shared" si="231"/>
        <v/>
      </c>
      <c r="C886" t="str">
        <f t="shared" si="232"/>
        <v/>
      </c>
      <c r="D886" t="str">
        <f t="shared" si="232"/>
        <v/>
      </c>
      <c r="E886" s="30" t="str">
        <f t="shared" si="232"/>
        <v/>
      </c>
      <c r="F886" t="str">
        <f t="shared" si="232"/>
        <v/>
      </c>
      <c r="G886" t="str">
        <f t="shared" si="219"/>
        <v/>
      </c>
      <c r="H886" t="str">
        <f t="shared" si="220"/>
        <v/>
      </c>
      <c r="I886" t="str">
        <f t="shared" si="221"/>
        <v/>
      </c>
      <c r="J886" t="str">
        <f t="shared" si="222"/>
        <v/>
      </c>
      <c r="K886" t="str">
        <f t="shared" si="233"/>
        <v/>
      </c>
      <c r="L886" t="str">
        <f t="shared" si="233"/>
        <v/>
      </c>
      <c r="M886" t="str">
        <f t="shared" si="233"/>
        <v/>
      </c>
      <c r="N886" t="str">
        <f t="shared" si="223"/>
        <v/>
      </c>
      <c r="O886" t="str">
        <f t="shared" si="234"/>
        <v/>
      </c>
      <c r="P886" t="str">
        <f t="shared" si="234"/>
        <v/>
      </c>
      <c r="Q886" t="str">
        <f>IF(OR($A886="",入力シート_上限3千円!$H$2=""),"",入力シート_上限3千円!$H$2)</f>
        <v/>
      </c>
      <c r="R886" t="str">
        <f>IF(OR($A886="",入力シート_上限3千円!$H$3=""),"",入力シート_上限3千円!$H$3)</f>
        <v/>
      </c>
      <c r="S886" s="30" t="str">
        <f t="shared" si="224"/>
        <v/>
      </c>
    </row>
    <row r="887" spans="1:19" x14ac:dyDescent="0.25">
      <c r="A887" t="str">
        <f>IF(入力シート_上限3千円!$B898="","",ROW()-1)</f>
        <v/>
      </c>
      <c r="B887" t="str">
        <f t="shared" si="231"/>
        <v/>
      </c>
      <c r="C887" t="str">
        <f t="shared" si="232"/>
        <v/>
      </c>
      <c r="D887" t="str">
        <f t="shared" si="232"/>
        <v/>
      </c>
      <c r="E887" s="30" t="str">
        <f t="shared" si="232"/>
        <v/>
      </c>
      <c r="F887" t="str">
        <f t="shared" si="232"/>
        <v/>
      </c>
      <c r="G887" t="str">
        <f t="shared" si="219"/>
        <v/>
      </c>
      <c r="H887" t="str">
        <f t="shared" si="220"/>
        <v/>
      </c>
      <c r="I887" t="str">
        <f t="shared" si="221"/>
        <v/>
      </c>
      <c r="J887" t="str">
        <f t="shared" si="222"/>
        <v/>
      </c>
      <c r="K887" t="str">
        <f t="shared" si="233"/>
        <v/>
      </c>
      <c r="L887" t="str">
        <f t="shared" si="233"/>
        <v/>
      </c>
      <c r="M887" t="str">
        <f t="shared" si="233"/>
        <v/>
      </c>
      <c r="N887" t="str">
        <f t="shared" si="223"/>
        <v/>
      </c>
      <c r="O887" t="str">
        <f t="shared" si="234"/>
        <v/>
      </c>
      <c r="P887" t="str">
        <f t="shared" si="234"/>
        <v/>
      </c>
      <c r="Q887" t="str">
        <f>IF(OR($A887="",入力シート_上限3千円!$H$2=""),"",入力シート_上限3千円!$H$2)</f>
        <v/>
      </c>
      <c r="R887" t="str">
        <f>IF(OR($A887="",入力シート_上限3千円!$H$3=""),"",入力シート_上限3千円!$H$3)</f>
        <v/>
      </c>
      <c r="S887" s="30" t="str">
        <f t="shared" si="224"/>
        <v/>
      </c>
    </row>
    <row r="888" spans="1:19" x14ac:dyDescent="0.25">
      <c r="A888" t="str">
        <f>IF(入力シート_上限3千円!$B899="","",ROW()-1)</f>
        <v/>
      </c>
      <c r="B888" t="str">
        <f t="shared" si="231"/>
        <v/>
      </c>
      <c r="C888" t="str">
        <f t="shared" si="232"/>
        <v/>
      </c>
      <c r="D888" t="str">
        <f t="shared" si="232"/>
        <v/>
      </c>
      <c r="E888" s="30" t="str">
        <f t="shared" si="232"/>
        <v/>
      </c>
      <c r="F888" t="str">
        <f t="shared" si="232"/>
        <v/>
      </c>
      <c r="G888" t="str">
        <f t="shared" si="219"/>
        <v/>
      </c>
      <c r="H888" t="str">
        <f t="shared" si="220"/>
        <v/>
      </c>
      <c r="I888" t="str">
        <f t="shared" si="221"/>
        <v/>
      </c>
      <c r="J888" t="str">
        <f t="shared" si="222"/>
        <v/>
      </c>
      <c r="K888" t="str">
        <f t="shared" si="233"/>
        <v/>
      </c>
      <c r="L888" t="str">
        <f t="shared" si="233"/>
        <v/>
      </c>
      <c r="M888" t="str">
        <f t="shared" si="233"/>
        <v/>
      </c>
      <c r="N888" t="str">
        <f t="shared" si="223"/>
        <v/>
      </c>
      <c r="O888" t="str">
        <f t="shared" si="234"/>
        <v/>
      </c>
      <c r="P888" t="str">
        <f t="shared" si="234"/>
        <v/>
      </c>
      <c r="Q888" t="str">
        <f>IF(OR($A888="",入力シート_上限3千円!$H$2=""),"",入力シート_上限3千円!$H$2)</f>
        <v/>
      </c>
      <c r="R888" t="str">
        <f>IF(OR($A888="",入力シート_上限3千円!$H$3=""),"",入力シート_上限3千円!$H$3)</f>
        <v/>
      </c>
      <c r="S888" s="30" t="str">
        <f t="shared" si="224"/>
        <v/>
      </c>
    </row>
    <row r="889" spans="1:19" x14ac:dyDescent="0.25">
      <c r="A889" t="str">
        <f>IF(入力シート_上限3千円!$B900="","",ROW()-1)</f>
        <v/>
      </c>
      <c r="B889" t="str">
        <f t="shared" si="231"/>
        <v/>
      </c>
      <c r="C889" t="str">
        <f t="shared" si="232"/>
        <v/>
      </c>
      <c r="D889" t="str">
        <f t="shared" si="232"/>
        <v/>
      </c>
      <c r="E889" s="30" t="str">
        <f t="shared" si="232"/>
        <v/>
      </c>
      <c r="F889" t="str">
        <f t="shared" si="232"/>
        <v/>
      </c>
      <c r="G889" t="str">
        <f t="shared" si="219"/>
        <v/>
      </c>
      <c r="H889" t="str">
        <f t="shared" si="220"/>
        <v/>
      </c>
      <c r="I889" t="str">
        <f t="shared" si="221"/>
        <v/>
      </c>
      <c r="J889" t="str">
        <f t="shared" si="222"/>
        <v/>
      </c>
      <c r="K889" t="str">
        <f t="shared" si="233"/>
        <v/>
      </c>
      <c r="L889" t="str">
        <f t="shared" si="233"/>
        <v/>
      </c>
      <c r="M889" t="str">
        <f t="shared" si="233"/>
        <v/>
      </c>
      <c r="N889" t="str">
        <f t="shared" si="223"/>
        <v/>
      </c>
      <c r="O889" t="str">
        <f t="shared" si="234"/>
        <v/>
      </c>
      <c r="P889" t="str">
        <f t="shared" si="234"/>
        <v/>
      </c>
      <c r="Q889" t="str">
        <f>IF(OR($A889="",入力シート_上限3千円!$H$2=""),"",入力シート_上限3千円!$H$2)</f>
        <v/>
      </c>
      <c r="R889" t="str">
        <f>IF(OR($A889="",入力シート_上限3千円!$H$3=""),"",入力シート_上限3千円!$H$3)</f>
        <v/>
      </c>
      <c r="S889" s="30" t="str">
        <f t="shared" si="224"/>
        <v/>
      </c>
    </row>
    <row r="890" spans="1:19" x14ac:dyDescent="0.25">
      <c r="A890" t="str">
        <f>IF(入力シート_上限3千円!$B901="","",ROW()-1)</f>
        <v/>
      </c>
      <c r="B890" t="str">
        <f t="shared" si="231"/>
        <v/>
      </c>
      <c r="C890" t="str">
        <f t="shared" si="232"/>
        <v/>
      </c>
      <c r="D890" t="str">
        <f t="shared" si="232"/>
        <v/>
      </c>
      <c r="E890" s="30" t="str">
        <f t="shared" si="232"/>
        <v/>
      </c>
      <c r="F890" t="str">
        <f t="shared" si="232"/>
        <v/>
      </c>
      <c r="G890" t="str">
        <f t="shared" si="219"/>
        <v/>
      </c>
      <c r="H890" t="str">
        <f t="shared" si="220"/>
        <v/>
      </c>
      <c r="I890" t="str">
        <f t="shared" si="221"/>
        <v/>
      </c>
      <c r="J890" t="str">
        <f t="shared" si="222"/>
        <v/>
      </c>
      <c r="K890" t="str">
        <f t="shared" si="233"/>
        <v/>
      </c>
      <c r="L890" t="str">
        <f t="shared" si="233"/>
        <v/>
      </c>
      <c r="M890" t="str">
        <f t="shared" si="233"/>
        <v/>
      </c>
      <c r="N890" t="str">
        <f t="shared" si="223"/>
        <v/>
      </c>
      <c r="O890" t="str">
        <f t="shared" si="234"/>
        <v/>
      </c>
      <c r="P890" t="str">
        <f t="shared" si="234"/>
        <v/>
      </c>
      <c r="Q890" t="str">
        <f>IF(OR($A890="",入力シート_上限3千円!$H$2=""),"",入力シート_上限3千円!$H$2)</f>
        <v/>
      </c>
      <c r="R890" t="str">
        <f>IF(OR($A890="",入力シート_上限3千円!$H$3=""),"",入力シート_上限3千円!$H$3)</f>
        <v/>
      </c>
      <c r="S890" s="30" t="str">
        <f t="shared" si="224"/>
        <v/>
      </c>
    </row>
    <row r="891" spans="1:19" x14ac:dyDescent="0.25">
      <c r="A891" t="str">
        <f>IF(入力シート_上限3千円!$B902="","",ROW()-1)</f>
        <v/>
      </c>
      <c r="B891" t="str">
        <f t="shared" si="231"/>
        <v/>
      </c>
      <c r="C891" t="str">
        <f t="shared" si="232"/>
        <v/>
      </c>
      <c r="D891" t="str">
        <f t="shared" si="232"/>
        <v/>
      </c>
      <c r="E891" s="30" t="str">
        <f t="shared" si="232"/>
        <v/>
      </c>
      <c r="F891" t="str">
        <f t="shared" si="232"/>
        <v/>
      </c>
      <c r="G891" t="str">
        <f t="shared" si="219"/>
        <v/>
      </c>
      <c r="H891" t="str">
        <f t="shared" si="220"/>
        <v/>
      </c>
      <c r="I891" t="str">
        <f t="shared" si="221"/>
        <v/>
      </c>
      <c r="J891" t="str">
        <f t="shared" si="222"/>
        <v/>
      </c>
      <c r="K891" t="str">
        <f t="shared" si="233"/>
        <v/>
      </c>
      <c r="L891" t="str">
        <f t="shared" si="233"/>
        <v/>
      </c>
      <c r="M891" t="str">
        <f t="shared" si="233"/>
        <v/>
      </c>
      <c r="N891" t="str">
        <f t="shared" si="223"/>
        <v/>
      </c>
      <c r="O891" t="str">
        <f t="shared" si="234"/>
        <v/>
      </c>
      <c r="P891" t="str">
        <f t="shared" si="234"/>
        <v/>
      </c>
      <c r="Q891" t="str">
        <f>IF(OR($A891="",入力シート_上限3千円!$H$2=""),"",入力シート_上限3千円!$H$2)</f>
        <v/>
      </c>
      <c r="R891" t="str">
        <f>IF(OR($A891="",入力シート_上限3千円!$H$3=""),"",入力シート_上限3千円!$H$3)</f>
        <v/>
      </c>
      <c r="S891" s="30" t="str">
        <f t="shared" si="224"/>
        <v/>
      </c>
    </row>
    <row r="892" spans="1:19" x14ac:dyDescent="0.25">
      <c r="A892" t="str">
        <f>IF(入力シート_上限3千円!$B903="","",ROW()-1)</f>
        <v/>
      </c>
      <c r="B892" t="str">
        <f t="shared" si="231"/>
        <v/>
      </c>
      <c r="C892" t="str">
        <f t="shared" si="232"/>
        <v/>
      </c>
      <c r="D892" t="str">
        <f t="shared" si="232"/>
        <v/>
      </c>
      <c r="E892" s="30" t="str">
        <f t="shared" si="232"/>
        <v/>
      </c>
      <c r="F892" t="str">
        <f t="shared" si="232"/>
        <v/>
      </c>
      <c r="G892" t="str">
        <f t="shared" si="219"/>
        <v/>
      </c>
      <c r="H892" t="str">
        <f t="shared" si="220"/>
        <v/>
      </c>
      <c r="I892" t="str">
        <f t="shared" si="221"/>
        <v/>
      </c>
      <c r="J892" t="str">
        <f t="shared" si="222"/>
        <v/>
      </c>
      <c r="K892" t="str">
        <f t="shared" si="233"/>
        <v/>
      </c>
      <c r="L892" t="str">
        <f t="shared" si="233"/>
        <v/>
      </c>
      <c r="M892" t="str">
        <f t="shared" si="233"/>
        <v/>
      </c>
      <c r="N892" t="str">
        <f t="shared" si="223"/>
        <v/>
      </c>
      <c r="O892" t="str">
        <f t="shared" si="234"/>
        <v/>
      </c>
      <c r="P892" t="str">
        <f t="shared" si="234"/>
        <v/>
      </c>
      <c r="Q892" t="str">
        <f>IF(OR($A892="",入力シート_上限3千円!$H$2=""),"",入力シート_上限3千円!$H$2)</f>
        <v/>
      </c>
      <c r="R892" t="str">
        <f>IF(OR($A892="",入力シート_上限3千円!$H$3=""),"",入力シート_上限3千円!$H$3)</f>
        <v/>
      </c>
      <c r="S892" s="30" t="str">
        <f t="shared" si="224"/>
        <v/>
      </c>
    </row>
    <row r="893" spans="1:19" x14ac:dyDescent="0.25">
      <c r="A893" t="str">
        <f>IF(入力シート_上限3千円!$B904="","",ROW()-1)</f>
        <v/>
      </c>
      <c r="B893" t="str">
        <f t="shared" si="231"/>
        <v/>
      </c>
      <c r="C893" t="str">
        <f t="shared" si="232"/>
        <v/>
      </c>
      <c r="D893" t="str">
        <f t="shared" si="232"/>
        <v/>
      </c>
      <c r="E893" s="30" t="str">
        <f t="shared" si="232"/>
        <v/>
      </c>
      <c r="F893" t="str">
        <f t="shared" si="232"/>
        <v/>
      </c>
      <c r="G893" t="str">
        <f t="shared" si="219"/>
        <v/>
      </c>
      <c r="H893" t="str">
        <f t="shared" si="220"/>
        <v/>
      </c>
      <c r="I893" t="str">
        <f t="shared" si="221"/>
        <v/>
      </c>
      <c r="J893" t="str">
        <f t="shared" si="222"/>
        <v/>
      </c>
      <c r="K893" t="str">
        <f t="shared" si="233"/>
        <v/>
      </c>
      <c r="L893" t="str">
        <f t="shared" si="233"/>
        <v/>
      </c>
      <c r="M893" t="str">
        <f t="shared" si="233"/>
        <v/>
      </c>
      <c r="N893" t="str">
        <f t="shared" si="223"/>
        <v/>
      </c>
      <c r="O893" t="str">
        <f t="shared" si="234"/>
        <v/>
      </c>
      <c r="P893" t="str">
        <f t="shared" si="234"/>
        <v/>
      </c>
      <c r="Q893" t="str">
        <f>IF(OR($A893="",入力シート_上限3千円!$H$2=""),"",入力シート_上限3千円!$H$2)</f>
        <v/>
      </c>
      <c r="R893" t="str">
        <f>IF(OR($A893="",入力シート_上限3千円!$H$3=""),"",入力シート_上限3千円!$H$3)</f>
        <v/>
      </c>
      <c r="S893" s="30" t="str">
        <f t="shared" si="224"/>
        <v/>
      </c>
    </row>
    <row r="894" spans="1:19" x14ac:dyDescent="0.25">
      <c r="A894" t="str">
        <f>IF(入力シート_上限3千円!$B905="","",ROW()-1)</f>
        <v/>
      </c>
      <c r="B894" t="str">
        <f t="shared" si="231"/>
        <v/>
      </c>
      <c r="C894" t="str">
        <f t="shared" si="232"/>
        <v/>
      </c>
      <c r="D894" t="str">
        <f t="shared" si="232"/>
        <v/>
      </c>
      <c r="E894" s="30" t="str">
        <f t="shared" si="232"/>
        <v/>
      </c>
      <c r="F894" t="str">
        <f t="shared" si="232"/>
        <v/>
      </c>
      <c r="G894" t="str">
        <f t="shared" si="219"/>
        <v/>
      </c>
      <c r="H894" t="str">
        <f t="shared" si="220"/>
        <v/>
      </c>
      <c r="I894" t="str">
        <f t="shared" si="221"/>
        <v/>
      </c>
      <c r="J894" t="str">
        <f t="shared" si="222"/>
        <v/>
      </c>
      <c r="K894" t="str">
        <f t="shared" si="233"/>
        <v/>
      </c>
      <c r="L894" t="str">
        <f t="shared" si="233"/>
        <v/>
      </c>
      <c r="M894" t="str">
        <f t="shared" si="233"/>
        <v/>
      </c>
      <c r="N894" t="str">
        <f t="shared" si="223"/>
        <v/>
      </c>
      <c r="O894" t="str">
        <f t="shared" si="234"/>
        <v/>
      </c>
      <c r="P894" t="str">
        <f t="shared" si="234"/>
        <v/>
      </c>
      <c r="Q894" t="str">
        <f>IF(OR($A894="",入力シート_上限3千円!$H$2=""),"",入力シート_上限3千円!$H$2)</f>
        <v/>
      </c>
      <c r="R894" t="str">
        <f>IF(OR($A894="",入力シート_上限3千円!$H$3=""),"",入力シート_上限3千円!$H$3)</f>
        <v/>
      </c>
      <c r="S894" s="30" t="str">
        <f t="shared" si="224"/>
        <v/>
      </c>
    </row>
    <row r="895" spans="1:19" x14ac:dyDescent="0.25">
      <c r="A895" t="str">
        <f>IF(入力シート_上限3千円!$B906="","",ROW()-1)</f>
        <v/>
      </c>
      <c r="B895" t="str">
        <f t="shared" si="231"/>
        <v/>
      </c>
      <c r="C895" t="str">
        <f t="shared" si="232"/>
        <v/>
      </c>
      <c r="D895" t="str">
        <f t="shared" si="232"/>
        <v/>
      </c>
      <c r="E895" s="30" t="str">
        <f t="shared" si="232"/>
        <v/>
      </c>
      <c r="F895" t="str">
        <f t="shared" si="232"/>
        <v/>
      </c>
      <c r="G895" t="str">
        <f t="shared" si="219"/>
        <v/>
      </c>
      <c r="H895" t="str">
        <f t="shared" si="220"/>
        <v/>
      </c>
      <c r="I895" t="str">
        <f t="shared" si="221"/>
        <v/>
      </c>
      <c r="J895" t="str">
        <f t="shared" si="222"/>
        <v/>
      </c>
      <c r="K895" t="str">
        <f t="shared" si="233"/>
        <v/>
      </c>
      <c r="L895" t="str">
        <f t="shared" si="233"/>
        <v/>
      </c>
      <c r="M895" t="str">
        <f t="shared" si="233"/>
        <v/>
      </c>
      <c r="N895" t="str">
        <f t="shared" si="223"/>
        <v/>
      </c>
      <c r="O895" t="str">
        <f t="shared" si="234"/>
        <v/>
      </c>
      <c r="P895" t="str">
        <f t="shared" si="234"/>
        <v/>
      </c>
      <c r="Q895" t="str">
        <f>IF(OR($A895="",入力シート_上限3千円!$H$2=""),"",入力シート_上限3千円!$H$2)</f>
        <v/>
      </c>
      <c r="R895" t="str">
        <f>IF(OR($A895="",入力シート_上限3千円!$H$3=""),"",入力シート_上限3千円!$H$3)</f>
        <v/>
      </c>
      <c r="S895" s="30" t="str">
        <f t="shared" si="224"/>
        <v/>
      </c>
    </row>
    <row r="896" spans="1:19" x14ac:dyDescent="0.25">
      <c r="A896" t="str">
        <f>IF(入力シート_上限3千円!$B907="","",ROW()-1)</f>
        <v/>
      </c>
      <c r="B896" t="str">
        <f t="shared" si="231"/>
        <v/>
      </c>
      <c r="C896" t="str">
        <f t="shared" si="232"/>
        <v/>
      </c>
      <c r="D896" t="str">
        <f t="shared" si="232"/>
        <v/>
      </c>
      <c r="E896" s="30" t="str">
        <f t="shared" si="232"/>
        <v/>
      </c>
      <c r="F896" t="str">
        <f t="shared" si="232"/>
        <v/>
      </c>
      <c r="G896" t="str">
        <f t="shared" si="219"/>
        <v/>
      </c>
      <c r="H896" t="str">
        <f t="shared" si="220"/>
        <v/>
      </c>
      <c r="I896" t="str">
        <f t="shared" si="221"/>
        <v/>
      </c>
      <c r="J896" t="str">
        <f t="shared" si="222"/>
        <v/>
      </c>
      <c r="K896" t="str">
        <f t="shared" si="233"/>
        <v/>
      </c>
      <c r="L896" t="str">
        <f t="shared" si="233"/>
        <v/>
      </c>
      <c r="M896" t="str">
        <f t="shared" si="233"/>
        <v/>
      </c>
      <c r="N896" t="str">
        <f t="shared" si="223"/>
        <v/>
      </c>
      <c r="O896" t="str">
        <f t="shared" si="234"/>
        <v/>
      </c>
      <c r="P896" t="str">
        <f t="shared" si="234"/>
        <v/>
      </c>
      <c r="Q896" t="str">
        <f>IF(OR($A896="",入力シート_上限3千円!$H$2=""),"",入力シート_上限3千円!$H$2)</f>
        <v/>
      </c>
      <c r="R896" t="str">
        <f>IF(OR($A896="",入力シート_上限3千円!$H$3=""),"",入力シート_上限3千円!$H$3)</f>
        <v/>
      </c>
      <c r="S896" s="30" t="str">
        <f t="shared" si="224"/>
        <v/>
      </c>
    </row>
    <row r="897" spans="1:19" x14ac:dyDescent="0.25">
      <c r="A897" t="str">
        <f>IF(入力シート_上限3千円!$B908="","",ROW()-1)</f>
        <v/>
      </c>
      <c r="B897" t="str">
        <f t="shared" si="231"/>
        <v/>
      </c>
      <c r="C897" t="str">
        <f t="shared" si="232"/>
        <v/>
      </c>
      <c r="D897" t="str">
        <f t="shared" si="232"/>
        <v/>
      </c>
      <c r="E897" s="30" t="str">
        <f t="shared" si="232"/>
        <v/>
      </c>
      <c r="F897" t="str">
        <f t="shared" si="232"/>
        <v/>
      </c>
      <c r="G897" t="str">
        <f t="shared" si="219"/>
        <v/>
      </c>
      <c r="H897" t="str">
        <f t="shared" si="220"/>
        <v/>
      </c>
      <c r="I897" t="str">
        <f t="shared" si="221"/>
        <v/>
      </c>
      <c r="J897" t="str">
        <f t="shared" si="222"/>
        <v/>
      </c>
      <c r="K897" t="str">
        <f t="shared" si="233"/>
        <v/>
      </c>
      <c r="L897" t="str">
        <f t="shared" si="233"/>
        <v/>
      </c>
      <c r="M897" t="str">
        <f t="shared" si="233"/>
        <v/>
      </c>
      <c r="N897" t="str">
        <f t="shared" si="223"/>
        <v/>
      </c>
      <c r="O897" t="str">
        <f t="shared" si="234"/>
        <v/>
      </c>
      <c r="P897" t="str">
        <f t="shared" si="234"/>
        <v/>
      </c>
      <c r="Q897" t="str">
        <f>IF(OR($A897="",入力シート_上限3千円!$H$2=""),"",入力シート_上限3千円!$H$2)</f>
        <v/>
      </c>
      <c r="R897" t="str">
        <f>IF(OR($A897="",入力シート_上限3千円!$H$3=""),"",入力シート_上限3千円!$H$3)</f>
        <v/>
      </c>
      <c r="S897" s="30" t="str">
        <f t="shared" si="224"/>
        <v/>
      </c>
    </row>
    <row r="898" spans="1:19" x14ac:dyDescent="0.25">
      <c r="A898" t="str">
        <f>IF(入力シート_上限3千円!$B909="","",ROW()-1)</f>
        <v/>
      </c>
      <c r="B898" t="str">
        <f t="shared" si="231"/>
        <v/>
      </c>
      <c r="C898" t="str">
        <f t="shared" si="232"/>
        <v/>
      </c>
      <c r="D898" t="str">
        <f t="shared" si="232"/>
        <v/>
      </c>
      <c r="E898" s="30" t="str">
        <f t="shared" si="232"/>
        <v/>
      </c>
      <c r="F898" t="str">
        <f t="shared" si="232"/>
        <v/>
      </c>
      <c r="G898" t="str">
        <f t="shared" si="219"/>
        <v/>
      </c>
      <c r="H898" t="str">
        <f t="shared" si="220"/>
        <v/>
      </c>
      <c r="I898" t="str">
        <f t="shared" si="221"/>
        <v/>
      </c>
      <c r="J898" t="str">
        <f t="shared" si="222"/>
        <v/>
      </c>
      <c r="K898" t="str">
        <f t="shared" si="233"/>
        <v/>
      </c>
      <c r="L898" t="str">
        <f t="shared" si="233"/>
        <v/>
      </c>
      <c r="M898" t="str">
        <f t="shared" si="233"/>
        <v/>
      </c>
      <c r="N898" t="str">
        <f t="shared" si="223"/>
        <v/>
      </c>
      <c r="O898" t="str">
        <f t="shared" si="234"/>
        <v/>
      </c>
      <c r="P898" t="str">
        <f t="shared" si="234"/>
        <v/>
      </c>
      <c r="Q898" t="str">
        <f>IF(OR($A898="",入力シート_上限3千円!$H$2=""),"",入力シート_上限3千円!$H$2)</f>
        <v/>
      </c>
      <c r="R898" t="str">
        <f>IF(OR($A898="",入力シート_上限3千円!$H$3=""),"",入力シート_上限3千円!$H$3)</f>
        <v/>
      </c>
      <c r="S898" s="30" t="str">
        <f t="shared" si="224"/>
        <v/>
      </c>
    </row>
    <row r="899" spans="1:19" x14ac:dyDescent="0.25">
      <c r="A899" t="str">
        <f>IF(入力シート_上限3千円!$B910="","",ROW()-1)</f>
        <v/>
      </c>
      <c r="B899" t="str">
        <f t="shared" si="231"/>
        <v/>
      </c>
      <c r="C899" t="str">
        <f t="shared" si="232"/>
        <v/>
      </c>
      <c r="D899" t="str">
        <f t="shared" si="232"/>
        <v/>
      </c>
      <c r="E899" s="30" t="str">
        <f t="shared" si="232"/>
        <v/>
      </c>
      <c r="F899" t="str">
        <f t="shared" si="232"/>
        <v/>
      </c>
      <c r="G899" t="str">
        <f t="shared" si="219"/>
        <v/>
      </c>
      <c r="H899" t="str">
        <f t="shared" si="220"/>
        <v/>
      </c>
      <c r="I899" t="str">
        <f t="shared" si="221"/>
        <v/>
      </c>
      <c r="J899" t="str">
        <f t="shared" si="222"/>
        <v/>
      </c>
      <c r="K899" t="str">
        <f t="shared" si="233"/>
        <v/>
      </c>
      <c r="L899" t="str">
        <f t="shared" si="233"/>
        <v/>
      </c>
      <c r="M899" t="str">
        <f t="shared" si="233"/>
        <v/>
      </c>
      <c r="N899" t="str">
        <f t="shared" si="223"/>
        <v/>
      </c>
      <c r="O899" t="str">
        <f t="shared" si="234"/>
        <v/>
      </c>
      <c r="P899" t="str">
        <f t="shared" si="234"/>
        <v/>
      </c>
      <c r="Q899" t="str">
        <f>IF(OR($A899="",入力シート_上限3千円!$H$2=""),"",入力シート_上限3千円!$H$2)</f>
        <v/>
      </c>
      <c r="R899" t="str">
        <f>IF(OR($A899="",入力シート_上限3千円!$H$3=""),"",入力シート_上限3千円!$H$3)</f>
        <v/>
      </c>
      <c r="S899" s="30" t="str">
        <f t="shared" si="224"/>
        <v/>
      </c>
    </row>
    <row r="900" spans="1:19" x14ac:dyDescent="0.25">
      <c r="A900" t="str">
        <f>IF(入力シート_上限3千円!$B911="","",ROW()-1)</f>
        <v/>
      </c>
      <c r="B900" t="str">
        <f t="shared" si="231"/>
        <v/>
      </c>
      <c r="C900" t="str">
        <f t="shared" si="232"/>
        <v/>
      </c>
      <c r="D900" t="str">
        <f t="shared" si="232"/>
        <v/>
      </c>
      <c r="E900" s="30" t="str">
        <f t="shared" si="232"/>
        <v/>
      </c>
      <c r="F900" t="str">
        <f t="shared" si="232"/>
        <v/>
      </c>
      <c r="G900" t="str">
        <f t="shared" si="219"/>
        <v/>
      </c>
      <c r="H900" t="str">
        <f t="shared" si="220"/>
        <v/>
      </c>
      <c r="I900" t="str">
        <f t="shared" si="221"/>
        <v/>
      </c>
      <c r="J900" t="str">
        <f t="shared" si="222"/>
        <v/>
      </c>
      <c r="K900" t="str">
        <f t="shared" si="233"/>
        <v/>
      </c>
      <c r="L900" t="str">
        <f t="shared" si="233"/>
        <v/>
      </c>
      <c r="M900" t="str">
        <f t="shared" si="233"/>
        <v/>
      </c>
      <c r="N900" t="str">
        <f t="shared" si="223"/>
        <v/>
      </c>
      <c r="O900" t="str">
        <f t="shared" si="234"/>
        <v/>
      </c>
      <c r="P900" t="str">
        <f t="shared" si="234"/>
        <v/>
      </c>
      <c r="Q900" t="str">
        <f>IF(OR($A900="",入力シート_上限3千円!$H$2=""),"",入力シート_上限3千円!$H$2)</f>
        <v/>
      </c>
      <c r="R900" t="str">
        <f>IF(OR($A900="",入力シート_上限3千円!$H$3=""),"",入力シート_上限3千円!$H$3)</f>
        <v/>
      </c>
      <c r="S900" s="30" t="str">
        <f t="shared" si="224"/>
        <v/>
      </c>
    </row>
    <row r="901" spans="1:19" x14ac:dyDescent="0.25">
      <c r="A901" t="str">
        <f>IF(入力シート_上限3千円!$B912="","",ROW()-1)</f>
        <v/>
      </c>
      <c r="B901" t="str">
        <f t="shared" si="231"/>
        <v/>
      </c>
      <c r="C901" t="str">
        <f t="shared" si="232"/>
        <v/>
      </c>
      <c r="D901" t="str">
        <f t="shared" si="232"/>
        <v/>
      </c>
      <c r="E901" s="30" t="str">
        <f t="shared" si="232"/>
        <v/>
      </c>
      <c r="F901" t="str">
        <f t="shared" si="232"/>
        <v/>
      </c>
      <c r="G901" t="str">
        <f t="shared" si="219"/>
        <v/>
      </c>
      <c r="H901" t="str">
        <f t="shared" si="220"/>
        <v/>
      </c>
      <c r="I901" t="str">
        <f t="shared" si="221"/>
        <v/>
      </c>
      <c r="J901" t="str">
        <f t="shared" si="222"/>
        <v/>
      </c>
      <c r="K901" t="str">
        <f t="shared" si="233"/>
        <v/>
      </c>
      <c r="L901" t="str">
        <f t="shared" si="233"/>
        <v/>
      </c>
      <c r="M901" t="str">
        <f t="shared" si="233"/>
        <v/>
      </c>
      <c r="N901" t="str">
        <f t="shared" si="223"/>
        <v/>
      </c>
      <c r="O901" t="str">
        <f t="shared" si="234"/>
        <v/>
      </c>
      <c r="P901" t="str">
        <f t="shared" si="234"/>
        <v/>
      </c>
      <c r="Q901" t="str">
        <f>IF(OR($A901="",入力シート_上限3千円!$H$2=""),"",入力シート_上限3千円!$H$2)</f>
        <v/>
      </c>
      <c r="R901" t="str">
        <f>IF(OR($A901="",入力シート_上限3千円!$H$3=""),"",入力シート_上限3千円!$H$3)</f>
        <v/>
      </c>
      <c r="S901" s="30" t="str">
        <f t="shared" si="224"/>
        <v/>
      </c>
    </row>
  </sheetData>
  <sheetProtection algorithmName="SHA-512" hashValue="RboHACn6iUWxOK7x75NoTfLdQSSYic8YUxoROxtoHZAjSK2DPJ4u3Ld9lbgskV/W+dtJH1uFYLrd9j6IMjUEYQ==" saltValue="WPDNCXKSt6VHvuuG7x6XHA==" spinCount="100000" sheet="1" objects="1" scenarios="1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K913"/>
  <sheetViews>
    <sheetView tabSelected="1" zoomScale="85" zoomScaleNormal="85" zoomScaleSheetLayoutView="100" workbookViewId="0">
      <selection activeCell="T2" sqref="T2"/>
    </sheetView>
  </sheetViews>
  <sheetFormatPr defaultColWidth="9" defaultRowHeight="15.75" x14ac:dyDescent="0.25"/>
  <cols>
    <col min="1" max="1" width="4.375" style="7" customWidth="1"/>
    <col min="2" max="2" width="7.5" style="7" customWidth="1"/>
    <col min="3" max="3" width="8.375" style="7" customWidth="1"/>
    <col min="4" max="4" width="10" style="7" customWidth="1"/>
    <col min="5" max="6" width="7.5" style="16" customWidth="1"/>
    <col min="7" max="7" width="13.875" style="2" customWidth="1"/>
    <col min="8" max="8" width="4.75" style="2" customWidth="1"/>
    <col min="9" max="10" width="7" style="2" customWidth="1"/>
    <col min="11" max="11" width="4.75" style="2" customWidth="1"/>
    <col min="12" max="12" width="8.5" style="2" customWidth="1"/>
    <col min="13" max="13" width="4.75" style="2" customWidth="1"/>
    <col min="14" max="15" width="8.125" style="2" customWidth="1"/>
    <col min="16" max="16" width="4.75" style="2" customWidth="1"/>
    <col min="17" max="17" width="2.75" style="2" customWidth="1"/>
    <col min="18" max="19" width="8.125" style="2" customWidth="1"/>
    <col min="20" max="20" width="4.75" style="2" customWidth="1"/>
    <col min="21" max="21" width="2.75" style="2" customWidth="1"/>
    <col min="22" max="22" width="10.625" style="2" customWidth="1"/>
    <col min="23" max="23" width="15.375" style="2" bestFit="1" customWidth="1"/>
    <col min="24" max="24" width="9.25" style="2" bestFit="1" customWidth="1"/>
    <col min="25" max="25" width="3" style="2" customWidth="1"/>
    <col min="26" max="26" width="14.25" style="2" customWidth="1"/>
    <col min="27" max="27" width="3.25" style="2" bestFit="1" customWidth="1"/>
    <col min="28" max="28" width="15.375" style="2" bestFit="1" customWidth="1"/>
    <col min="29" max="29" width="19.875" style="2" customWidth="1"/>
    <col min="30" max="30" width="14.625" style="2" bestFit="1" customWidth="1"/>
    <col min="31" max="31" width="19.375" style="93" customWidth="1"/>
    <col min="32" max="32" width="10" style="2" hidden="1" customWidth="1"/>
    <col min="33" max="37" width="9" style="2" hidden="1" customWidth="1"/>
    <col min="38" max="16384" width="9" style="2"/>
  </cols>
  <sheetData>
    <row r="1" spans="1:37" ht="21" customHeight="1" x14ac:dyDescent="0.25">
      <c r="G1" s="120" t="s">
        <v>11</v>
      </c>
      <c r="H1" s="121"/>
      <c r="I1" s="121"/>
      <c r="J1" s="121"/>
      <c r="K1" s="121"/>
      <c r="L1" s="121"/>
      <c r="M1" s="121"/>
      <c r="N1" s="121"/>
      <c r="O1" s="121"/>
      <c r="S1" s="10"/>
    </row>
    <row r="2" spans="1:37" ht="21.6" customHeight="1" x14ac:dyDescent="0.25">
      <c r="G2" s="39" t="s">
        <v>12</v>
      </c>
      <c r="H2" s="115"/>
      <c r="I2" s="115"/>
      <c r="J2" s="115"/>
      <c r="K2" s="115"/>
      <c r="L2" s="115"/>
      <c r="M2" s="115"/>
      <c r="N2" s="115"/>
    </row>
    <row r="3" spans="1:37" ht="21.75" customHeight="1" x14ac:dyDescent="0.25">
      <c r="G3" s="39" t="s">
        <v>13</v>
      </c>
      <c r="H3" s="115"/>
      <c r="I3" s="115"/>
      <c r="J3" s="115"/>
      <c r="K3" s="115"/>
      <c r="L3" s="115"/>
      <c r="M3" s="115"/>
      <c r="N3" s="115"/>
      <c r="O3" s="1"/>
      <c r="P3" s="1"/>
      <c r="Q3" s="1"/>
      <c r="R3" s="1"/>
      <c r="S3" s="1"/>
      <c r="T3" s="1"/>
      <c r="V3" s="10"/>
    </row>
    <row r="4" spans="1:37" x14ac:dyDescent="0.25">
      <c r="G4" s="11"/>
      <c r="H4" s="12" t="s">
        <v>162</v>
      </c>
      <c r="I4" s="11"/>
      <c r="J4" s="11"/>
      <c r="K4" s="11"/>
      <c r="L4" s="11"/>
      <c r="V4" s="12"/>
    </row>
    <row r="5" spans="1:37" x14ac:dyDescent="0.25">
      <c r="G5" s="11"/>
      <c r="H5" s="12" t="s">
        <v>163</v>
      </c>
      <c r="I5" s="11"/>
      <c r="J5" s="11"/>
      <c r="K5" s="11"/>
      <c r="L5" s="11"/>
      <c r="V5" s="4"/>
      <c r="AA5" s="4"/>
    </row>
    <row r="6" spans="1:37" x14ac:dyDescent="0.25">
      <c r="G6" s="11"/>
      <c r="H6" s="4" t="s">
        <v>164</v>
      </c>
      <c r="I6" s="11"/>
      <c r="J6" s="11"/>
      <c r="K6" s="11"/>
      <c r="L6" s="11"/>
      <c r="V6" s="4"/>
      <c r="AA6" s="4"/>
    </row>
    <row r="7" spans="1:37" x14ac:dyDescent="0.25">
      <c r="G7" s="11"/>
      <c r="H7" s="4" t="s">
        <v>187</v>
      </c>
      <c r="I7" s="11"/>
      <c r="J7" s="11"/>
      <c r="K7" s="11"/>
      <c r="L7" s="11"/>
      <c r="V7" s="4"/>
      <c r="AA7" s="4"/>
    </row>
    <row r="8" spans="1:37" x14ac:dyDescent="0.25">
      <c r="G8" s="11"/>
      <c r="H8" s="12" t="s">
        <v>165</v>
      </c>
      <c r="I8" s="11"/>
      <c r="J8" s="11"/>
      <c r="K8" s="11"/>
      <c r="L8" s="11"/>
      <c r="V8" s="4"/>
      <c r="AA8" s="4"/>
    </row>
    <row r="9" spans="1:37" x14ac:dyDescent="0.25">
      <c r="G9" s="11"/>
      <c r="H9" s="4" t="s">
        <v>191</v>
      </c>
      <c r="I9" s="11"/>
      <c r="J9" s="11"/>
      <c r="K9" s="11"/>
      <c r="L9" s="11"/>
    </row>
    <row r="10" spans="1:37" ht="21.75" customHeight="1" x14ac:dyDescent="0.25">
      <c r="G10" s="11" t="s">
        <v>14</v>
      </c>
      <c r="H10" s="11"/>
      <c r="I10" s="11"/>
      <c r="J10" s="11"/>
      <c r="L10" s="11"/>
      <c r="M10" s="3"/>
      <c r="N10" s="3"/>
      <c r="O10" s="3"/>
      <c r="P10" s="3"/>
      <c r="Q10" s="3"/>
      <c r="R10" s="3"/>
      <c r="S10" s="3"/>
      <c r="T10" s="3"/>
      <c r="Z10" s="2" t="s">
        <v>168</v>
      </c>
    </row>
    <row r="11" spans="1:37" ht="21.75" customHeight="1" x14ac:dyDescent="0.25">
      <c r="A11" s="122"/>
      <c r="B11" s="127" t="s">
        <v>159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3"/>
      <c r="R11" s="3"/>
      <c r="S11" s="3"/>
      <c r="T11" s="3"/>
      <c r="V11" s="117" t="s">
        <v>160</v>
      </c>
      <c r="W11" s="118"/>
      <c r="X11" s="118"/>
      <c r="Y11" s="118"/>
      <c r="Z11" s="118"/>
      <c r="AA11" s="118"/>
      <c r="AB11" s="118"/>
      <c r="AC11" s="118"/>
      <c r="AD11" s="119"/>
    </row>
    <row r="12" spans="1:37" ht="60" customHeight="1" x14ac:dyDescent="0.25">
      <c r="A12" s="122"/>
      <c r="B12" s="13" t="s">
        <v>137</v>
      </c>
      <c r="C12" s="15" t="s">
        <v>170</v>
      </c>
      <c r="D12" s="15" t="s">
        <v>1</v>
      </c>
      <c r="E12" s="15" t="s">
        <v>136</v>
      </c>
      <c r="F12" s="15" t="s">
        <v>2</v>
      </c>
      <c r="G12" s="126" t="s">
        <v>153</v>
      </c>
      <c r="H12" s="125"/>
      <c r="I12" s="123" t="s">
        <v>161</v>
      </c>
      <c r="J12" s="124"/>
      <c r="K12" s="125"/>
      <c r="L12" s="123" t="s">
        <v>4</v>
      </c>
      <c r="M12" s="125"/>
      <c r="N12" s="123" t="s">
        <v>5</v>
      </c>
      <c r="O12" s="124"/>
      <c r="P12" s="125"/>
      <c r="R12" s="123" t="s">
        <v>6</v>
      </c>
      <c r="S12" s="124"/>
      <c r="T12" s="125"/>
      <c r="V12" s="86" t="s">
        <v>15</v>
      </c>
      <c r="W12" s="86" t="s">
        <v>8</v>
      </c>
      <c r="X12" s="116" t="s">
        <v>9</v>
      </c>
      <c r="Y12" s="116"/>
      <c r="Z12" s="100" t="s">
        <v>172</v>
      </c>
      <c r="AA12" s="86" t="s">
        <v>16</v>
      </c>
      <c r="AB12" s="100" t="s">
        <v>173</v>
      </c>
      <c r="AC12" s="24" t="s">
        <v>174</v>
      </c>
      <c r="AD12" s="86" t="s">
        <v>17</v>
      </c>
      <c r="AE12" s="95" t="s">
        <v>166</v>
      </c>
      <c r="AF12" s="20" t="s">
        <v>18</v>
      </c>
      <c r="AG12" s="20" t="s">
        <v>19</v>
      </c>
      <c r="AH12" s="20" t="s">
        <v>20</v>
      </c>
      <c r="AI12" s="20" t="s">
        <v>21</v>
      </c>
      <c r="AJ12" s="20" t="s">
        <v>22</v>
      </c>
      <c r="AK12" s="20" t="s">
        <v>23</v>
      </c>
    </row>
    <row r="13" spans="1:37" ht="21.75" customHeight="1" x14ac:dyDescent="0.25">
      <c r="A13" s="7">
        <v>1</v>
      </c>
      <c r="B13" s="14"/>
      <c r="C13" s="97"/>
      <c r="D13" s="28"/>
      <c r="E13" s="17"/>
      <c r="F13" s="21"/>
      <c r="G13" s="6"/>
      <c r="H13" s="9" t="s">
        <v>24</v>
      </c>
      <c r="I13" s="113">
        <f t="shared" ref="I13:I18" si="0">IF(ROUNDDOWN(G13*0.2,0)&lt;3000,ROUNDDOWN(G13*0.2,0),3000)</f>
        <v>0</v>
      </c>
      <c r="J13" s="114"/>
      <c r="K13" s="5" t="s">
        <v>24</v>
      </c>
      <c r="L13" s="6"/>
      <c r="M13" s="9" t="s">
        <v>25</v>
      </c>
      <c r="N13" s="113">
        <f t="shared" ref="N13:N267" si="1">I13*L13</f>
        <v>0</v>
      </c>
      <c r="O13" s="114"/>
      <c r="P13" s="5" t="s">
        <v>24</v>
      </c>
      <c r="R13" s="113">
        <f t="shared" ref="R13:R76" si="2">G13*L13</f>
        <v>0</v>
      </c>
      <c r="S13" s="114"/>
      <c r="T13" s="5" t="s">
        <v>24</v>
      </c>
      <c r="V13" s="25" t="str">
        <f>IF($G13="","",IF(AND($W13="平日",$G13&gt;=3000),"配布対象",IF(AND($W13="休日",$G13&gt;=2000),"配布対象","配布対象外")))</f>
        <v/>
      </c>
      <c r="W13" s="25" t="str">
        <f t="shared" ref="W13:W76" si="3">IF($F13="","",IF($AG13=7,"休日",IF(AND($AI13=1,$AH13=7),"休日",IF(AND($AG13=1,$AJ13=1),"休日",IF(AND($AI13=1,$AJ13=1),"休日","平日")))))</f>
        <v/>
      </c>
      <c r="X13" s="25" t="str">
        <f>IF($L13="","",IF(AND($V13="配布対象",$W13="平日"),2*$L13,IF(AND($V13="配布対象",$W13="休日"),1*$L13,"")))</f>
        <v/>
      </c>
      <c r="Y13" s="25" t="s">
        <v>26</v>
      </c>
      <c r="Z13" s="29"/>
      <c r="AA13" s="25" t="str">
        <f t="shared" ref="AA13:AA76" si="4">IF($B13="","","～")</f>
        <v/>
      </c>
      <c r="AB13" s="29"/>
      <c r="AC13" s="29"/>
      <c r="AD13" s="87" t="str">
        <f>IF(AND(RIGHT($Z13,6)="",RIGHT($AB13,6)="",RIGHT($AC13,6)=""),"",IF(RIGHT($AC13,6)="",RIGHT($AB13,6)-RIGHT($Z13,6)+1,IF(AND(RIGHT($Z13,6)="",RIGHT($AB13,6)=""),LEN(TRIM($AC13))-LEN(SUBSTITUTE(TRIM($AC13),",",""))+1,RIGHT($AB13,6)-RIGHT($Z13,6)+1+LEN(TRIM($AC13))-LEN(SUBSTITUTE(TRIM($AC13),",",""))+1)))</f>
        <v/>
      </c>
      <c r="AE13" s="98" t="str">
        <f>IFERROR($X13-$AD13,"")</f>
        <v/>
      </c>
      <c r="AF13" s="23">
        <f>$F13+1</f>
        <v>1</v>
      </c>
      <c r="AG13" s="2">
        <f>WEEKDAY($F13,1)</f>
        <v>7</v>
      </c>
      <c r="AH13" s="2">
        <f>WEEKDAY($AF13,1)</f>
        <v>1</v>
      </c>
      <c r="AI13" s="2">
        <f>COUNTIF(【編集不可】祝日一覧!$B$1:$B$23,$F13)</f>
        <v>0</v>
      </c>
      <c r="AJ13" s="2">
        <f>COUNTIF(【編集不可】祝日一覧!$B$1:$B$23,$AF13)</f>
        <v>0</v>
      </c>
      <c r="AK13" s="2" t="str">
        <f ca="1">$B13&amp;"-"&amp;COUNTIF($B$13:INDIRECT("B"&amp;12+A13),B13)</f>
        <v>-0</v>
      </c>
    </row>
    <row r="14" spans="1:37" ht="21.75" customHeight="1" x14ac:dyDescent="0.25">
      <c r="A14" s="7">
        <v>2</v>
      </c>
      <c r="B14" s="14"/>
      <c r="C14" s="97"/>
      <c r="D14" s="28"/>
      <c r="E14" s="17"/>
      <c r="F14" s="21"/>
      <c r="G14" s="6"/>
      <c r="H14" s="9" t="s">
        <v>24</v>
      </c>
      <c r="I14" s="113">
        <f t="shared" si="0"/>
        <v>0</v>
      </c>
      <c r="J14" s="114"/>
      <c r="K14" s="5" t="s">
        <v>24</v>
      </c>
      <c r="L14" s="6"/>
      <c r="M14" s="9" t="s">
        <v>25</v>
      </c>
      <c r="N14" s="113">
        <f t="shared" si="1"/>
        <v>0</v>
      </c>
      <c r="O14" s="114"/>
      <c r="P14" s="5" t="s">
        <v>24</v>
      </c>
      <c r="R14" s="113">
        <f t="shared" si="2"/>
        <v>0</v>
      </c>
      <c r="S14" s="114"/>
      <c r="T14" s="5" t="s">
        <v>24</v>
      </c>
      <c r="V14" s="25" t="str">
        <f t="shared" ref="V14:V77" si="5">IF($G14="","",IF(AND($W14="平日",$G14&gt;=3000),"配布対象",IF(AND($W14="休日",$G14&gt;=2000),"配布対象","配布対象外")))</f>
        <v/>
      </c>
      <c r="W14" s="25" t="str">
        <f t="shared" si="3"/>
        <v/>
      </c>
      <c r="X14" s="25" t="str">
        <f t="shared" ref="X14:X77" si="6">IF($L14="","",IF(AND($V14="配布対象",$W14="平日"),2*$L14,IF(AND($V14="配布対象",$W14="休日"),1*$L14,"")))</f>
        <v/>
      </c>
      <c r="Y14" s="25" t="s">
        <v>26</v>
      </c>
      <c r="Z14" s="29"/>
      <c r="AA14" s="25" t="str">
        <f t="shared" si="4"/>
        <v/>
      </c>
      <c r="AB14" s="29"/>
      <c r="AC14" s="29"/>
      <c r="AD14" s="87" t="str">
        <f t="shared" ref="AD14:AD77" si="7">IF(AND(RIGHT($Z14,6)="",RIGHT($AB14,6)="",RIGHT($AC14,6)=""),"",IF(RIGHT($AC14,6)="",RIGHT($AB14,6)-RIGHT($Z14,6)+1,IF(AND(RIGHT($Z14,6)="",RIGHT($AB14,6)=""),LEN(TRIM($AC14))-LEN(SUBSTITUTE(TRIM($AC14),",",""))+1,RIGHT($AB14,6)-RIGHT($Z14,6)+1+LEN(TRIM($AC14))-LEN(SUBSTITUTE(TRIM($AC14),",",""))+1)))</f>
        <v/>
      </c>
      <c r="AE14" s="95" t="str">
        <f t="shared" ref="AE14:AE77" si="8">IFERROR($X14-$AD14,"")</f>
        <v/>
      </c>
      <c r="AF14" s="23">
        <f t="shared" ref="AF14:AF77" si="9">$F14+1</f>
        <v>1</v>
      </c>
      <c r="AG14" s="2">
        <f t="shared" ref="AG14:AG77" si="10">WEEKDAY($F14,1)</f>
        <v>7</v>
      </c>
      <c r="AH14" s="2">
        <f t="shared" ref="AH14:AH77" si="11">WEEKDAY($AF14,1)</f>
        <v>1</v>
      </c>
      <c r="AI14" s="2">
        <f>COUNTIF(【編集不可】祝日一覧!$B$1:$B$23,$F14)</f>
        <v>0</v>
      </c>
      <c r="AJ14" s="2">
        <f>COUNTIF(【編集不可】祝日一覧!$B$1:$B$23,$AF14)</f>
        <v>0</v>
      </c>
      <c r="AK14" s="2" t="str">
        <f ca="1">$B14&amp;"-"&amp;COUNTIF($B$13:INDIRECT("B"&amp;12+A14),B14)</f>
        <v>-0</v>
      </c>
    </row>
    <row r="15" spans="1:37" ht="21.75" customHeight="1" x14ac:dyDescent="0.25">
      <c r="A15" s="7">
        <v>3</v>
      </c>
      <c r="B15" s="14"/>
      <c r="C15" s="97"/>
      <c r="D15" s="28"/>
      <c r="E15" s="17"/>
      <c r="F15" s="21"/>
      <c r="G15" s="6"/>
      <c r="H15" s="9" t="s">
        <v>24</v>
      </c>
      <c r="I15" s="113">
        <f t="shared" si="0"/>
        <v>0</v>
      </c>
      <c r="J15" s="114"/>
      <c r="K15" s="5" t="s">
        <v>24</v>
      </c>
      <c r="L15" s="6"/>
      <c r="M15" s="9" t="s">
        <v>25</v>
      </c>
      <c r="N15" s="113">
        <f t="shared" si="1"/>
        <v>0</v>
      </c>
      <c r="O15" s="114"/>
      <c r="P15" s="5" t="s">
        <v>24</v>
      </c>
      <c r="R15" s="113">
        <f t="shared" si="2"/>
        <v>0</v>
      </c>
      <c r="S15" s="114"/>
      <c r="T15" s="5" t="s">
        <v>24</v>
      </c>
      <c r="V15" s="25" t="str">
        <f t="shared" si="5"/>
        <v/>
      </c>
      <c r="W15" s="25" t="str">
        <f t="shared" si="3"/>
        <v/>
      </c>
      <c r="X15" s="25" t="str">
        <f t="shared" si="6"/>
        <v/>
      </c>
      <c r="Y15" s="25" t="s">
        <v>26</v>
      </c>
      <c r="Z15" s="29"/>
      <c r="AA15" s="25" t="str">
        <f t="shared" si="4"/>
        <v/>
      </c>
      <c r="AB15" s="29"/>
      <c r="AC15" s="29"/>
      <c r="AD15" s="87" t="str">
        <f t="shared" si="7"/>
        <v/>
      </c>
      <c r="AE15" s="95" t="str">
        <f t="shared" si="8"/>
        <v/>
      </c>
      <c r="AF15" s="23">
        <f t="shared" si="9"/>
        <v>1</v>
      </c>
      <c r="AG15" s="2">
        <f t="shared" si="10"/>
        <v>7</v>
      </c>
      <c r="AH15" s="2">
        <f t="shared" si="11"/>
        <v>1</v>
      </c>
      <c r="AI15" s="2">
        <f>COUNTIF(【編集不可】祝日一覧!$B$1:$B$23,$F15)</f>
        <v>0</v>
      </c>
      <c r="AJ15" s="2">
        <f>COUNTIF(【編集不可】祝日一覧!$B$1:$B$23,$AF15)</f>
        <v>0</v>
      </c>
      <c r="AK15" s="2" t="str">
        <f ca="1">$B15&amp;"-"&amp;COUNTIF($B$13:INDIRECT("B"&amp;12+A15),B15)</f>
        <v>-0</v>
      </c>
    </row>
    <row r="16" spans="1:37" ht="21.75" customHeight="1" x14ac:dyDescent="0.25">
      <c r="A16" s="7">
        <v>4</v>
      </c>
      <c r="B16" s="14"/>
      <c r="C16" s="97"/>
      <c r="D16" s="28"/>
      <c r="E16" s="17"/>
      <c r="F16" s="21"/>
      <c r="G16" s="6"/>
      <c r="H16" s="9" t="s">
        <v>24</v>
      </c>
      <c r="I16" s="113">
        <f t="shared" si="0"/>
        <v>0</v>
      </c>
      <c r="J16" s="114"/>
      <c r="K16" s="5" t="s">
        <v>24</v>
      </c>
      <c r="L16" s="6"/>
      <c r="M16" s="9" t="s">
        <v>25</v>
      </c>
      <c r="N16" s="113">
        <f t="shared" si="1"/>
        <v>0</v>
      </c>
      <c r="O16" s="114"/>
      <c r="P16" s="5" t="s">
        <v>24</v>
      </c>
      <c r="R16" s="113">
        <f t="shared" si="2"/>
        <v>0</v>
      </c>
      <c r="S16" s="114"/>
      <c r="T16" s="5" t="s">
        <v>24</v>
      </c>
      <c r="V16" s="25" t="str">
        <f t="shared" si="5"/>
        <v/>
      </c>
      <c r="W16" s="25" t="str">
        <f t="shared" si="3"/>
        <v/>
      </c>
      <c r="X16" s="25" t="str">
        <f t="shared" si="6"/>
        <v/>
      </c>
      <c r="Y16" s="25" t="s">
        <v>26</v>
      </c>
      <c r="Z16" s="29"/>
      <c r="AA16" s="25" t="str">
        <f t="shared" si="4"/>
        <v/>
      </c>
      <c r="AB16" s="29"/>
      <c r="AC16" s="29"/>
      <c r="AD16" s="87" t="str">
        <f t="shared" si="7"/>
        <v/>
      </c>
      <c r="AE16" s="95" t="str">
        <f t="shared" si="8"/>
        <v/>
      </c>
      <c r="AF16" s="23">
        <f t="shared" si="9"/>
        <v>1</v>
      </c>
      <c r="AG16" s="2">
        <f t="shared" si="10"/>
        <v>7</v>
      </c>
      <c r="AH16" s="2">
        <f t="shared" si="11"/>
        <v>1</v>
      </c>
      <c r="AI16" s="2">
        <f>COUNTIF(【編集不可】祝日一覧!$B$1:$B$23,$F16)</f>
        <v>0</v>
      </c>
      <c r="AJ16" s="2">
        <f>COUNTIF(【編集不可】祝日一覧!$B$1:$B$23,$AF16)</f>
        <v>0</v>
      </c>
      <c r="AK16" s="2" t="str">
        <f ca="1">$B16&amp;"-"&amp;COUNTIF($B$13:INDIRECT("B"&amp;12+A16),B16)</f>
        <v>-0</v>
      </c>
    </row>
    <row r="17" spans="1:37" ht="21.75" customHeight="1" x14ac:dyDescent="0.25">
      <c r="A17" s="7">
        <v>5</v>
      </c>
      <c r="B17" s="14"/>
      <c r="C17" s="28"/>
      <c r="D17" s="28"/>
      <c r="E17" s="17"/>
      <c r="F17" s="21"/>
      <c r="G17" s="6"/>
      <c r="H17" s="9" t="s">
        <v>24</v>
      </c>
      <c r="I17" s="113">
        <f t="shared" si="0"/>
        <v>0</v>
      </c>
      <c r="J17" s="114"/>
      <c r="K17" s="5" t="s">
        <v>24</v>
      </c>
      <c r="L17" s="6"/>
      <c r="M17" s="9" t="s">
        <v>25</v>
      </c>
      <c r="N17" s="113">
        <f t="shared" si="1"/>
        <v>0</v>
      </c>
      <c r="O17" s="114"/>
      <c r="P17" s="5" t="s">
        <v>24</v>
      </c>
      <c r="R17" s="113">
        <f t="shared" si="2"/>
        <v>0</v>
      </c>
      <c r="S17" s="114"/>
      <c r="T17" s="5" t="s">
        <v>24</v>
      </c>
      <c r="V17" s="25" t="str">
        <f t="shared" si="5"/>
        <v/>
      </c>
      <c r="W17" s="25" t="str">
        <f t="shared" si="3"/>
        <v/>
      </c>
      <c r="X17" s="25" t="str">
        <f t="shared" si="6"/>
        <v/>
      </c>
      <c r="Y17" s="25" t="s">
        <v>26</v>
      </c>
      <c r="Z17" s="29"/>
      <c r="AA17" s="25" t="str">
        <f t="shared" si="4"/>
        <v/>
      </c>
      <c r="AB17" s="29"/>
      <c r="AC17" s="29"/>
      <c r="AD17" s="87" t="str">
        <f t="shared" si="7"/>
        <v/>
      </c>
      <c r="AE17" s="95" t="str">
        <f t="shared" si="8"/>
        <v/>
      </c>
      <c r="AF17" s="23">
        <f t="shared" si="9"/>
        <v>1</v>
      </c>
      <c r="AG17" s="2">
        <f t="shared" si="10"/>
        <v>7</v>
      </c>
      <c r="AH17" s="2">
        <f t="shared" si="11"/>
        <v>1</v>
      </c>
      <c r="AI17" s="2">
        <f>COUNTIF(【編集不可】祝日一覧!$B$1:$B$23,$F17)</f>
        <v>0</v>
      </c>
      <c r="AJ17" s="2">
        <f>COUNTIF(【編集不可】祝日一覧!$B$1:$B$23,$AF17)</f>
        <v>0</v>
      </c>
      <c r="AK17" s="2" t="str">
        <f ca="1">$B17&amp;"-"&amp;COUNTIF($B$13:INDIRECT("B"&amp;12+A17),B17)</f>
        <v>-0</v>
      </c>
    </row>
    <row r="18" spans="1:37" ht="21.75" customHeight="1" x14ac:dyDescent="0.25">
      <c r="A18" s="7">
        <v>6</v>
      </c>
      <c r="B18" s="14"/>
      <c r="C18" s="28"/>
      <c r="D18" s="28"/>
      <c r="E18" s="17"/>
      <c r="F18" s="21"/>
      <c r="G18" s="6"/>
      <c r="H18" s="9" t="s">
        <v>24</v>
      </c>
      <c r="I18" s="113">
        <f t="shared" si="0"/>
        <v>0</v>
      </c>
      <c r="J18" s="114"/>
      <c r="K18" s="5" t="s">
        <v>24</v>
      </c>
      <c r="L18" s="6"/>
      <c r="M18" s="9" t="s">
        <v>25</v>
      </c>
      <c r="N18" s="113">
        <f t="shared" si="1"/>
        <v>0</v>
      </c>
      <c r="O18" s="114"/>
      <c r="P18" s="5" t="s">
        <v>24</v>
      </c>
      <c r="R18" s="113">
        <f t="shared" si="2"/>
        <v>0</v>
      </c>
      <c r="S18" s="114"/>
      <c r="T18" s="5" t="s">
        <v>24</v>
      </c>
      <c r="V18" s="25" t="str">
        <f t="shared" si="5"/>
        <v/>
      </c>
      <c r="W18" s="25" t="str">
        <f t="shared" si="3"/>
        <v/>
      </c>
      <c r="X18" s="25" t="str">
        <f t="shared" si="6"/>
        <v/>
      </c>
      <c r="Y18" s="25" t="s">
        <v>26</v>
      </c>
      <c r="Z18" s="29"/>
      <c r="AA18" s="25" t="str">
        <f t="shared" si="4"/>
        <v/>
      </c>
      <c r="AB18" s="29"/>
      <c r="AC18" s="29"/>
      <c r="AD18" s="87" t="str">
        <f t="shared" si="7"/>
        <v/>
      </c>
      <c r="AE18" s="95" t="str">
        <f t="shared" si="8"/>
        <v/>
      </c>
      <c r="AF18" s="23">
        <f t="shared" si="9"/>
        <v>1</v>
      </c>
      <c r="AG18" s="2">
        <f t="shared" si="10"/>
        <v>7</v>
      </c>
      <c r="AH18" s="2">
        <f t="shared" si="11"/>
        <v>1</v>
      </c>
      <c r="AI18" s="2">
        <f>COUNTIF(【編集不可】祝日一覧!$B$1:$B$23,$F18)</f>
        <v>0</v>
      </c>
      <c r="AJ18" s="2">
        <f>COUNTIF(【編集不可】祝日一覧!$B$1:$B$23,$AF18)</f>
        <v>0</v>
      </c>
      <c r="AK18" s="2" t="str">
        <f ca="1">$B18&amp;"-"&amp;COUNTIF($B$13:INDIRECT("B"&amp;12+A18),B18)</f>
        <v>-0</v>
      </c>
    </row>
    <row r="19" spans="1:37" ht="21.75" customHeight="1" x14ac:dyDescent="0.25">
      <c r="A19" s="7">
        <v>7</v>
      </c>
      <c r="B19" s="14"/>
      <c r="C19" s="28"/>
      <c r="D19" s="28"/>
      <c r="E19" s="17"/>
      <c r="F19" s="21"/>
      <c r="G19" s="6"/>
      <c r="H19" s="9" t="s">
        <v>24</v>
      </c>
      <c r="I19" s="113">
        <f>IF(ROUNDDOWN(G19*0.2,0)&lt;3000,ROUNDDOWN(G19*0.2,0),3000)</f>
        <v>0</v>
      </c>
      <c r="J19" s="114"/>
      <c r="K19" s="5" t="s">
        <v>24</v>
      </c>
      <c r="L19" s="6"/>
      <c r="M19" s="9" t="s">
        <v>25</v>
      </c>
      <c r="N19" s="113">
        <f t="shared" si="1"/>
        <v>0</v>
      </c>
      <c r="O19" s="114"/>
      <c r="P19" s="5" t="s">
        <v>24</v>
      </c>
      <c r="R19" s="113">
        <f t="shared" si="2"/>
        <v>0</v>
      </c>
      <c r="S19" s="114"/>
      <c r="T19" s="5" t="s">
        <v>24</v>
      </c>
      <c r="V19" s="25" t="str">
        <f t="shared" si="5"/>
        <v/>
      </c>
      <c r="W19" s="25" t="str">
        <f t="shared" si="3"/>
        <v/>
      </c>
      <c r="X19" s="25" t="str">
        <f t="shared" si="6"/>
        <v/>
      </c>
      <c r="Y19" s="25" t="s">
        <v>26</v>
      </c>
      <c r="Z19" s="29"/>
      <c r="AA19" s="25" t="str">
        <f t="shared" si="4"/>
        <v/>
      </c>
      <c r="AB19" s="29"/>
      <c r="AC19" s="29"/>
      <c r="AD19" s="87" t="str">
        <f t="shared" si="7"/>
        <v/>
      </c>
      <c r="AE19" s="95" t="str">
        <f t="shared" si="8"/>
        <v/>
      </c>
      <c r="AF19" s="23">
        <f t="shared" si="9"/>
        <v>1</v>
      </c>
      <c r="AG19" s="2">
        <f t="shared" si="10"/>
        <v>7</v>
      </c>
      <c r="AH19" s="2">
        <f t="shared" si="11"/>
        <v>1</v>
      </c>
      <c r="AI19" s="2">
        <f>COUNTIF(【編集不可】祝日一覧!$B$1:$B$23,$F19)</f>
        <v>0</v>
      </c>
      <c r="AJ19" s="2">
        <f>COUNTIF(【編集不可】祝日一覧!$B$1:$B$23,$AF19)</f>
        <v>0</v>
      </c>
      <c r="AK19" s="2" t="str">
        <f ca="1">$B19&amp;"-"&amp;COUNTIF($B$13:INDIRECT("B"&amp;12+A19),B19)</f>
        <v>-0</v>
      </c>
    </row>
    <row r="20" spans="1:37" ht="21.75" customHeight="1" x14ac:dyDescent="0.25">
      <c r="A20" s="7">
        <v>8</v>
      </c>
      <c r="B20" s="14"/>
      <c r="C20" s="28"/>
      <c r="D20" s="28"/>
      <c r="E20" s="17"/>
      <c r="F20" s="21"/>
      <c r="G20" s="6"/>
      <c r="H20" s="9" t="s">
        <v>24</v>
      </c>
      <c r="I20" s="113">
        <f t="shared" ref="I20:I83" si="12">IF(ROUNDDOWN(G20*0.2,0)&lt;3000,ROUNDDOWN(G20*0.2,0),3000)</f>
        <v>0</v>
      </c>
      <c r="J20" s="114"/>
      <c r="K20" s="5" t="s">
        <v>24</v>
      </c>
      <c r="L20" s="6"/>
      <c r="M20" s="9" t="s">
        <v>25</v>
      </c>
      <c r="N20" s="113">
        <f t="shared" si="1"/>
        <v>0</v>
      </c>
      <c r="O20" s="114"/>
      <c r="P20" s="5" t="s">
        <v>24</v>
      </c>
      <c r="R20" s="113">
        <f t="shared" si="2"/>
        <v>0</v>
      </c>
      <c r="S20" s="114"/>
      <c r="T20" s="5" t="s">
        <v>24</v>
      </c>
      <c r="V20" s="25" t="str">
        <f t="shared" si="5"/>
        <v/>
      </c>
      <c r="W20" s="25" t="str">
        <f t="shared" si="3"/>
        <v/>
      </c>
      <c r="X20" s="25" t="str">
        <f t="shared" si="6"/>
        <v/>
      </c>
      <c r="Y20" s="25" t="s">
        <v>26</v>
      </c>
      <c r="Z20" s="29"/>
      <c r="AA20" s="25" t="str">
        <f t="shared" si="4"/>
        <v/>
      </c>
      <c r="AB20" s="29"/>
      <c r="AC20" s="29"/>
      <c r="AD20" s="87" t="str">
        <f t="shared" si="7"/>
        <v/>
      </c>
      <c r="AE20" s="95" t="str">
        <f t="shared" si="8"/>
        <v/>
      </c>
      <c r="AF20" s="23">
        <f t="shared" si="9"/>
        <v>1</v>
      </c>
      <c r="AG20" s="2">
        <f t="shared" si="10"/>
        <v>7</v>
      </c>
      <c r="AH20" s="2">
        <f t="shared" si="11"/>
        <v>1</v>
      </c>
      <c r="AI20" s="2">
        <f>COUNTIF(【編集不可】祝日一覧!$B$1:$B$23,$F20)</f>
        <v>0</v>
      </c>
      <c r="AJ20" s="2">
        <f>COUNTIF(【編集不可】祝日一覧!$B$1:$B$23,$AF20)</f>
        <v>0</v>
      </c>
      <c r="AK20" s="2" t="str">
        <f ca="1">$B20&amp;"-"&amp;COUNTIF($B$13:INDIRECT("B"&amp;12+A20),B20)</f>
        <v>-0</v>
      </c>
    </row>
    <row r="21" spans="1:37" ht="21.75" customHeight="1" x14ac:dyDescent="0.25">
      <c r="A21" s="7">
        <v>9</v>
      </c>
      <c r="B21" s="14"/>
      <c r="C21" s="28"/>
      <c r="D21" s="28"/>
      <c r="E21" s="17"/>
      <c r="F21" s="17"/>
      <c r="G21" s="6"/>
      <c r="H21" s="9" t="s">
        <v>24</v>
      </c>
      <c r="I21" s="113">
        <f t="shared" si="12"/>
        <v>0</v>
      </c>
      <c r="J21" s="114"/>
      <c r="K21" s="5" t="s">
        <v>24</v>
      </c>
      <c r="L21" s="6"/>
      <c r="M21" s="9" t="s">
        <v>25</v>
      </c>
      <c r="N21" s="113">
        <f t="shared" si="1"/>
        <v>0</v>
      </c>
      <c r="O21" s="114"/>
      <c r="P21" s="5" t="s">
        <v>24</v>
      </c>
      <c r="R21" s="113">
        <f t="shared" si="2"/>
        <v>0</v>
      </c>
      <c r="S21" s="114"/>
      <c r="T21" s="5" t="s">
        <v>24</v>
      </c>
      <c r="V21" s="25" t="str">
        <f t="shared" si="5"/>
        <v/>
      </c>
      <c r="W21" s="25" t="str">
        <f t="shared" si="3"/>
        <v/>
      </c>
      <c r="X21" s="25" t="str">
        <f t="shared" si="6"/>
        <v/>
      </c>
      <c r="Y21" s="25" t="s">
        <v>26</v>
      </c>
      <c r="Z21" s="29"/>
      <c r="AA21" s="25" t="str">
        <f t="shared" si="4"/>
        <v/>
      </c>
      <c r="AB21" s="29"/>
      <c r="AC21" s="29"/>
      <c r="AD21" s="87" t="str">
        <f t="shared" si="7"/>
        <v/>
      </c>
      <c r="AE21" s="95" t="str">
        <f t="shared" si="8"/>
        <v/>
      </c>
      <c r="AF21" s="23">
        <f t="shared" si="9"/>
        <v>1</v>
      </c>
      <c r="AG21" s="2">
        <f t="shared" si="10"/>
        <v>7</v>
      </c>
      <c r="AH21" s="2">
        <f t="shared" si="11"/>
        <v>1</v>
      </c>
      <c r="AI21" s="2">
        <f>COUNTIF(【編集不可】祝日一覧!$B$1:$B$23,$F21)</f>
        <v>0</v>
      </c>
      <c r="AJ21" s="2">
        <f>COUNTIF(【編集不可】祝日一覧!$B$1:$B$23,$AF21)</f>
        <v>0</v>
      </c>
      <c r="AK21" s="2" t="str">
        <f ca="1">$B21&amp;"-"&amp;COUNTIF($B$13:INDIRECT("B"&amp;12+A21),B21)</f>
        <v>-0</v>
      </c>
    </row>
    <row r="22" spans="1:37" ht="21.75" customHeight="1" x14ac:dyDescent="0.25">
      <c r="A22" s="7">
        <v>10</v>
      </c>
      <c r="B22" s="14"/>
      <c r="C22" s="28"/>
      <c r="D22" s="28"/>
      <c r="E22" s="17"/>
      <c r="F22" s="17"/>
      <c r="G22" s="6"/>
      <c r="H22" s="9" t="s">
        <v>24</v>
      </c>
      <c r="I22" s="113">
        <f t="shared" si="12"/>
        <v>0</v>
      </c>
      <c r="J22" s="114"/>
      <c r="K22" s="5" t="s">
        <v>24</v>
      </c>
      <c r="L22" s="6"/>
      <c r="M22" s="9" t="s">
        <v>25</v>
      </c>
      <c r="N22" s="113">
        <f t="shared" si="1"/>
        <v>0</v>
      </c>
      <c r="O22" s="114"/>
      <c r="P22" s="5" t="s">
        <v>24</v>
      </c>
      <c r="R22" s="113">
        <f t="shared" si="2"/>
        <v>0</v>
      </c>
      <c r="S22" s="114"/>
      <c r="T22" s="5" t="s">
        <v>24</v>
      </c>
      <c r="V22" s="25" t="str">
        <f t="shared" si="5"/>
        <v/>
      </c>
      <c r="W22" s="25" t="str">
        <f t="shared" si="3"/>
        <v/>
      </c>
      <c r="X22" s="25" t="str">
        <f t="shared" si="6"/>
        <v/>
      </c>
      <c r="Y22" s="25" t="s">
        <v>26</v>
      </c>
      <c r="Z22" s="29"/>
      <c r="AA22" s="25" t="str">
        <f t="shared" si="4"/>
        <v/>
      </c>
      <c r="AB22" s="29"/>
      <c r="AC22" s="29"/>
      <c r="AD22" s="87" t="str">
        <f t="shared" si="7"/>
        <v/>
      </c>
      <c r="AE22" s="95" t="str">
        <f t="shared" si="8"/>
        <v/>
      </c>
      <c r="AF22" s="23">
        <f t="shared" si="9"/>
        <v>1</v>
      </c>
      <c r="AG22" s="2">
        <f t="shared" si="10"/>
        <v>7</v>
      </c>
      <c r="AH22" s="2">
        <f t="shared" si="11"/>
        <v>1</v>
      </c>
      <c r="AI22" s="2">
        <f>COUNTIF(【編集不可】祝日一覧!$B$1:$B$23,$F22)</f>
        <v>0</v>
      </c>
      <c r="AJ22" s="2">
        <f>COUNTIF(【編集不可】祝日一覧!$B$1:$B$23,$AF22)</f>
        <v>0</v>
      </c>
      <c r="AK22" s="2" t="str">
        <f ca="1">$B22&amp;"-"&amp;COUNTIF($B$13:INDIRECT("B"&amp;12+A22),B22)</f>
        <v>-0</v>
      </c>
    </row>
    <row r="23" spans="1:37" ht="21.75" customHeight="1" x14ac:dyDescent="0.25">
      <c r="A23" s="7">
        <v>11</v>
      </c>
      <c r="B23" s="14"/>
      <c r="C23" s="28"/>
      <c r="D23" s="28"/>
      <c r="E23" s="17"/>
      <c r="F23" s="17"/>
      <c r="G23" s="6"/>
      <c r="H23" s="9" t="s">
        <v>24</v>
      </c>
      <c r="I23" s="113">
        <f t="shared" si="12"/>
        <v>0</v>
      </c>
      <c r="J23" s="114"/>
      <c r="K23" s="5" t="s">
        <v>24</v>
      </c>
      <c r="L23" s="6"/>
      <c r="M23" s="9" t="s">
        <v>25</v>
      </c>
      <c r="N23" s="113">
        <f t="shared" si="1"/>
        <v>0</v>
      </c>
      <c r="O23" s="114"/>
      <c r="P23" s="5" t="s">
        <v>24</v>
      </c>
      <c r="R23" s="113">
        <f t="shared" si="2"/>
        <v>0</v>
      </c>
      <c r="S23" s="114"/>
      <c r="T23" s="5" t="s">
        <v>24</v>
      </c>
      <c r="V23" s="25" t="str">
        <f t="shared" si="5"/>
        <v/>
      </c>
      <c r="W23" s="25" t="str">
        <f t="shared" si="3"/>
        <v/>
      </c>
      <c r="X23" s="25" t="str">
        <f t="shared" si="6"/>
        <v/>
      </c>
      <c r="Y23" s="25" t="s">
        <v>26</v>
      </c>
      <c r="Z23" s="29"/>
      <c r="AA23" s="25" t="str">
        <f t="shared" si="4"/>
        <v/>
      </c>
      <c r="AB23" s="29"/>
      <c r="AC23" s="29"/>
      <c r="AD23" s="87" t="str">
        <f t="shared" si="7"/>
        <v/>
      </c>
      <c r="AE23" s="95" t="str">
        <f t="shared" si="8"/>
        <v/>
      </c>
      <c r="AF23" s="23">
        <f t="shared" si="9"/>
        <v>1</v>
      </c>
      <c r="AG23" s="2">
        <f t="shared" si="10"/>
        <v>7</v>
      </c>
      <c r="AH23" s="2">
        <f t="shared" si="11"/>
        <v>1</v>
      </c>
      <c r="AI23" s="2">
        <f>COUNTIF(【編集不可】祝日一覧!$B$1:$B$23,$F23)</f>
        <v>0</v>
      </c>
      <c r="AJ23" s="2">
        <f>COUNTIF(【編集不可】祝日一覧!$B$1:$B$23,$AF23)</f>
        <v>0</v>
      </c>
      <c r="AK23" s="2" t="str">
        <f ca="1">$B23&amp;"-"&amp;COUNTIF($B$13:INDIRECT("B"&amp;12+A23),B23)</f>
        <v>-0</v>
      </c>
    </row>
    <row r="24" spans="1:37" ht="21.75" customHeight="1" x14ac:dyDescent="0.25">
      <c r="A24" s="7">
        <v>12</v>
      </c>
      <c r="B24" s="14"/>
      <c r="C24" s="28"/>
      <c r="D24" s="28"/>
      <c r="E24" s="17"/>
      <c r="F24" s="17"/>
      <c r="G24" s="6"/>
      <c r="H24" s="9" t="s">
        <v>24</v>
      </c>
      <c r="I24" s="113">
        <f t="shared" si="12"/>
        <v>0</v>
      </c>
      <c r="J24" s="114"/>
      <c r="K24" s="5" t="s">
        <v>24</v>
      </c>
      <c r="L24" s="6"/>
      <c r="M24" s="9" t="s">
        <v>25</v>
      </c>
      <c r="N24" s="113">
        <f t="shared" si="1"/>
        <v>0</v>
      </c>
      <c r="O24" s="114"/>
      <c r="P24" s="5" t="s">
        <v>24</v>
      </c>
      <c r="R24" s="113">
        <f t="shared" si="2"/>
        <v>0</v>
      </c>
      <c r="S24" s="114"/>
      <c r="T24" s="5" t="s">
        <v>24</v>
      </c>
      <c r="V24" s="25" t="str">
        <f t="shared" si="5"/>
        <v/>
      </c>
      <c r="W24" s="25" t="str">
        <f t="shared" si="3"/>
        <v/>
      </c>
      <c r="X24" s="25" t="str">
        <f t="shared" si="6"/>
        <v/>
      </c>
      <c r="Y24" s="25" t="s">
        <v>26</v>
      </c>
      <c r="Z24" s="29"/>
      <c r="AA24" s="25" t="str">
        <f t="shared" si="4"/>
        <v/>
      </c>
      <c r="AB24" s="29"/>
      <c r="AC24" s="29"/>
      <c r="AD24" s="87" t="str">
        <f t="shared" si="7"/>
        <v/>
      </c>
      <c r="AE24" s="95" t="str">
        <f t="shared" si="8"/>
        <v/>
      </c>
      <c r="AF24" s="23">
        <f t="shared" si="9"/>
        <v>1</v>
      </c>
      <c r="AG24" s="2">
        <f t="shared" si="10"/>
        <v>7</v>
      </c>
      <c r="AH24" s="2">
        <f t="shared" si="11"/>
        <v>1</v>
      </c>
      <c r="AI24" s="2">
        <f>COUNTIF(【編集不可】祝日一覧!$B$1:$B$23,$F24)</f>
        <v>0</v>
      </c>
      <c r="AJ24" s="2">
        <f>COUNTIF(【編集不可】祝日一覧!$B$1:$B$23,$AF24)</f>
        <v>0</v>
      </c>
      <c r="AK24" s="2" t="str">
        <f ca="1">$B24&amp;"-"&amp;COUNTIF($B$13:INDIRECT("B"&amp;12+A24),B24)</f>
        <v>-0</v>
      </c>
    </row>
    <row r="25" spans="1:37" ht="21.75" customHeight="1" x14ac:dyDescent="0.25">
      <c r="A25" s="7">
        <v>13</v>
      </c>
      <c r="B25" s="14"/>
      <c r="C25" s="28"/>
      <c r="D25" s="28"/>
      <c r="E25" s="17"/>
      <c r="F25" s="17"/>
      <c r="G25" s="6"/>
      <c r="H25" s="9" t="s">
        <v>24</v>
      </c>
      <c r="I25" s="113">
        <f t="shared" si="12"/>
        <v>0</v>
      </c>
      <c r="J25" s="114"/>
      <c r="K25" s="5" t="s">
        <v>24</v>
      </c>
      <c r="L25" s="6"/>
      <c r="M25" s="9" t="s">
        <v>25</v>
      </c>
      <c r="N25" s="113">
        <f t="shared" si="1"/>
        <v>0</v>
      </c>
      <c r="O25" s="114"/>
      <c r="P25" s="5" t="s">
        <v>24</v>
      </c>
      <c r="R25" s="113">
        <f t="shared" si="2"/>
        <v>0</v>
      </c>
      <c r="S25" s="114"/>
      <c r="T25" s="5" t="s">
        <v>24</v>
      </c>
      <c r="V25" s="25" t="str">
        <f t="shared" si="5"/>
        <v/>
      </c>
      <c r="W25" s="25" t="str">
        <f t="shared" si="3"/>
        <v/>
      </c>
      <c r="X25" s="25" t="str">
        <f t="shared" si="6"/>
        <v/>
      </c>
      <c r="Y25" s="25" t="s">
        <v>26</v>
      </c>
      <c r="Z25" s="29"/>
      <c r="AA25" s="25" t="str">
        <f t="shared" si="4"/>
        <v/>
      </c>
      <c r="AB25" s="29"/>
      <c r="AC25" s="29"/>
      <c r="AD25" s="87" t="str">
        <f t="shared" si="7"/>
        <v/>
      </c>
      <c r="AE25" s="95" t="str">
        <f t="shared" si="8"/>
        <v/>
      </c>
      <c r="AF25" s="23">
        <f t="shared" si="9"/>
        <v>1</v>
      </c>
      <c r="AG25" s="2">
        <f t="shared" si="10"/>
        <v>7</v>
      </c>
      <c r="AH25" s="2">
        <f t="shared" si="11"/>
        <v>1</v>
      </c>
      <c r="AI25" s="2">
        <f>COUNTIF(【編集不可】祝日一覧!$B$1:$B$23,$F25)</f>
        <v>0</v>
      </c>
      <c r="AJ25" s="2">
        <f>COUNTIF(【編集不可】祝日一覧!$B$1:$B$23,$AF25)</f>
        <v>0</v>
      </c>
      <c r="AK25" s="2" t="str">
        <f ca="1">$B25&amp;"-"&amp;COUNTIF($B$13:INDIRECT("B"&amp;12+A25),B25)</f>
        <v>-0</v>
      </c>
    </row>
    <row r="26" spans="1:37" ht="21.75" customHeight="1" x14ac:dyDescent="0.25">
      <c r="A26" s="7">
        <v>14</v>
      </c>
      <c r="B26" s="14"/>
      <c r="C26" s="28"/>
      <c r="D26" s="28"/>
      <c r="E26" s="17"/>
      <c r="F26" s="17"/>
      <c r="G26" s="6"/>
      <c r="H26" s="9" t="s">
        <v>24</v>
      </c>
      <c r="I26" s="113">
        <f t="shared" si="12"/>
        <v>0</v>
      </c>
      <c r="J26" s="114"/>
      <c r="K26" s="5" t="s">
        <v>24</v>
      </c>
      <c r="L26" s="6"/>
      <c r="M26" s="9" t="s">
        <v>25</v>
      </c>
      <c r="N26" s="113">
        <f t="shared" si="1"/>
        <v>0</v>
      </c>
      <c r="O26" s="114"/>
      <c r="P26" s="5" t="s">
        <v>24</v>
      </c>
      <c r="R26" s="113">
        <f t="shared" si="2"/>
        <v>0</v>
      </c>
      <c r="S26" s="114"/>
      <c r="T26" s="5" t="s">
        <v>24</v>
      </c>
      <c r="V26" s="25" t="str">
        <f t="shared" si="5"/>
        <v/>
      </c>
      <c r="W26" s="25" t="str">
        <f t="shared" si="3"/>
        <v/>
      </c>
      <c r="X26" s="25" t="str">
        <f t="shared" si="6"/>
        <v/>
      </c>
      <c r="Y26" s="25" t="s">
        <v>26</v>
      </c>
      <c r="Z26" s="29"/>
      <c r="AA26" s="25" t="str">
        <f t="shared" si="4"/>
        <v/>
      </c>
      <c r="AB26" s="29"/>
      <c r="AC26" s="29"/>
      <c r="AD26" s="87" t="str">
        <f t="shared" si="7"/>
        <v/>
      </c>
      <c r="AE26" s="95" t="str">
        <f t="shared" si="8"/>
        <v/>
      </c>
      <c r="AF26" s="23">
        <f t="shared" si="9"/>
        <v>1</v>
      </c>
      <c r="AG26" s="2">
        <f t="shared" si="10"/>
        <v>7</v>
      </c>
      <c r="AH26" s="2">
        <f t="shared" si="11"/>
        <v>1</v>
      </c>
      <c r="AI26" s="2">
        <f>COUNTIF(【編集不可】祝日一覧!$B$1:$B$23,$F26)</f>
        <v>0</v>
      </c>
      <c r="AJ26" s="2">
        <f>COUNTIF(【編集不可】祝日一覧!$B$1:$B$23,$AF26)</f>
        <v>0</v>
      </c>
      <c r="AK26" s="2" t="str">
        <f ca="1">$B26&amp;"-"&amp;COUNTIF($B$13:INDIRECT("B"&amp;12+A26),B26)</f>
        <v>-0</v>
      </c>
    </row>
    <row r="27" spans="1:37" ht="21.75" customHeight="1" x14ac:dyDescent="0.25">
      <c r="A27" s="7">
        <v>15</v>
      </c>
      <c r="B27" s="14"/>
      <c r="C27" s="28"/>
      <c r="D27" s="28"/>
      <c r="E27" s="17"/>
      <c r="F27" s="17"/>
      <c r="G27" s="6"/>
      <c r="H27" s="9" t="s">
        <v>24</v>
      </c>
      <c r="I27" s="113">
        <f t="shared" si="12"/>
        <v>0</v>
      </c>
      <c r="J27" s="114"/>
      <c r="K27" s="5" t="s">
        <v>24</v>
      </c>
      <c r="L27" s="6"/>
      <c r="M27" s="9" t="s">
        <v>25</v>
      </c>
      <c r="N27" s="113">
        <f t="shared" si="1"/>
        <v>0</v>
      </c>
      <c r="O27" s="114"/>
      <c r="P27" s="5" t="s">
        <v>24</v>
      </c>
      <c r="R27" s="113">
        <f t="shared" si="2"/>
        <v>0</v>
      </c>
      <c r="S27" s="114"/>
      <c r="T27" s="5" t="s">
        <v>24</v>
      </c>
      <c r="V27" s="25" t="str">
        <f t="shared" si="5"/>
        <v/>
      </c>
      <c r="W27" s="25" t="str">
        <f t="shared" si="3"/>
        <v/>
      </c>
      <c r="X27" s="25" t="str">
        <f t="shared" si="6"/>
        <v/>
      </c>
      <c r="Y27" s="25" t="s">
        <v>26</v>
      </c>
      <c r="Z27" s="29"/>
      <c r="AA27" s="25" t="str">
        <f t="shared" si="4"/>
        <v/>
      </c>
      <c r="AB27" s="29"/>
      <c r="AC27" s="29"/>
      <c r="AD27" s="87" t="str">
        <f t="shared" si="7"/>
        <v/>
      </c>
      <c r="AE27" s="95" t="str">
        <f t="shared" si="8"/>
        <v/>
      </c>
      <c r="AF27" s="23">
        <f t="shared" si="9"/>
        <v>1</v>
      </c>
      <c r="AG27" s="2">
        <f t="shared" si="10"/>
        <v>7</v>
      </c>
      <c r="AH27" s="2">
        <f t="shared" si="11"/>
        <v>1</v>
      </c>
      <c r="AI27" s="2">
        <f>COUNTIF(【編集不可】祝日一覧!$B$1:$B$23,$F27)</f>
        <v>0</v>
      </c>
      <c r="AJ27" s="2">
        <f>COUNTIF(【編集不可】祝日一覧!$B$1:$B$23,$AF27)</f>
        <v>0</v>
      </c>
      <c r="AK27" s="2" t="str">
        <f ca="1">$B27&amp;"-"&amp;COUNTIF($B$13:INDIRECT("B"&amp;12+A27),B27)</f>
        <v>-0</v>
      </c>
    </row>
    <row r="28" spans="1:37" ht="21.75" customHeight="1" x14ac:dyDescent="0.25">
      <c r="A28" s="7">
        <v>16</v>
      </c>
      <c r="B28" s="14"/>
      <c r="C28" s="28"/>
      <c r="D28" s="28"/>
      <c r="E28" s="17"/>
      <c r="F28" s="17"/>
      <c r="G28" s="6"/>
      <c r="H28" s="9" t="s">
        <v>24</v>
      </c>
      <c r="I28" s="113">
        <f t="shared" si="12"/>
        <v>0</v>
      </c>
      <c r="J28" s="114"/>
      <c r="K28" s="5" t="s">
        <v>24</v>
      </c>
      <c r="L28" s="6"/>
      <c r="M28" s="9" t="s">
        <v>25</v>
      </c>
      <c r="N28" s="113">
        <f t="shared" si="1"/>
        <v>0</v>
      </c>
      <c r="O28" s="114"/>
      <c r="P28" s="5" t="s">
        <v>24</v>
      </c>
      <c r="R28" s="113">
        <f t="shared" si="2"/>
        <v>0</v>
      </c>
      <c r="S28" s="114"/>
      <c r="T28" s="5" t="s">
        <v>24</v>
      </c>
      <c r="V28" s="25" t="str">
        <f t="shared" si="5"/>
        <v/>
      </c>
      <c r="W28" s="25" t="str">
        <f t="shared" si="3"/>
        <v/>
      </c>
      <c r="X28" s="25" t="str">
        <f t="shared" si="6"/>
        <v/>
      </c>
      <c r="Y28" s="25" t="s">
        <v>26</v>
      </c>
      <c r="Z28" s="29"/>
      <c r="AA28" s="25" t="str">
        <f t="shared" si="4"/>
        <v/>
      </c>
      <c r="AB28" s="29"/>
      <c r="AC28" s="29"/>
      <c r="AD28" s="87" t="str">
        <f t="shared" si="7"/>
        <v/>
      </c>
      <c r="AE28" s="95" t="str">
        <f t="shared" si="8"/>
        <v/>
      </c>
      <c r="AF28" s="23">
        <f t="shared" si="9"/>
        <v>1</v>
      </c>
      <c r="AG28" s="2">
        <f t="shared" si="10"/>
        <v>7</v>
      </c>
      <c r="AH28" s="2">
        <f t="shared" si="11"/>
        <v>1</v>
      </c>
      <c r="AI28" s="2">
        <f>COUNTIF(【編集不可】祝日一覧!$B$1:$B$23,$F28)</f>
        <v>0</v>
      </c>
      <c r="AJ28" s="2">
        <f>COUNTIF(【編集不可】祝日一覧!$B$1:$B$23,$AF28)</f>
        <v>0</v>
      </c>
      <c r="AK28" s="2" t="str">
        <f ca="1">$B28&amp;"-"&amp;COUNTIF($B$13:INDIRECT("B"&amp;12+A28),B28)</f>
        <v>-0</v>
      </c>
    </row>
    <row r="29" spans="1:37" ht="21.75" customHeight="1" x14ac:dyDescent="0.25">
      <c r="A29" s="7">
        <v>17</v>
      </c>
      <c r="B29" s="14"/>
      <c r="C29" s="28"/>
      <c r="D29" s="28"/>
      <c r="E29" s="17"/>
      <c r="F29" s="17"/>
      <c r="G29" s="6"/>
      <c r="H29" s="9" t="s">
        <v>24</v>
      </c>
      <c r="I29" s="113">
        <f t="shared" si="12"/>
        <v>0</v>
      </c>
      <c r="J29" s="114"/>
      <c r="K29" s="5" t="s">
        <v>24</v>
      </c>
      <c r="L29" s="6"/>
      <c r="M29" s="9" t="s">
        <v>25</v>
      </c>
      <c r="N29" s="113">
        <f t="shared" si="1"/>
        <v>0</v>
      </c>
      <c r="O29" s="114"/>
      <c r="P29" s="5" t="s">
        <v>24</v>
      </c>
      <c r="R29" s="113">
        <f t="shared" si="2"/>
        <v>0</v>
      </c>
      <c r="S29" s="114"/>
      <c r="T29" s="5" t="s">
        <v>24</v>
      </c>
      <c r="V29" s="25" t="str">
        <f t="shared" si="5"/>
        <v/>
      </c>
      <c r="W29" s="25" t="str">
        <f t="shared" si="3"/>
        <v/>
      </c>
      <c r="X29" s="25" t="str">
        <f t="shared" si="6"/>
        <v/>
      </c>
      <c r="Y29" s="25" t="s">
        <v>26</v>
      </c>
      <c r="Z29" s="29"/>
      <c r="AA29" s="25" t="str">
        <f t="shared" si="4"/>
        <v/>
      </c>
      <c r="AB29" s="29"/>
      <c r="AC29" s="29"/>
      <c r="AD29" s="87" t="str">
        <f t="shared" si="7"/>
        <v/>
      </c>
      <c r="AE29" s="95" t="str">
        <f t="shared" si="8"/>
        <v/>
      </c>
      <c r="AF29" s="23">
        <f t="shared" si="9"/>
        <v>1</v>
      </c>
      <c r="AG29" s="2">
        <f t="shared" si="10"/>
        <v>7</v>
      </c>
      <c r="AH29" s="2">
        <f t="shared" si="11"/>
        <v>1</v>
      </c>
      <c r="AI29" s="2">
        <f>COUNTIF(【編集不可】祝日一覧!$B$1:$B$23,$F29)</f>
        <v>0</v>
      </c>
      <c r="AJ29" s="2">
        <f>COUNTIF(【編集不可】祝日一覧!$B$1:$B$23,$AF29)</f>
        <v>0</v>
      </c>
      <c r="AK29" s="2" t="str">
        <f ca="1">$B29&amp;"-"&amp;COUNTIF($B$13:INDIRECT("B"&amp;12+A29),B29)</f>
        <v>-0</v>
      </c>
    </row>
    <row r="30" spans="1:37" ht="21.75" customHeight="1" x14ac:dyDescent="0.25">
      <c r="A30" s="7">
        <v>18</v>
      </c>
      <c r="B30" s="14"/>
      <c r="C30" s="28"/>
      <c r="D30" s="28"/>
      <c r="E30" s="17"/>
      <c r="F30" s="17"/>
      <c r="G30" s="6"/>
      <c r="H30" s="9" t="s">
        <v>24</v>
      </c>
      <c r="I30" s="113">
        <f t="shared" si="12"/>
        <v>0</v>
      </c>
      <c r="J30" s="114"/>
      <c r="K30" s="5" t="s">
        <v>24</v>
      </c>
      <c r="L30" s="6"/>
      <c r="M30" s="9" t="s">
        <v>25</v>
      </c>
      <c r="N30" s="113">
        <f t="shared" si="1"/>
        <v>0</v>
      </c>
      <c r="O30" s="114"/>
      <c r="P30" s="5" t="s">
        <v>24</v>
      </c>
      <c r="R30" s="113">
        <f t="shared" si="2"/>
        <v>0</v>
      </c>
      <c r="S30" s="114"/>
      <c r="T30" s="5" t="s">
        <v>24</v>
      </c>
      <c r="V30" s="25" t="str">
        <f t="shared" si="5"/>
        <v/>
      </c>
      <c r="W30" s="25" t="str">
        <f t="shared" si="3"/>
        <v/>
      </c>
      <c r="X30" s="25" t="str">
        <f t="shared" si="6"/>
        <v/>
      </c>
      <c r="Y30" s="25" t="s">
        <v>26</v>
      </c>
      <c r="Z30" s="29"/>
      <c r="AA30" s="25" t="str">
        <f t="shared" si="4"/>
        <v/>
      </c>
      <c r="AB30" s="29"/>
      <c r="AC30" s="29"/>
      <c r="AD30" s="87" t="str">
        <f t="shared" si="7"/>
        <v/>
      </c>
      <c r="AE30" s="95" t="str">
        <f t="shared" si="8"/>
        <v/>
      </c>
      <c r="AF30" s="23">
        <f t="shared" si="9"/>
        <v>1</v>
      </c>
      <c r="AG30" s="2">
        <f t="shared" si="10"/>
        <v>7</v>
      </c>
      <c r="AH30" s="2">
        <f t="shared" si="11"/>
        <v>1</v>
      </c>
      <c r="AI30" s="2">
        <f>COUNTIF(【編集不可】祝日一覧!$B$1:$B$23,$F30)</f>
        <v>0</v>
      </c>
      <c r="AJ30" s="2">
        <f>COUNTIF(【編集不可】祝日一覧!$B$1:$B$23,$AF30)</f>
        <v>0</v>
      </c>
      <c r="AK30" s="2" t="str">
        <f ca="1">$B30&amp;"-"&amp;COUNTIF($B$13:INDIRECT("B"&amp;12+A30),B30)</f>
        <v>-0</v>
      </c>
    </row>
    <row r="31" spans="1:37" ht="21.75" customHeight="1" x14ac:dyDescent="0.25">
      <c r="A31" s="7">
        <v>19</v>
      </c>
      <c r="B31" s="14"/>
      <c r="C31" s="28"/>
      <c r="D31" s="28"/>
      <c r="E31" s="17"/>
      <c r="F31" s="17"/>
      <c r="G31" s="6"/>
      <c r="H31" s="9" t="s">
        <v>24</v>
      </c>
      <c r="I31" s="113">
        <f t="shared" si="12"/>
        <v>0</v>
      </c>
      <c r="J31" s="114"/>
      <c r="K31" s="5" t="s">
        <v>24</v>
      </c>
      <c r="L31" s="6"/>
      <c r="M31" s="9" t="s">
        <v>25</v>
      </c>
      <c r="N31" s="113">
        <f t="shared" si="1"/>
        <v>0</v>
      </c>
      <c r="O31" s="114"/>
      <c r="P31" s="5" t="s">
        <v>24</v>
      </c>
      <c r="R31" s="113">
        <f t="shared" si="2"/>
        <v>0</v>
      </c>
      <c r="S31" s="114"/>
      <c r="T31" s="5" t="s">
        <v>24</v>
      </c>
      <c r="V31" s="25" t="str">
        <f t="shared" si="5"/>
        <v/>
      </c>
      <c r="W31" s="25" t="str">
        <f t="shared" si="3"/>
        <v/>
      </c>
      <c r="X31" s="25" t="str">
        <f t="shared" si="6"/>
        <v/>
      </c>
      <c r="Y31" s="25" t="s">
        <v>26</v>
      </c>
      <c r="Z31" s="29"/>
      <c r="AA31" s="25" t="str">
        <f t="shared" si="4"/>
        <v/>
      </c>
      <c r="AB31" s="29"/>
      <c r="AC31" s="29"/>
      <c r="AD31" s="87" t="str">
        <f t="shared" si="7"/>
        <v/>
      </c>
      <c r="AE31" s="95" t="str">
        <f t="shared" si="8"/>
        <v/>
      </c>
      <c r="AF31" s="23">
        <f t="shared" si="9"/>
        <v>1</v>
      </c>
      <c r="AG31" s="2">
        <f t="shared" si="10"/>
        <v>7</v>
      </c>
      <c r="AH31" s="2">
        <f t="shared" si="11"/>
        <v>1</v>
      </c>
      <c r="AI31" s="2">
        <f>COUNTIF(【編集不可】祝日一覧!$B$1:$B$23,$F31)</f>
        <v>0</v>
      </c>
      <c r="AJ31" s="2">
        <f>COUNTIF(【編集不可】祝日一覧!$B$1:$B$23,$AF31)</f>
        <v>0</v>
      </c>
      <c r="AK31" s="2" t="str">
        <f ca="1">$B31&amp;"-"&amp;COUNTIF($B$13:INDIRECT("B"&amp;12+A31),B31)</f>
        <v>-0</v>
      </c>
    </row>
    <row r="32" spans="1:37" ht="21.75" customHeight="1" x14ac:dyDescent="0.25">
      <c r="A32" s="7">
        <v>20</v>
      </c>
      <c r="B32" s="14"/>
      <c r="C32" s="28"/>
      <c r="D32" s="28"/>
      <c r="E32" s="17"/>
      <c r="F32" s="17"/>
      <c r="G32" s="6"/>
      <c r="H32" s="9" t="s">
        <v>24</v>
      </c>
      <c r="I32" s="113">
        <f t="shared" si="12"/>
        <v>0</v>
      </c>
      <c r="J32" s="114"/>
      <c r="K32" s="5" t="s">
        <v>24</v>
      </c>
      <c r="L32" s="6"/>
      <c r="M32" s="9" t="s">
        <v>25</v>
      </c>
      <c r="N32" s="113">
        <f t="shared" si="1"/>
        <v>0</v>
      </c>
      <c r="O32" s="114"/>
      <c r="P32" s="5" t="s">
        <v>24</v>
      </c>
      <c r="R32" s="113">
        <f t="shared" si="2"/>
        <v>0</v>
      </c>
      <c r="S32" s="114"/>
      <c r="T32" s="5" t="s">
        <v>24</v>
      </c>
      <c r="V32" s="25" t="str">
        <f t="shared" si="5"/>
        <v/>
      </c>
      <c r="W32" s="25" t="str">
        <f t="shared" si="3"/>
        <v/>
      </c>
      <c r="X32" s="25" t="str">
        <f t="shared" si="6"/>
        <v/>
      </c>
      <c r="Y32" s="25" t="s">
        <v>26</v>
      </c>
      <c r="Z32" s="29"/>
      <c r="AA32" s="25" t="str">
        <f t="shared" si="4"/>
        <v/>
      </c>
      <c r="AB32" s="29"/>
      <c r="AC32" s="29"/>
      <c r="AD32" s="87" t="str">
        <f t="shared" si="7"/>
        <v/>
      </c>
      <c r="AE32" s="95" t="str">
        <f t="shared" si="8"/>
        <v/>
      </c>
      <c r="AF32" s="23">
        <f t="shared" si="9"/>
        <v>1</v>
      </c>
      <c r="AG32" s="2">
        <f t="shared" si="10"/>
        <v>7</v>
      </c>
      <c r="AH32" s="2">
        <f t="shared" si="11"/>
        <v>1</v>
      </c>
      <c r="AI32" s="2">
        <f>COUNTIF(【編集不可】祝日一覧!$B$1:$B$23,$F32)</f>
        <v>0</v>
      </c>
      <c r="AJ32" s="2">
        <f>COUNTIF(【編集不可】祝日一覧!$B$1:$B$23,$AF32)</f>
        <v>0</v>
      </c>
      <c r="AK32" s="2" t="str">
        <f ca="1">$B32&amp;"-"&amp;COUNTIF($B$13:INDIRECT("B"&amp;12+A32),B32)</f>
        <v>-0</v>
      </c>
    </row>
    <row r="33" spans="1:37" ht="21.75" customHeight="1" x14ac:dyDescent="0.25">
      <c r="A33" s="7">
        <v>21</v>
      </c>
      <c r="B33" s="14"/>
      <c r="C33" s="28"/>
      <c r="D33" s="28"/>
      <c r="E33" s="17"/>
      <c r="F33" s="17"/>
      <c r="G33" s="6"/>
      <c r="H33" s="9" t="s">
        <v>24</v>
      </c>
      <c r="I33" s="113">
        <f t="shared" si="12"/>
        <v>0</v>
      </c>
      <c r="J33" s="114"/>
      <c r="K33" s="5" t="s">
        <v>24</v>
      </c>
      <c r="L33" s="6"/>
      <c r="M33" s="9" t="s">
        <v>25</v>
      </c>
      <c r="N33" s="113">
        <f t="shared" si="1"/>
        <v>0</v>
      </c>
      <c r="O33" s="114"/>
      <c r="P33" s="5" t="s">
        <v>24</v>
      </c>
      <c r="R33" s="113">
        <f t="shared" si="2"/>
        <v>0</v>
      </c>
      <c r="S33" s="114"/>
      <c r="T33" s="5" t="s">
        <v>24</v>
      </c>
      <c r="V33" s="25" t="str">
        <f t="shared" si="5"/>
        <v/>
      </c>
      <c r="W33" s="25" t="str">
        <f t="shared" si="3"/>
        <v/>
      </c>
      <c r="X33" s="25" t="str">
        <f t="shared" si="6"/>
        <v/>
      </c>
      <c r="Y33" s="25" t="s">
        <v>26</v>
      </c>
      <c r="Z33" s="29"/>
      <c r="AA33" s="25" t="str">
        <f t="shared" si="4"/>
        <v/>
      </c>
      <c r="AB33" s="29"/>
      <c r="AC33" s="29"/>
      <c r="AD33" s="87" t="str">
        <f t="shared" si="7"/>
        <v/>
      </c>
      <c r="AE33" s="95" t="str">
        <f t="shared" si="8"/>
        <v/>
      </c>
      <c r="AF33" s="23">
        <f t="shared" si="9"/>
        <v>1</v>
      </c>
      <c r="AG33" s="2">
        <f t="shared" si="10"/>
        <v>7</v>
      </c>
      <c r="AH33" s="2">
        <f t="shared" si="11"/>
        <v>1</v>
      </c>
      <c r="AI33" s="2">
        <f>COUNTIF(【編集不可】祝日一覧!$B$1:$B$23,$F33)</f>
        <v>0</v>
      </c>
      <c r="AJ33" s="2">
        <f>COUNTIF(【編集不可】祝日一覧!$B$1:$B$23,$AF33)</f>
        <v>0</v>
      </c>
      <c r="AK33" s="2" t="str">
        <f ca="1">$B33&amp;"-"&amp;COUNTIF($B$13:INDIRECT("B"&amp;12+A33),B33)</f>
        <v>-0</v>
      </c>
    </row>
    <row r="34" spans="1:37" ht="21.75" customHeight="1" x14ac:dyDescent="0.25">
      <c r="A34" s="7">
        <v>22</v>
      </c>
      <c r="B34" s="14"/>
      <c r="C34" s="28"/>
      <c r="D34" s="28"/>
      <c r="E34" s="17"/>
      <c r="F34" s="17"/>
      <c r="G34" s="6"/>
      <c r="H34" s="9" t="s">
        <v>24</v>
      </c>
      <c r="I34" s="113">
        <f t="shared" si="12"/>
        <v>0</v>
      </c>
      <c r="J34" s="114"/>
      <c r="K34" s="5" t="s">
        <v>24</v>
      </c>
      <c r="L34" s="6"/>
      <c r="M34" s="9" t="s">
        <v>25</v>
      </c>
      <c r="N34" s="113">
        <f t="shared" si="1"/>
        <v>0</v>
      </c>
      <c r="O34" s="114"/>
      <c r="P34" s="5" t="s">
        <v>24</v>
      </c>
      <c r="R34" s="113">
        <f t="shared" si="2"/>
        <v>0</v>
      </c>
      <c r="S34" s="114"/>
      <c r="T34" s="5" t="s">
        <v>24</v>
      </c>
      <c r="V34" s="25" t="str">
        <f t="shared" si="5"/>
        <v/>
      </c>
      <c r="W34" s="25" t="str">
        <f t="shared" si="3"/>
        <v/>
      </c>
      <c r="X34" s="25" t="str">
        <f t="shared" si="6"/>
        <v/>
      </c>
      <c r="Y34" s="25" t="s">
        <v>26</v>
      </c>
      <c r="Z34" s="29"/>
      <c r="AA34" s="25" t="str">
        <f t="shared" si="4"/>
        <v/>
      </c>
      <c r="AB34" s="29"/>
      <c r="AC34" s="29"/>
      <c r="AD34" s="87" t="str">
        <f t="shared" si="7"/>
        <v/>
      </c>
      <c r="AE34" s="95" t="str">
        <f t="shared" si="8"/>
        <v/>
      </c>
      <c r="AF34" s="23">
        <f t="shared" si="9"/>
        <v>1</v>
      </c>
      <c r="AG34" s="2">
        <f t="shared" si="10"/>
        <v>7</v>
      </c>
      <c r="AH34" s="2">
        <f t="shared" si="11"/>
        <v>1</v>
      </c>
      <c r="AI34" s="2">
        <f>COUNTIF(【編集不可】祝日一覧!$B$1:$B$23,$F34)</f>
        <v>0</v>
      </c>
      <c r="AJ34" s="2">
        <f>COUNTIF(【編集不可】祝日一覧!$B$1:$B$23,$AF34)</f>
        <v>0</v>
      </c>
      <c r="AK34" s="2" t="str">
        <f ca="1">$B34&amp;"-"&amp;COUNTIF($B$13:INDIRECT("B"&amp;12+A34),B34)</f>
        <v>-0</v>
      </c>
    </row>
    <row r="35" spans="1:37" ht="21.75" customHeight="1" x14ac:dyDescent="0.25">
      <c r="A35" s="7">
        <v>23</v>
      </c>
      <c r="B35" s="14"/>
      <c r="C35" s="28"/>
      <c r="D35" s="28"/>
      <c r="E35" s="17"/>
      <c r="F35" s="17"/>
      <c r="G35" s="6"/>
      <c r="H35" s="9" t="s">
        <v>24</v>
      </c>
      <c r="I35" s="113">
        <f t="shared" si="12"/>
        <v>0</v>
      </c>
      <c r="J35" s="114"/>
      <c r="K35" s="5" t="s">
        <v>24</v>
      </c>
      <c r="L35" s="6"/>
      <c r="M35" s="9" t="s">
        <v>25</v>
      </c>
      <c r="N35" s="113">
        <f t="shared" si="1"/>
        <v>0</v>
      </c>
      <c r="O35" s="114"/>
      <c r="P35" s="5" t="s">
        <v>24</v>
      </c>
      <c r="R35" s="113">
        <f t="shared" si="2"/>
        <v>0</v>
      </c>
      <c r="S35" s="114"/>
      <c r="T35" s="5" t="s">
        <v>24</v>
      </c>
      <c r="V35" s="25" t="str">
        <f t="shared" si="5"/>
        <v/>
      </c>
      <c r="W35" s="25" t="str">
        <f t="shared" si="3"/>
        <v/>
      </c>
      <c r="X35" s="25" t="str">
        <f t="shared" si="6"/>
        <v/>
      </c>
      <c r="Y35" s="25" t="s">
        <v>26</v>
      </c>
      <c r="Z35" s="29"/>
      <c r="AA35" s="25" t="str">
        <f t="shared" si="4"/>
        <v/>
      </c>
      <c r="AB35" s="29"/>
      <c r="AC35" s="29"/>
      <c r="AD35" s="87" t="str">
        <f t="shared" si="7"/>
        <v/>
      </c>
      <c r="AE35" s="95" t="str">
        <f t="shared" si="8"/>
        <v/>
      </c>
      <c r="AF35" s="23">
        <f t="shared" si="9"/>
        <v>1</v>
      </c>
      <c r="AG35" s="2">
        <f t="shared" si="10"/>
        <v>7</v>
      </c>
      <c r="AH35" s="2">
        <f t="shared" si="11"/>
        <v>1</v>
      </c>
      <c r="AI35" s="2">
        <f>COUNTIF(【編集不可】祝日一覧!$B$1:$B$23,$F35)</f>
        <v>0</v>
      </c>
      <c r="AJ35" s="2">
        <f>COUNTIF(【編集不可】祝日一覧!$B$1:$B$23,$AF35)</f>
        <v>0</v>
      </c>
      <c r="AK35" s="2" t="str">
        <f ca="1">$B35&amp;"-"&amp;COUNTIF($B$13:INDIRECT("B"&amp;12+A35),B35)</f>
        <v>-0</v>
      </c>
    </row>
    <row r="36" spans="1:37" ht="21.75" customHeight="1" x14ac:dyDescent="0.25">
      <c r="A36" s="7">
        <v>24</v>
      </c>
      <c r="B36" s="14"/>
      <c r="C36" s="28"/>
      <c r="D36" s="28"/>
      <c r="E36" s="17"/>
      <c r="F36" s="17"/>
      <c r="G36" s="6"/>
      <c r="H36" s="9" t="s">
        <v>24</v>
      </c>
      <c r="I36" s="113">
        <f t="shared" si="12"/>
        <v>0</v>
      </c>
      <c r="J36" s="114"/>
      <c r="K36" s="5" t="s">
        <v>24</v>
      </c>
      <c r="L36" s="6"/>
      <c r="M36" s="9" t="s">
        <v>25</v>
      </c>
      <c r="N36" s="113">
        <f t="shared" si="1"/>
        <v>0</v>
      </c>
      <c r="O36" s="114"/>
      <c r="P36" s="5" t="s">
        <v>24</v>
      </c>
      <c r="R36" s="113">
        <f t="shared" si="2"/>
        <v>0</v>
      </c>
      <c r="S36" s="114"/>
      <c r="T36" s="5" t="s">
        <v>24</v>
      </c>
      <c r="V36" s="25" t="str">
        <f t="shared" si="5"/>
        <v/>
      </c>
      <c r="W36" s="25" t="str">
        <f t="shared" si="3"/>
        <v/>
      </c>
      <c r="X36" s="25" t="str">
        <f t="shared" si="6"/>
        <v/>
      </c>
      <c r="Y36" s="25" t="s">
        <v>26</v>
      </c>
      <c r="Z36" s="29"/>
      <c r="AA36" s="25" t="str">
        <f t="shared" si="4"/>
        <v/>
      </c>
      <c r="AB36" s="29"/>
      <c r="AC36" s="29"/>
      <c r="AD36" s="87" t="str">
        <f t="shared" si="7"/>
        <v/>
      </c>
      <c r="AE36" s="95" t="str">
        <f t="shared" si="8"/>
        <v/>
      </c>
      <c r="AF36" s="23">
        <f t="shared" si="9"/>
        <v>1</v>
      </c>
      <c r="AG36" s="2">
        <f t="shared" si="10"/>
        <v>7</v>
      </c>
      <c r="AH36" s="2">
        <f t="shared" si="11"/>
        <v>1</v>
      </c>
      <c r="AI36" s="2">
        <f>COUNTIF(【編集不可】祝日一覧!$B$1:$B$23,$F36)</f>
        <v>0</v>
      </c>
      <c r="AJ36" s="2">
        <f>COUNTIF(【編集不可】祝日一覧!$B$1:$B$23,$AF36)</f>
        <v>0</v>
      </c>
      <c r="AK36" s="2" t="str">
        <f ca="1">$B36&amp;"-"&amp;COUNTIF($B$13:INDIRECT("B"&amp;12+A36),B36)</f>
        <v>-0</v>
      </c>
    </row>
    <row r="37" spans="1:37" ht="21.75" customHeight="1" x14ac:dyDescent="0.25">
      <c r="A37" s="7">
        <v>25</v>
      </c>
      <c r="B37" s="14"/>
      <c r="C37" s="28"/>
      <c r="D37" s="28"/>
      <c r="E37" s="17"/>
      <c r="F37" s="17"/>
      <c r="G37" s="6"/>
      <c r="H37" s="9" t="s">
        <v>24</v>
      </c>
      <c r="I37" s="113">
        <f t="shared" si="12"/>
        <v>0</v>
      </c>
      <c r="J37" s="114"/>
      <c r="K37" s="5" t="s">
        <v>24</v>
      </c>
      <c r="L37" s="6"/>
      <c r="M37" s="9" t="s">
        <v>25</v>
      </c>
      <c r="N37" s="113">
        <f t="shared" si="1"/>
        <v>0</v>
      </c>
      <c r="O37" s="114"/>
      <c r="P37" s="5" t="s">
        <v>24</v>
      </c>
      <c r="R37" s="113">
        <f t="shared" si="2"/>
        <v>0</v>
      </c>
      <c r="S37" s="114"/>
      <c r="T37" s="5" t="s">
        <v>24</v>
      </c>
      <c r="V37" s="25" t="str">
        <f t="shared" si="5"/>
        <v/>
      </c>
      <c r="W37" s="25" t="str">
        <f t="shared" si="3"/>
        <v/>
      </c>
      <c r="X37" s="25" t="str">
        <f t="shared" si="6"/>
        <v/>
      </c>
      <c r="Y37" s="25" t="s">
        <v>26</v>
      </c>
      <c r="Z37" s="29"/>
      <c r="AA37" s="25" t="str">
        <f t="shared" si="4"/>
        <v/>
      </c>
      <c r="AB37" s="29"/>
      <c r="AC37" s="29"/>
      <c r="AD37" s="87" t="str">
        <f t="shared" si="7"/>
        <v/>
      </c>
      <c r="AE37" s="95" t="str">
        <f t="shared" si="8"/>
        <v/>
      </c>
      <c r="AF37" s="23">
        <f t="shared" si="9"/>
        <v>1</v>
      </c>
      <c r="AG37" s="2">
        <f t="shared" si="10"/>
        <v>7</v>
      </c>
      <c r="AH37" s="2">
        <f t="shared" si="11"/>
        <v>1</v>
      </c>
      <c r="AI37" s="2">
        <f>COUNTIF(【編集不可】祝日一覧!$B$1:$B$23,$F37)</f>
        <v>0</v>
      </c>
      <c r="AJ37" s="2">
        <f>COUNTIF(【編集不可】祝日一覧!$B$1:$B$23,$AF37)</f>
        <v>0</v>
      </c>
      <c r="AK37" s="2" t="str">
        <f ca="1">$B37&amp;"-"&amp;COUNTIF($B$13:INDIRECT("B"&amp;12+A37),B37)</f>
        <v>-0</v>
      </c>
    </row>
    <row r="38" spans="1:37" ht="21.75" customHeight="1" x14ac:dyDescent="0.25">
      <c r="A38" s="7">
        <v>26</v>
      </c>
      <c r="B38" s="14"/>
      <c r="C38" s="28"/>
      <c r="D38" s="28"/>
      <c r="E38" s="17"/>
      <c r="F38" s="17"/>
      <c r="G38" s="6"/>
      <c r="H38" s="9" t="s">
        <v>24</v>
      </c>
      <c r="I38" s="113">
        <f t="shared" si="12"/>
        <v>0</v>
      </c>
      <c r="J38" s="114"/>
      <c r="K38" s="5" t="s">
        <v>24</v>
      </c>
      <c r="L38" s="6"/>
      <c r="M38" s="9" t="s">
        <v>25</v>
      </c>
      <c r="N38" s="113">
        <f t="shared" si="1"/>
        <v>0</v>
      </c>
      <c r="O38" s="114"/>
      <c r="P38" s="5" t="s">
        <v>24</v>
      </c>
      <c r="R38" s="113">
        <f t="shared" si="2"/>
        <v>0</v>
      </c>
      <c r="S38" s="114"/>
      <c r="T38" s="5" t="s">
        <v>24</v>
      </c>
      <c r="V38" s="25" t="str">
        <f t="shared" si="5"/>
        <v/>
      </c>
      <c r="W38" s="25" t="str">
        <f t="shared" si="3"/>
        <v/>
      </c>
      <c r="X38" s="25" t="str">
        <f t="shared" si="6"/>
        <v/>
      </c>
      <c r="Y38" s="25" t="s">
        <v>26</v>
      </c>
      <c r="Z38" s="29"/>
      <c r="AA38" s="25" t="str">
        <f t="shared" si="4"/>
        <v/>
      </c>
      <c r="AB38" s="29"/>
      <c r="AC38" s="29"/>
      <c r="AD38" s="87" t="str">
        <f t="shared" si="7"/>
        <v/>
      </c>
      <c r="AE38" s="95" t="str">
        <f t="shared" si="8"/>
        <v/>
      </c>
      <c r="AF38" s="23">
        <f t="shared" si="9"/>
        <v>1</v>
      </c>
      <c r="AG38" s="2">
        <f t="shared" si="10"/>
        <v>7</v>
      </c>
      <c r="AH38" s="2">
        <f t="shared" si="11"/>
        <v>1</v>
      </c>
      <c r="AI38" s="2">
        <f>COUNTIF(【編集不可】祝日一覧!$B$1:$B$23,$F38)</f>
        <v>0</v>
      </c>
      <c r="AJ38" s="2">
        <f>COUNTIF(【編集不可】祝日一覧!$B$1:$B$23,$AF38)</f>
        <v>0</v>
      </c>
      <c r="AK38" s="2" t="str">
        <f ca="1">$B38&amp;"-"&amp;COUNTIF($B$13:INDIRECT("B"&amp;12+A38),B38)</f>
        <v>-0</v>
      </c>
    </row>
    <row r="39" spans="1:37" ht="21.75" customHeight="1" x14ac:dyDescent="0.25">
      <c r="A39" s="7">
        <v>27</v>
      </c>
      <c r="B39" s="14"/>
      <c r="C39" s="28"/>
      <c r="D39" s="28"/>
      <c r="E39" s="17"/>
      <c r="F39" s="17"/>
      <c r="G39" s="6"/>
      <c r="H39" s="9" t="s">
        <v>24</v>
      </c>
      <c r="I39" s="113">
        <f t="shared" si="12"/>
        <v>0</v>
      </c>
      <c r="J39" s="114"/>
      <c r="K39" s="5" t="s">
        <v>24</v>
      </c>
      <c r="L39" s="6"/>
      <c r="M39" s="9" t="s">
        <v>25</v>
      </c>
      <c r="N39" s="113">
        <f t="shared" si="1"/>
        <v>0</v>
      </c>
      <c r="O39" s="114"/>
      <c r="P39" s="5" t="s">
        <v>24</v>
      </c>
      <c r="R39" s="113">
        <f t="shared" si="2"/>
        <v>0</v>
      </c>
      <c r="S39" s="114"/>
      <c r="T39" s="5" t="s">
        <v>24</v>
      </c>
      <c r="V39" s="25" t="str">
        <f t="shared" si="5"/>
        <v/>
      </c>
      <c r="W39" s="25" t="str">
        <f t="shared" si="3"/>
        <v/>
      </c>
      <c r="X39" s="25" t="str">
        <f t="shared" si="6"/>
        <v/>
      </c>
      <c r="Y39" s="25" t="s">
        <v>26</v>
      </c>
      <c r="Z39" s="29"/>
      <c r="AA39" s="25" t="str">
        <f t="shared" si="4"/>
        <v/>
      </c>
      <c r="AB39" s="29"/>
      <c r="AC39" s="29"/>
      <c r="AD39" s="87" t="str">
        <f t="shared" si="7"/>
        <v/>
      </c>
      <c r="AE39" s="95" t="str">
        <f t="shared" si="8"/>
        <v/>
      </c>
      <c r="AF39" s="23">
        <f t="shared" si="9"/>
        <v>1</v>
      </c>
      <c r="AG39" s="2">
        <f t="shared" si="10"/>
        <v>7</v>
      </c>
      <c r="AH39" s="2">
        <f t="shared" si="11"/>
        <v>1</v>
      </c>
      <c r="AI39" s="2">
        <f>COUNTIF(【編集不可】祝日一覧!$B$1:$B$23,$F39)</f>
        <v>0</v>
      </c>
      <c r="AJ39" s="2">
        <f>COUNTIF(【編集不可】祝日一覧!$B$1:$B$23,$AF39)</f>
        <v>0</v>
      </c>
      <c r="AK39" s="2" t="str">
        <f ca="1">$B39&amp;"-"&amp;COUNTIF($B$13:INDIRECT("B"&amp;12+A39),B39)</f>
        <v>-0</v>
      </c>
    </row>
    <row r="40" spans="1:37" ht="21.75" customHeight="1" x14ac:dyDescent="0.25">
      <c r="A40" s="7">
        <v>28</v>
      </c>
      <c r="B40" s="14"/>
      <c r="C40" s="28"/>
      <c r="D40" s="28"/>
      <c r="E40" s="17"/>
      <c r="F40" s="17"/>
      <c r="G40" s="6"/>
      <c r="H40" s="9" t="s">
        <v>24</v>
      </c>
      <c r="I40" s="113">
        <f t="shared" si="12"/>
        <v>0</v>
      </c>
      <c r="J40" s="114"/>
      <c r="K40" s="5" t="s">
        <v>24</v>
      </c>
      <c r="L40" s="6"/>
      <c r="M40" s="9" t="s">
        <v>25</v>
      </c>
      <c r="N40" s="113">
        <f t="shared" si="1"/>
        <v>0</v>
      </c>
      <c r="O40" s="114"/>
      <c r="P40" s="5" t="s">
        <v>24</v>
      </c>
      <c r="R40" s="113">
        <f t="shared" si="2"/>
        <v>0</v>
      </c>
      <c r="S40" s="114"/>
      <c r="T40" s="5" t="s">
        <v>24</v>
      </c>
      <c r="V40" s="25" t="str">
        <f t="shared" si="5"/>
        <v/>
      </c>
      <c r="W40" s="25" t="str">
        <f t="shared" si="3"/>
        <v/>
      </c>
      <c r="X40" s="25" t="str">
        <f t="shared" si="6"/>
        <v/>
      </c>
      <c r="Y40" s="25" t="s">
        <v>26</v>
      </c>
      <c r="Z40" s="29"/>
      <c r="AA40" s="25" t="str">
        <f t="shared" si="4"/>
        <v/>
      </c>
      <c r="AB40" s="29"/>
      <c r="AC40" s="29"/>
      <c r="AD40" s="87" t="str">
        <f t="shared" si="7"/>
        <v/>
      </c>
      <c r="AE40" s="95" t="str">
        <f t="shared" si="8"/>
        <v/>
      </c>
      <c r="AF40" s="23">
        <f t="shared" si="9"/>
        <v>1</v>
      </c>
      <c r="AG40" s="2">
        <f t="shared" si="10"/>
        <v>7</v>
      </c>
      <c r="AH40" s="2">
        <f t="shared" si="11"/>
        <v>1</v>
      </c>
      <c r="AI40" s="2">
        <f>COUNTIF(【編集不可】祝日一覧!$B$1:$B$23,$F40)</f>
        <v>0</v>
      </c>
      <c r="AJ40" s="2">
        <f>COUNTIF(【編集不可】祝日一覧!$B$1:$B$23,$AF40)</f>
        <v>0</v>
      </c>
      <c r="AK40" s="2" t="str">
        <f ca="1">$B40&amp;"-"&amp;COUNTIF($B$13:INDIRECT("B"&amp;12+A40),B40)</f>
        <v>-0</v>
      </c>
    </row>
    <row r="41" spans="1:37" ht="21.75" customHeight="1" x14ac:dyDescent="0.25">
      <c r="A41" s="7">
        <v>29</v>
      </c>
      <c r="B41" s="14"/>
      <c r="C41" s="28"/>
      <c r="D41" s="28"/>
      <c r="E41" s="17"/>
      <c r="F41" s="17"/>
      <c r="G41" s="6"/>
      <c r="H41" s="9" t="s">
        <v>24</v>
      </c>
      <c r="I41" s="113">
        <f t="shared" si="12"/>
        <v>0</v>
      </c>
      <c r="J41" s="114"/>
      <c r="K41" s="5" t="s">
        <v>24</v>
      </c>
      <c r="L41" s="6"/>
      <c r="M41" s="9" t="s">
        <v>25</v>
      </c>
      <c r="N41" s="113">
        <f t="shared" si="1"/>
        <v>0</v>
      </c>
      <c r="O41" s="114"/>
      <c r="P41" s="5" t="s">
        <v>24</v>
      </c>
      <c r="R41" s="113">
        <f t="shared" si="2"/>
        <v>0</v>
      </c>
      <c r="S41" s="114"/>
      <c r="T41" s="5" t="s">
        <v>24</v>
      </c>
      <c r="V41" s="25" t="str">
        <f t="shared" si="5"/>
        <v/>
      </c>
      <c r="W41" s="25" t="str">
        <f t="shared" si="3"/>
        <v/>
      </c>
      <c r="X41" s="25" t="str">
        <f t="shared" si="6"/>
        <v/>
      </c>
      <c r="Y41" s="25" t="s">
        <v>26</v>
      </c>
      <c r="Z41" s="29"/>
      <c r="AA41" s="25" t="str">
        <f t="shared" si="4"/>
        <v/>
      </c>
      <c r="AB41" s="29"/>
      <c r="AC41" s="29"/>
      <c r="AD41" s="87" t="str">
        <f t="shared" si="7"/>
        <v/>
      </c>
      <c r="AE41" s="95" t="str">
        <f t="shared" si="8"/>
        <v/>
      </c>
      <c r="AF41" s="23">
        <f t="shared" si="9"/>
        <v>1</v>
      </c>
      <c r="AG41" s="2">
        <f t="shared" si="10"/>
        <v>7</v>
      </c>
      <c r="AH41" s="2">
        <f t="shared" si="11"/>
        <v>1</v>
      </c>
      <c r="AI41" s="2">
        <f>COUNTIF(【編集不可】祝日一覧!$B$1:$B$23,$F41)</f>
        <v>0</v>
      </c>
      <c r="AJ41" s="2">
        <f>COUNTIF(【編集不可】祝日一覧!$B$1:$B$23,$AF41)</f>
        <v>0</v>
      </c>
      <c r="AK41" s="2" t="str">
        <f ca="1">$B41&amp;"-"&amp;COUNTIF($B$13:INDIRECT("B"&amp;12+A41),B41)</f>
        <v>-0</v>
      </c>
    </row>
    <row r="42" spans="1:37" ht="21.75" customHeight="1" x14ac:dyDescent="0.25">
      <c r="A42" s="7">
        <v>30</v>
      </c>
      <c r="B42" s="14"/>
      <c r="C42" s="28"/>
      <c r="D42" s="28"/>
      <c r="E42" s="17"/>
      <c r="F42" s="17"/>
      <c r="G42" s="6"/>
      <c r="H42" s="9" t="s">
        <v>24</v>
      </c>
      <c r="I42" s="113">
        <f t="shared" si="12"/>
        <v>0</v>
      </c>
      <c r="J42" s="114"/>
      <c r="K42" s="5" t="s">
        <v>24</v>
      </c>
      <c r="L42" s="6"/>
      <c r="M42" s="9" t="s">
        <v>25</v>
      </c>
      <c r="N42" s="113">
        <f t="shared" si="1"/>
        <v>0</v>
      </c>
      <c r="O42" s="114"/>
      <c r="P42" s="5" t="s">
        <v>24</v>
      </c>
      <c r="R42" s="113">
        <f t="shared" si="2"/>
        <v>0</v>
      </c>
      <c r="S42" s="114"/>
      <c r="T42" s="5" t="s">
        <v>24</v>
      </c>
      <c r="V42" s="25" t="str">
        <f t="shared" si="5"/>
        <v/>
      </c>
      <c r="W42" s="25" t="str">
        <f t="shared" si="3"/>
        <v/>
      </c>
      <c r="X42" s="25" t="str">
        <f t="shared" si="6"/>
        <v/>
      </c>
      <c r="Y42" s="25" t="s">
        <v>26</v>
      </c>
      <c r="Z42" s="29"/>
      <c r="AA42" s="25" t="str">
        <f t="shared" si="4"/>
        <v/>
      </c>
      <c r="AB42" s="29"/>
      <c r="AC42" s="29"/>
      <c r="AD42" s="87" t="str">
        <f t="shared" si="7"/>
        <v/>
      </c>
      <c r="AE42" s="95" t="str">
        <f t="shared" si="8"/>
        <v/>
      </c>
      <c r="AF42" s="23">
        <f t="shared" si="9"/>
        <v>1</v>
      </c>
      <c r="AG42" s="2">
        <f t="shared" si="10"/>
        <v>7</v>
      </c>
      <c r="AH42" s="2">
        <f t="shared" si="11"/>
        <v>1</v>
      </c>
      <c r="AI42" s="2">
        <f>COUNTIF(【編集不可】祝日一覧!$B$1:$B$23,$F42)</f>
        <v>0</v>
      </c>
      <c r="AJ42" s="2">
        <f>COUNTIF(【編集不可】祝日一覧!$B$1:$B$23,$AF42)</f>
        <v>0</v>
      </c>
      <c r="AK42" s="2" t="str">
        <f ca="1">$B42&amp;"-"&amp;COUNTIF($B$13:INDIRECT("B"&amp;12+A42),B42)</f>
        <v>-0</v>
      </c>
    </row>
    <row r="43" spans="1:37" ht="21.75" customHeight="1" x14ac:dyDescent="0.25">
      <c r="A43" s="7">
        <v>31</v>
      </c>
      <c r="B43" s="14"/>
      <c r="C43" s="28"/>
      <c r="D43" s="28"/>
      <c r="E43" s="17"/>
      <c r="F43" s="17"/>
      <c r="G43" s="6"/>
      <c r="H43" s="9" t="s">
        <v>24</v>
      </c>
      <c r="I43" s="113">
        <f t="shared" si="12"/>
        <v>0</v>
      </c>
      <c r="J43" s="114"/>
      <c r="K43" s="5" t="s">
        <v>24</v>
      </c>
      <c r="L43" s="6"/>
      <c r="M43" s="9" t="s">
        <v>25</v>
      </c>
      <c r="N43" s="113">
        <f t="shared" si="1"/>
        <v>0</v>
      </c>
      <c r="O43" s="114"/>
      <c r="P43" s="5" t="s">
        <v>24</v>
      </c>
      <c r="R43" s="113">
        <f t="shared" si="2"/>
        <v>0</v>
      </c>
      <c r="S43" s="114"/>
      <c r="T43" s="5" t="s">
        <v>24</v>
      </c>
      <c r="V43" s="25" t="str">
        <f t="shared" si="5"/>
        <v/>
      </c>
      <c r="W43" s="25" t="str">
        <f t="shared" si="3"/>
        <v/>
      </c>
      <c r="X43" s="25" t="str">
        <f t="shared" si="6"/>
        <v/>
      </c>
      <c r="Y43" s="25" t="s">
        <v>26</v>
      </c>
      <c r="Z43" s="29"/>
      <c r="AA43" s="25" t="str">
        <f t="shared" si="4"/>
        <v/>
      </c>
      <c r="AB43" s="29"/>
      <c r="AC43" s="29"/>
      <c r="AD43" s="87" t="str">
        <f t="shared" si="7"/>
        <v/>
      </c>
      <c r="AE43" s="95" t="str">
        <f t="shared" si="8"/>
        <v/>
      </c>
      <c r="AF43" s="23">
        <f t="shared" si="9"/>
        <v>1</v>
      </c>
      <c r="AG43" s="2">
        <f t="shared" si="10"/>
        <v>7</v>
      </c>
      <c r="AH43" s="2">
        <f t="shared" si="11"/>
        <v>1</v>
      </c>
      <c r="AI43" s="2">
        <f>COUNTIF(【編集不可】祝日一覧!$B$1:$B$23,$F43)</f>
        <v>0</v>
      </c>
      <c r="AJ43" s="2">
        <f>COUNTIF(【編集不可】祝日一覧!$B$1:$B$23,$AF43)</f>
        <v>0</v>
      </c>
      <c r="AK43" s="2" t="str">
        <f ca="1">$B43&amp;"-"&amp;COUNTIF($B$13:INDIRECT("B"&amp;12+A43),B43)</f>
        <v>-0</v>
      </c>
    </row>
    <row r="44" spans="1:37" ht="21.75" customHeight="1" x14ac:dyDescent="0.25">
      <c r="A44" s="7">
        <v>32</v>
      </c>
      <c r="B44" s="14"/>
      <c r="C44" s="28"/>
      <c r="D44" s="28"/>
      <c r="E44" s="17"/>
      <c r="F44" s="17"/>
      <c r="G44" s="6"/>
      <c r="H44" s="9" t="s">
        <v>24</v>
      </c>
      <c r="I44" s="113">
        <f t="shared" si="12"/>
        <v>0</v>
      </c>
      <c r="J44" s="114"/>
      <c r="K44" s="5" t="s">
        <v>24</v>
      </c>
      <c r="L44" s="6"/>
      <c r="M44" s="9" t="s">
        <v>25</v>
      </c>
      <c r="N44" s="113">
        <f t="shared" si="1"/>
        <v>0</v>
      </c>
      <c r="O44" s="114"/>
      <c r="P44" s="5" t="s">
        <v>24</v>
      </c>
      <c r="R44" s="113">
        <f t="shared" si="2"/>
        <v>0</v>
      </c>
      <c r="S44" s="114"/>
      <c r="T44" s="5" t="s">
        <v>24</v>
      </c>
      <c r="V44" s="25" t="str">
        <f t="shared" si="5"/>
        <v/>
      </c>
      <c r="W44" s="25" t="str">
        <f t="shared" si="3"/>
        <v/>
      </c>
      <c r="X44" s="25" t="str">
        <f t="shared" si="6"/>
        <v/>
      </c>
      <c r="Y44" s="25" t="s">
        <v>26</v>
      </c>
      <c r="Z44" s="29"/>
      <c r="AA44" s="25" t="str">
        <f t="shared" si="4"/>
        <v/>
      </c>
      <c r="AB44" s="29"/>
      <c r="AC44" s="29"/>
      <c r="AD44" s="87" t="str">
        <f t="shared" si="7"/>
        <v/>
      </c>
      <c r="AE44" s="95" t="str">
        <f t="shared" si="8"/>
        <v/>
      </c>
      <c r="AF44" s="23">
        <f t="shared" si="9"/>
        <v>1</v>
      </c>
      <c r="AG44" s="2">
        <f t="shared" si="10"/>
        <v>7</v>
      </c>
      <c r="AH44" s="2">
        <f t="shared" si="11"/>
        <v>1</v>
      </c>
      <c r="AI44" s="2">
        <f>COUNTIF(【編集不可】祝日一覧!$B$1:$B$23,$F44)</f>
        <v>0</v>
      </c>
      <c r="AJ44" s="2">
        <f>COUNTIF(【編集不可】祝日一覧!$B$1:$B$23,$AF44)</f>
        <v>0</v>
      </c>
      <c r="AK44" s="2" t="str">
        <f ca="1">$B44&amp;"-"&amp;COUNTIF($B$13:INDIRECT("B"&amp;12+A44),B44)</f>
        <v>-0</v>
      </c>
    </row>
    <row r="45" spans="1:37" ht="21.75" customHeight="1" x14ac:dyDescent="0.25">
      <c r="A45" s="7">
        <v>33</v>
      </c>
      <c r="B45" s="14"/>
      <c r="C45" s="28"/>
      <c r="D45" s="28"/>
      <c r="E45" s="17"/>
      <c r="F45" s="17"/>
      <c r="G45" s="6"/>
      <c r="H45" s="9" t="s">
        <v>24</v>
      </c>
      <c r="I45" s="113">
        <f t="shared" si="12"/>
        <v>0</v>
      </c>
      <c r="J45" s="114"/>
      <c r="K45" s="5" t="s">
        <v>24</v>
      </c>
      <c r="L45" s="6"/>
      <c r="M45" s="9" t="s">
        <v>25</v>
      </c>
      <c r="N45" s="113">
        <f t="shared" si="1"/>
        <v>0</v>
      </c>
      <c r="O45" s="114"/>
      <c r="P45" s="5" t="s">
        <v>24</v>
      </c>
      <c r="R45" s="113">
        <f t="shared" si="2"/>
        <v>0</v>
      </c>
      <c r="S45" s="114"/>
      <c r="T45" s="5" t="s">
        <v>24</v>
      </c>
      <c r="V45" s="25" t="str">
        <f t="shared" si="5"/>
        <v/>
      </c>
      <c r="W45" s="25" t="str">
        <f t="shared" si="3"/>
        <v/>
      </c>
      <c r="X45" s="25" t="str">
        <f t="shared" si="6"/>
        <v/>
      </c>
      <c r="Y45" s="25" t="s">
        <v>26</v>
      </c>
      <c r="Z45" s="29"/>
      <c r="AA45" s="25" t="str">
        <f t="shared" si="4"/>
        <v/>
      </c>
      <c r="AB45" s="29"/>
      <c r="AC45" s="29"/>
      <c r="AD45" s="87" t="str">
        <f t="shared" si="7"/>
        <v/>
      </c>
      <c r="AE45" s="95" t="str">
        <f t="shared" si="8"/>
        <v/>
      </c>
      <c r="AF45" s="23">
        <f t="shared" si="9"/>
        <v>1</v>
      </c>
      <c r="AG45" s="2">
        <f t="shared" si="10"/>
        <v>7</v>
      </c>
      <c r="AH45" s="2">
        <f t="shared" si="11"/>
        <v>1</v>
      </c>
      <c r="AI45" s="2">
        <f>COUNTIF(【編集不可】祝日一覧!$B$1:$B$23,$F45)</f>
        <v>0</v>
      </c>
      <c r="AJ45" s="2">
        <f>COUNTIF(【編集不可】祝日一覧!$B$1:$B$23,$AF45)</f>
        <v>0</v>
      </c>
      <c r="AK45" s="2" t="str">
        <f ca="1">$B45&amp;"-"&amp;COUNTIF($B$13:INDIRECT("B"&amp;12+A45),B45)</f>
        <v>-0</v>
      </c>
    </row>
    <row r="46" spans="1:37" ht="21.75" customHeight="1" x14ac:dyDescent="0.25">
      <c r="A46" s="7">
        <v>34</v>
      </c>
      <c r="B46" s="14"/>
      <c r="C46" s="28"/>
      <c r="D46" s="28"/>
      <c r="E46" s="17"/>
      <c r="F46" s="17"/>
      <c r="G46" s="6"/>
      <c r="H46" s="9" t="s">
        <v>24</v>
      </c>
      <c r="I46" s="113">
        <f t="shared" si="12"/>
        <v>0</v>
      </c>
      <c r="J46" s="114"/>
      <c r="K46" s="5" t="s">
        <v>24</v>
      </c>
      <c r="L46" s="6"/>
      <c r="M46" s="9" t="s">
        <v>25</v>
      </c>
      <c r="N46" s="113">
        <f t="shared" si="1"/>
        <v>0</v>
      </c>
      <c r="O46" s="114"/>
      <c r="P46" s="5" t="s">
        <v>24</v>
      </c>
      <c r="R46" s="113">
        <f t="shared" si="2"/>
        <v>0</v>
      </c>
      <c r="S46" s="114"/>
      <c r="T46" s="5" t="s">
        <v>24</v>
      </c>
      <c r="V46" s="25" t="str">
        <f t="shared" si="5"/>
        <v/>
      </c>
      <c r="W46" s="25" t="str">
        <f t="shared" si="3"/>
        <v/>
      </c>
      <c r="X46" s="25" t="str">
        <f t="shared" si="6"/>
        <v/>
      </c>
      <c r="Y46" s="25" t="s">
        <v>26</v>
      </c>
      <c r="Z46" s="29"/>
      <c r="AA46" s="25" t="str">
        <f t="shared" si="4"/>
        <v/>
      </c>
      <c r="AB46" s="29"/>
      <c r="AC46" s="29"/>
      <c r="AD46" s="87" t="str">
        <f t="shared" si="7"/>
        <v/>
      </c>
      <c r="AE46" s="95" t="str">
        <f t="shared" si="8"/>
        <v/>
      </c>
      <c r="AF46" s="23">
        <f t="shared" si="9"/>
        <v>1</v>
      </c>
      <c r="AG46" s="2">
        <f t="shared" si="10"/>
        <v>7</v>
      </c>
      <c r="AH46" s="2">
        <f t="shared" si="11"/>
        <v>1</v>
      </c>
      <c r="AI46" s="2">
        <f>COUNTIF(【編集不可】祝日一覧!$B$1:$B$23,$F46)</f>
        <v>0</v>
      </c>
      <c r="AJ46" s="2">
        <f>COUNTIF(【編集不可】祝日一覧!$B$1:$B$23,$AF46)</f>
        <v>0</v>
      </c>
      <c r="AK46" s="2" t="str">
        <f ca="1">$B46&amp;"-"&amp;COUNTIF($B$13:INDIRECT("B"&amp;12+A46),B46)</f>
        <v>-0</v>
      </c>
    </row>
    <row r="47" spans="1:37" ht="21.75" customHeight="1" x14ac:dyDescent="0.25">
      <c r="A47" s="7">
        <v>35</v>
      </c>
      <c r="B47" s="14"/>
      <c r="C47" s="28"/>
      <c r="D47" s="28"/>
      <c r="E47" s="17"/>
      <c r="F47" s="17"/>
      <c r="G47" s="6"/>
      <c r="H47" s="9" t="s">
        <v>24</v>
      </c>
      <c r="I47" s="113">
        <f t="shared" si="12"/>
        <v>0</v>
      </c>
      <c r="J47" s="114"/>
      <c r="K47" s="5" t="s">
        <v>24</v>
      </c>
      <c r="L47" s="6"/>
      <c r="M47" s="9" t="s">
        <v>25</v>
      </c>
      <c r="N47" s="113">
        <f t="shared" si="1"/>
        <v>0</v>
      </c>
      <c r="O47" s="114"/>
      <c r="P47" s="5" t="s">
        <v>24</v>
      </c>
      <c r="R47" s="113">
        <f t="shared" si="2"/>
        <v>0</v>
      </c>
      <c r="S47" s="114"/>
      <c r="T47" s="5" t="s">
        <v>24</v>
      </c>
      <c r="V47" s="25" t="str">
        <f t="shared" si="5"/>
        <v/>
      </c>
      <c r="W47" s="25" t="str">
        <f t="shared" si="3"/>
        <v/>
      </c>
      <c r="X47" s="25" t="str">
        <f t="shared" si="6"/>
        <v/>
      </c>
      <c r="Y47" s="25" t="s">
        <v>26</v>
      </c>
      <c r="Z47" s="29"/>
      <c r="AA47" s="25" t="str">
        <f t="shared" si="4"/>
        <v/>
      </c>
      <c r="AB47" s="29"/>
      <c r="AC47" s="29"/>
      <c r="AD47" s="87" t="str">
        <f t="shared" si="7"/>
        <v/>
      </c>
      <c r="AE47" s="95" t="str">
        <f t="shared" si="8"/>
        <v/>
      </c>
      <c r="AF47" s="23">
        <f t="shared" si="9"/>
        <v>1</v>
      </c>
      <c r="AG47" s="2">
        <f t="shared" si="10"/>
        <v>7</v>
      </c>
      <c r="AH47" s="2">
        <f t="shared" si="11"/>
        <v>1</v>
      </c>
      <c r="AI47" s="2">
        <f>COUNTIF(【編集不可】祝日一覧!$B$1:$B$23,$F47)</f>
        <v>0</v>
      </c>
      <c r="AJ47" s="2">
        <f>COUNTIF(【編集不可】祝日一覧!$B$1:$B$23,$AF47)</f>
        <v>0</v>
      </c>
      <c r="AK47" s="2" t="str">
        <f ca="1">$B47&amp;"-"&amp;COUNTIF($B$13:INDIRECT("B"&amp;12+A47),B47)</f>
        <v>-0</v>
      </c>
    </row>
    <row r="48" spans="1:37" ht="21.75" customHeight="1" x14ac:dyDescent="0.25">
      <c r="A48" s="7">
        <v>36</v>
      </c>
      <c r="B48" s="14"/>
      <c r="C48" s="28"/>
      <c r="D48" s="28"/>
      <c r="E48" s="17"/>
      <c r="F48" s="17"/>
      <c r="G48" s="6"/>
      <c r="H48" s="9" t="s">
        <v>24</v>
      </c>
      <c r="I48" s="113">
        <f t="shared" si="12"/>
        <v>0</v>
      </c>
      <c r="J48" s="114"/>
      <c r="K48" s="5" t="s">
        <v>24</v>
      </c>
      <c r="L48" s="6"/>
      <c r="M48" s="9" t="s">
        <v>25</v>
      </c>
      <c r="N48" s="113">
        <f t="shared" si="1"/>
        <v>0</v>
      </c>
      <c r="O48" s="114"/>
      <c r="P48" s="5" t="s">
        <v>24</v>
      </c>
      <c r="R48" s="113">
        <f t="shared" si="2"/>
        <v>0</v>
      </c>
      <c r="S48" s="114"/>
      <c r="T48" s="5" t="s">
        <v>24</v>
      </c>
      <c r="V48" s="25" t="str">
        <f t="shared" si="5"/>
        <v/>
      </c>
      <c r="W48" s="25" t="str">
        <f t="shared" si="3"/>
        <v/>
      </c>
      <c r="X48" s="25" t="str">
        <f t="shared" si="6"/>
        <v/>
      </c>
      <c r="Y48" s="25" t="s">
        <v>26</v>
      </c>
      <c r="Z48" s="29"/>
      <c r="AA48" s="25" t="str">
        <f t="shared" si="4"/>
        <v/>
      </c>
      <c r="AB48" s="29"/>
      <c r="AC48" s="29"/>
      <c r="AD48" s="87" t="str">
        <f t="shared" si="7"/>
        <v/>
      </c>
      <c r="AE48" s="95" t="str">
        <f t="shared" si="8"/>
        <v/>
      </c>
      <c r="AF48" s="23">
        <f t="shared" si="9"/>
        <v>1</v>
      </c>
      <c r="AG48" s="2">
        <f t="shared" si="10"/>
        <v>7</v>
      </c>
      <c r="AH48" s="2">
        <f t="shared" si="11"/>
        <v>1</v>
      </c>
      <c r="AI48" s="2">
        <f>COUNTIF(【編集不可】祝日一覧!$B$1:$B$23,$F48)</f>
        <v>0</v>
      </c>
      <c r="AJ48" s="2">
        <f>COUNTIF(【編集不可】祝日一覧!$B$1:$B$23,$AF48)</f>
        <v>0</v>
      </c>
      <c r="AK48" s="2" t="str">
        <f ca="1">$B48&amp;"-"&amp;COUNTIF($B$13:INDIRECT("B"&amp;12+A48),B48)</f>
        <v>-0</v>
      </c>
    </row>
    <row r="49" spans="1:37" ht="21.75" customHeight="1" x14ac:dyDescent="0.25">
      <c r="A49" s="7">
        <v>37</v>
      </c>
      <c r="B49" s="14"/>
      <c r="C49" s="28"/>
      <c r="D49" s="28"/>
      <c r="E49" s="17"/>
      <c r="F49" s="17"/>
      <c r="G49" s="6"/>
      <c r="H49" s="9" t="s">
        <v>24</v>
      </c>
      <c r="I49" s="113">
        <f t="shared" si="12"/>
        <v>0</v>
      </c>
      <c r="J49" s="114"/>
      <c r="K49" s="5" t="s">
        <v>24</v>
      </c>
      <c r="L49" s="6"/>
      <c r="M49" s="9" t="s">
        <v>25</v>
      </c>
      <c r="N49" s="113">
        <f t="shared" si="1"/>
        <v>0</v>
      </c>
      <c r="O49" s="114"/>
      <c r="P49" s="5" t="s">
        <v>24</v>
      </c>
      <c r="R49" s="113">
        <f t="shared" si="2"/>
        <v>0</v>
      </c>
      <c r="S49" s="114"/>
      <c r="T49" s="5" t="s">
        <v>24</v>
      </c>
      <c r="V49" s="25" t="str">
        <f t="shared" si="5"/>
        <v/>
      </c>
      <c r="W49" s="25" t="str">
        <f t="shared" si="3"/>
        <v/>
      </c>
      <c r="X49" s="25" t="str">
        <f t="shared" si="6"/>
        <v/>
      </c>
      <c r="Y49" s="25" t="s">
        <v>26</v>
      </c>
      <c r="Z49" s="29"/>
      <c r="AA49" s="25" t="str">
        <f t="shared" si="4"/>
        <v/>
      </c>
      <c r="AB49" s="29"/>
      <c r="AC49" s="29"/>
      <c r="AD49" s="87" t="str">
        <f t="shared" si="7"/>
        <v/>
      </c>
      <c r="AE49" s="95" t="str">
        <f t="shared" si="8"/>
        <v/>
      </c>
      <c r="AF49" s="23">
        <f t="shared" si="9"/>
        <v>1</v>
      </c>
      <c r="AG49" s="2">
        <f t="shared" si="10"/>
        <v>7</v>
      </c>
      <c r="AH49" s="2">
        <f t="shared" si="11"/>
        <v>1</v>
      </c>
      <c r="AI49" s="2">
        <f>COUNTIF(【編集不可】祝日一覧!$B$1:$B$23,$F49)</f>
        <v>0</v>
      </c>
      <c r="AJ49" s="2">
        <f>COUNTIF(【編集不可】祝日一覧!$B$1:$B$23,$AF49)</f>
        <v>0</v>
      </c>
      <c r="AK49" s="2" t="str">
        <f ca="1">$B49&amp;"-"&amp;COUNTIF($B$13:INDIRECT("B"&amp;12+A49),B49)</f>
        <v>-0</v>
      </c>
    </row>
    <row r="50" spans="1:37" ht="21.75" customHeight="1" x14ac:dyDescent="0.25">
      <c r="A50" s="7">
        <v>38</v>
      </c>
      <c r="B50" s="14"/>
      <c r="C50" s="28"/>
      <c r="D50" s="28"/>
      <c r="E50" s="17"/>
      <c r="F50" s="17"/>
      <c r="G50" s="6"/>
      <c r="H50" s="9" t="s">
        <v>24</v>
      </c>
      <c r="I50" s="113">
        <f t="shared" si="12"/>
        <v>0</v>
      </c>
      <c r="J50" s="114"/>
      <c r="K50" s="5" t="s">
        <v>24</v>
      </c>
      <c r="L50" s="6"/>
      <c r="M50" s="9" t="s">
        <v>25</v>
      </c>
      <c r="N50" s="113">
        <f t="shared" si="1"/>
        <v>0</v>
      </c>
      <c r="O50" s="114"/>
      <c r="P50" s="5" t="s">
        <v>24</v>
      </c>
      <c r="R50" s="113">
        <f t="shared" si="2"/>
        <v>0</v>
      </c>
      <c r="S50" s="114"/>
      <c r="T50" s="5" t="s">
        <v>24</v>
      </c>
      <c r="V50" s="25" t="str">
        <f t="shared" si="5"/>
        <v/>
      </c>
      <c r="W50" s="25" t="str">
        <f t="shared" si="3"/>
        <v/>
      </c>
      <c r="X50" s="25" t="str">
        <f t="shared" si="6"/>
        <v/>
      </c>
      <c r="Y50" s="25" t="s">
        <v>26</v>
      </c>
      <c r="Z50" s="29"/>
      <c r="AA50" s="25" t="str">
        <f t="shared" si="4"/>
        <v/>
      </c>
      <c r="AB50" s="29"/>
      <c r="AC50" s="29"/>
      <c r="AD50" s="87" t="str">
        <f t="shared" si="7"/>
        <v/>
      </c>
      <c r="AE50" s="95" t="str">
        <f t="shared" si="8"/>
        <v/>
      </c>
      <c r="AF50" s="23">
        <f t="shared" si="9"/>
        <v>1</v>
      </c>
      <c r="AG50" s="2">
        <f t="shared" si="10"/>
        <v>7</v>
      </c>
      <c r="AH50" s="2">
        <f t="shared" si="11"/>
        <v>1</v>
      </c>
      <c r="AI50" s="2">
        <f>COUNTIF(【編集不可】祝日一覧!$B$1:$B$23,$F50)</f>
        <v>0</v>
      </c>
      <c r="AJ50" s="2">
        <f>COUNTIF(【編集不可】祝日一覧!$B$1:$B$23,$AF50)</f>
        <v>0</v>
      </c>
      <c r="AK50" s="2" t="str">
        <f ca="1">$B50&amp;"-"&amp;COUNTIF($B$13:INDIRECT("B"&amp;12+A50),B50)</f>
        <v>-0</v>
      </c>
    </row>
    <row r="51" spans="1:37" ht="21.75" customHeight="1" x14ac:dyDescent="0.25">
      <c r="A51" s="7">
        <v>39</v>
      </c>
      <c r="B51" s="14"/>
      <c r="C51" s="28"/>
      <c r="D51" s="28"/>
      <c r="E51" s="17"/>
      <c r="F51" s="17"/>
      <c r="G51" s="6"/>
      <c r="H51" s="9" t="s">
        <v>24</v>
      </c>
      <c r="I51" s="113">
        <f t="shared" si="12"/>
        <v>0</v>
      </c>
      <c r="J51" s="114"/>
      <c r="K51" s="5" t="s">
        <v>24</v>
      </c>
      <c r="L51" s="6"/>
      <c r="M51" s="9" t="s">
        <v>25</v>
      </c>
      <c r="N51" s="113">
        <f t="shared" si="1"/>
        <v>0</v>
      </c>
      <c r="O51" s="114"/>
      <c r="P51" s="5" t="s">
        <v>24</v>
      </c>
      <c r="R51" s="113">
        <f t="shared" si="2"/>
        <v>0</v>
      </c>
      <c r="S51" s="114"/>
      <c r="T51" s="5" t="s">
        <v>24</v>
      </c>
      <c r="V51" s="25" t="str">
        <f t="shared" si="5"/>
        <v/>
      </c>
      <c r="W51" s="25" t="str">
        <f t="shared" si="3"/>
        <v/>
      </c>
      <c r="X51" s="25" t="str">
        <f t="shared" si="6"/>
        <v/>
      </c>
      <c r="Y51" s="25" t="s">
        <v>26</v>
      </c>
      <c r="Z51" s="29"/>
      <c r="AA51" s="25" t="str">
        <f t="shared" si="4"/>
        <v/>
      </c>
      <c r="AB51" s="29"/>
      <c r="AC51" s="29"/>
      <c r="AD51" s="87" t="str">
        <f t="shared" si="7"/>
        <v/>
      </c>
      <c r="AE51" s="95" t="str">
        <f t="shared" si="8"/>
        <v/>
      </c>
      <c r="AF51" s="23">
        <f t="shared" si="9"/>
        <v>1</v>
      </c>
      <c r="AG51" s="2">
        <f t="shared" si="10"/>
        <v>7</v>
      </c>
      <c r="AH51" s="2">
        <f t="shared" si="11"/>
        <v>1</v>
      </c>
      <c r="AI51" s="2">
        <f>COUNTIF(【編集不可】祝日一覧!$B$1:$B$23,$F51)</f>
        <v>0</v>
      </c>
      <c r="AJ51" s="2">
        <f>COUNTIF(【編集不可】祝日一覧!$B$1:$B$23,$AF51)</f>
        <v>0</v>
      </c>
      <c r="AK51" s="2" t="str">
        <f ca="1">$B51&amp;"-"&amp;COUNTIF($B$13:INDIRECT("B"&amp;12+A51),B51)</f>
        <v>-0</v>
      </c>
    </row>
    <row r="52" spans="1:37" ht="21.75" customHeight="1" x14ac:dyDescent="0.25">
      <c r="A52" s="7">
        <v>40</v>
      </c>
      <c r="B52" s="14"/>
      <c r="C52" s="28"/>
      <c r="D52" s="28"/>
      <c r="E52" s="17"/>
      <c r="F52" s="17"/>
      <c r="G52" s="6"/>
      <c r="H52" s="9" t="s">
        <v>24</v>
      </c>
      <c r="I52" s="113">
        <f t="shared" si="12"/>
        <v>0</v>
      </c>
      <c r="J52" s="114"/>
      <c r="K52" s="5" t="s">
        <v>24</v>
      </c>
      <c r="L52" s="6"/>
      <c r="M52" s="9" t="s">
        <v>25</v>
      </c>
      <c r="N52" s="113">
        <f t="shared" si="1"/>
        <v>0</v>
      </c>
      <c r="O52" s="114"/>
      <c r="P52" s="5" t="s">
        <v>24</v>
      </c>
      <c r="R52" s="113">
        <f t="shared" si="2"/>
        <v>0</v>
      </c>
      <c r="S52" s="114"/>
      <c r="T52" s="5" t="s">
        <v>24</v>
      </c>
      <c r="V52" s="25" t="str">
        <f t="shared" si="5"/>
        <v/>
      </c>
      <c r="W52" s="25" t="str">
        <f t="shared" si="3"/>
        <v/>
      </c>
      <c r="X52" s="25" t="str">
        <f t="shared" si="6"/>
        <v/>
      </c>
      <c r="Y52" s="25" t="s">
        <v>26</v>
      </c>
      <c r="Z52" s="29"/>
      <c r="AA52" s="25" t="str">
        <f t="shared" si="4"/>
        <v/>
      </c>
      <c r="AB52" s="29"/>
      <c r="AC52" s="29"/>
      <c r="AD52" s="87" t="str">
        <f t="shared" si="7"/>
        <v/>
      </c>
      <c r="AE52" s="95" t="str">
        <f t="shared" si="8"/>
        <v/>
      </c>
      <c r="AF52" s="23">
        <f t="shared" si="9"/>
        <v>1</v>
      </c>
      <c r="AG52" s="2">
        <f t="shared" si="10"/>
        <v>7</v>
      </c>
      <c r="AH52" s="2">
        <f t="shared" si="11"/>
        <v>1</v>
      </c>
      <c r="AI52" s="2">
        <f>COUNTIF(【編集不可】祝日一覧!$B$1:$B$23,$F52)</f>
        <v>0</v>
      </c>
      <c r="AJ52" s="2">
        <f>COUNTIF(【編集不可】祝日一覧!$B$1:$B$23,$AF52)</f>
        <v>0</v>
      </c>
      <c r="AK52" s="2" t="str">
        <f ca="1">$B52&amp;"-"&amp;COUNTIF($B$13:INDIRECT("B"&amp;12+A52),B52)</f>
        <v>-0</v>
      </c>
    </row>
    <row r="53" spans="1:37" ht="21.75" customHeight="1" x14ac:dyDescent="0.25">
      <c r="A53" s="7">
        <v>41</v>
      </c>
      <c r="B53" s="14"/>
      <c r="C53" s="28"/>
      <c r="D53" s="28"/>
      <c r="E53" s="17"/>
      <c r="F53" s="17"/>
      <c r="G53" s="6"/>
      <c r="H53" s="9" t="s">
        <v>24</v>
      </c>
      <c r="I53" s="113">
        <f t="shared" si="12"/>
        <v>0</v>
      </c>
      <c r="J53" s="114"/>
      <c r="K53" s="5" t="s">
        <v>24</v>
      </c>
      <c r="L53" s="6"/>
      <c r="M53" s="9" t="s">
        <v>25</v>
      </c>
      <c r="N53" s="113">
        <f t="shared" si="1"/>
        <v>0</v>
      </c>
      <c r="O53" s="114"/>
      <c r="P53" s="5" t="s">
        <v>24</v>
      </c>
      <c r="R53" s="113">
        <f t="shared" si="2"/>
        <v>0</v>
      </c>
      <c r="S53" s="114"/>
      <c r="T53" s="5" t="s">
        <v>24</v>
      </c>
      <c r="V53" s="25" t="str">
        <f t="shared" si="5"/>
        <v/>
      </c>
      <c r="W53" s="25" t="str">
        <f t="shared" si="3"/>
        <v/>
      </c>
      <c r="X53" s="25" t="str">
        <f t="shared" si="6"/>
        <v/>
      </c>
      <c r="Y53" s="25" t="s">
        <v>26</v>
      </c>
      <c r="Z53" s="29"/>
      <c r="AA53" s="25" t="str">
        <f t="shared" si="4"/>
        <v/>
      </c>
      <c r="AB53" s="29"/>
      <c r="AC53" s="29"/>
      <c r="AD53" s="87" t="str">
        <f t="shared" si="7"/>
        <v/>
      </c>
      <c r="AE53" s="95" t="str">
        <f t="shared" si="8"/>
        <v/>
      </c>
      <c r="AF53" s="23">
        <f t="shared" si="9"/>
        <v>1</v>
      </c>
      <c r="AG53" s="2">
        <f t="shared" si="10"/>
        <v>7</v>
      </c>
      <c r="AH53" s="2">
        <f t="shared" si="11"/>
        <v>1</v>
      </c>
      <c r="AI53" s="2">
        <f>COUNTIF(【編集不可】祝日一覧!$B$1:$B$23,$F53)</f>
        <v>0</v>
      </c>
      <c r="AJ53" s="2">
        <f>COUNTIF(【編集不可】祝日一覧!$B$1:$B$23,$AF53)</f>
        <v>0</v>
      </c>
      <c r="AK53" s="2" t="str">
        <f ca="1">$B53&amp;"-"&amp;COUNTIF($B$13:INDIRECT("B"&amp;12+A53),B53)</f>
        <v>-0</v>
      </c>
    </row>
    <row r="54" spans="1:37" ht="21.75" customHeight="1" x14ac:dyDescent="0.25">
      <c r="A54" s="7">
        <v>42</v>
      </c>
      <c r="B54" s="14"/>
      <c r="C54" s="28"/>
      <c r="D54" s="28"/>
      <c r="E54" s="17"/>
      <c r="F54" s="17"/>
      <c r="G54" s="6"/>
      <c r="H54" s="9" t="s">
        <v>24</v>
      </c>
      <c r="I54" s="113">
        <f t="shared" si="12"/>
        <v>0</v>
      </c>
      <c r="J54" s="114"/>
      <c r="K54" s="5" t="s">
        <v>24</v>
      </c>
      <c r="L54" s="6"/>
      <c r="M54" s="9" t="s">
        <v>25</v>
      </c>
      <c r="N54" s="113">
        <f t="shared" si="1"/>
        <v>0</v>
      </c>
      <c r="O54" s="114"/>
      <c r="P54" s="5" t="s">
        <v>24</v>
      </c>
      <c r="R54" s="113">
        <f t="shared" si="2"/>
        <v>0</v>
      </c>
      <c r="S54" s="114"/>
      <c r="T54" s="5" t="s">
        <v>24</v>
      </c>
      <c r="V54" s="25" t="str">
        <f t="shared" si="5"/>
        <v/>
      </c>
      <c r="W54" s="25" t="str">
        <f t="shared" si="3"/>
        <v/>
      </c>
      <c r="X54" s="25" t="str">
        <f t="shared" si="6"/>
        <v/>
      </c>
      <c r="Y54" s="25" t="s">
        <v>26</v>
      </c>
      <c r="Z54" s="29"/>
      <c r="AA54" s="25" t="str">
        <f t="shared" si="4"/>
        <v/>
      </c>
      <c r="AB54" s="29"/>
      <c r="AC54" s="29"/>
      <c r="AD54" s="87" t="str">
        <f t="shared" si="7"/>
        <v/>
      </c>
      <c r="AE54" s="95" t="str">
        <f t="shared" si="8"/>
        <v/>
      </c>
      <c r="AF54" s="23">
        <f t="shared" si="9"/>
        <v>1</v>
      </c>
      <c r="AG54" s="2">
        <f t="shared" si="10"/>
        <v>7</v>
      </c>
      <c r="AH54" s="2">
        <f t="shared" si="11"/>
        <v>1</v>
      </c>
      <c r="AI54" s="2">
        <f>COUNTIF(【編集不可】祝日一覧!$B$1:$B$23,$F54)</f>
        <v>0</v>
      </c>
      <c r="AJ54" s="2">
        <f>COUNTIF(【編集不可】祝日一覧!$B$1:$B$23,$AF54)</f>
        <v>0</v>
      </c>
      <c r="AK54" s="2" t="str">
        <f ca="1">$B54&amp;"-"&amp;COUNTIF($B$13:INDIRECT("B"&amp;12+A54),B54)</f>
        <v>-0</v>
      </c>
    </row>
    <row r="55" spans="1:37" ht="21.75" customHeight="1" x14ac:dyDescent="0.25">
      <c r="A55" s="7">
        <v>43</v>
      </c>
      <c r="B55" s="14"/>
      <c r="C55" s="28"/>
      <c r="D55" s="28"/>
      <c r="E55" s="17"/>
      <c r="F55" s="17"/>
      <c r="G55" s="6"/>
      <c r="H55" s="9" t="s">
        <v>24</v>
      </c>
      <c r="I55" s="113">
        <f t="shared" si="12"/>
        <v>0</v>
      </c>
      <c r="J55" s="114"/>
      <c r="K55" s="5" t="s">
        <v>24</v>
      </c>
      <c r="L55" s="6"/>
      <c r="M55" s="9" t="s">
        <v>25</v>
      </c>
      <c r="N55" s="113">
        <f t="shared" si="1"/>
        <v>0</v>
      </c>
      <c r="O55" s="114"/>
      <c r="P55" s="5" t="s">
        <v>24</v>
      </c>
      <c r="R55" s="113">
        <f t="shared" si="2"/>
        <v>0</v>
      </c>
      <c r="S55" s="114"/>
      <c r="T55" s="5" t="s">
        <v>24</v>
      </c>
      <c r="V55" s="25" t="str">
        <f t="shared" si="5"/>
        <v/>
      </c>
      <c r="W55" s="25" t="str">
        <f t="shared" si="3"/>
        <v/>
      </c>
      <c r="X55" s="25" t="str">
        <f t="shared" si="6"/>
        <v/>
      </c>
      <c r="Y55" s="25" t="s">
        <v>26</v>
      </c>
      <c r="Z55" s="29"/>
      <c r="AA55" s="25" t="str">
        <f t="shared" si="4"/>
        <v/>
      </c>
      <c r="AB55" s="29"/>
      <c r="AC55" s="29"/>
      <c r="AD55" s="87" t="str">
        <f t="shared" si="7"/>
        <v/>
      </c>
      <c r="AE55" s="95" t="str">
        <f t="shared" si="8"/>
        <v/>
      </c>
      <c r="AF55" s="23">
        <f t="shared" si="9"/>
        <v>1</v>
      </c>
      <c r="AG55" s="2">
        <f t="shared" si="10"/>
        <v>7</v>
      </c>
      <c r="AH55" s="2">
        <f t="shared" si="11"/>
        <v>1</v>
      </c>
      <c r="AI55" s="2">
        <f>COUNTIF(【編集不可】祝日一覧!$B$1:$B$23,$F55)</f>
        <v>0</v>
      </c>
      <c r="AJ55" s="2">
        <f>COUNTIF(【編集不可】祝日一覧!$B$1:$B$23,$AF55)</f>
        <v>0</v>
      </c>
      <c r="AK55" s="2" t="str">
        <f ca="1">$B55&amp;"-"&amp;COUNTIF($B$13:INDIRECT("B"&amp;12+A55),B55)</f>
        <v>-0</v>
      </c>
    </row>
    <row r="56" spans="1:37" ht="21.75" customHeight="1" x14ac:dyDescent="0.25">
      <c r="A56" s="7">
        <v>44</v>
      </c>
      <c r="B56" s="14"/>
      <c r="C56" s="28"/>
      <c r="D56" s="28"/>
      <c r="E56" s="17"/>
      <c r="F56" s="17"/>
      <c r="G56" s="6"/>
      <c r="H56" s="9" t="s">
        <v>24</v>
      </c>
      <c r="I56" s="113">
        <f t="shared" si="12"/>
        <v>0</v>
      </c>
      <c r="J56" s="114"/>
      <c r="K56" s="5" t="s">
        <v>24</v>
      </c>
      <c r="L56" s="6"/>
      <c r="M56" s="9" t="s">
        <v>25</v>
      </c>
      <c r="N56" s="113">
        <f t="shared" si="1"/>
        <v>0</v>
      </c>
      <c r="O56" s="114"/>
      <c r="P56" s="5" t="s">
        <v>24</v>
      </c>
      <c r="R56" s="113">
        <f t="shared" si="2"/>
        <v>0</v>
      </c>
      <c r="S56" s="114"/>
      <c r="T56" s="5" t="s">
        <v>24</v>
      </c>
      <c r="V56" s="25" t="str">
        <f t="shared" si="5"/>
        <v/>
      </c>
      <c r="W56" s="25" t="str">
        <f t="shared" si="3"/>
        <v/>
      </c>
      <c r="X56" s="25" t="str">
        <f t="shared" si="6"/>
        <v/>
      </c>
      <c r="Y56" s="25" t="s">
        <v>26</v>
      </c>
      <c r="Z56" s="29"/>
      <c r="AA56" s="25" t="str">
        <f t="shared" si="4"/>
        <v/>
      </c>
      <c r="AB56" s="29"/>
      <c r="AC56" s="29"/>
      <c r="AD56" s="87" t="str">
        <f t="shared" si="7"/>
        <v/>
      </c>
      <c r="AE56" s="95" t="str">
        <f t="shared" si="8"/>
        <v/>
      </c>
      <c r="AF56" s="23">
        <f t="shared" si="9"/>
        <v>1</v>
      </c>
      <c r="AG56" s="2">
        <f t="shared" si="10"/>
        <v>7</v>
      </c>
      <c r="AH56" s="2">
        <f t="shared" si="11"/>
        <v>1</v>
      </c>
      <c r="AI56" s="2">
        <f>COUNTIF(【編集不可】祝日一覧!$B$1:$B$23,$F56)</f>
        <v>0</v>
      </c>
      <c r="AJ56" s="2">
        <f>COUNTIF(【編集不可】祝日一覧!$B$1:$B$23,$AF56)</f>
        <v>0</v>
      </c>
      <c r="AK56" s="2" t="str">
        <f ca="1">$B56&amp;"-"&amp;COUNTIF($B$13:INDIRECT("B"&amp;12+A56),B56)</f>
        <v>-0</v>
      </c>
    </row>
    <row r="57" spans="1:37" ht="21.75" customHeight="1" x14ac:dyDescent="0.25">
      <c r="A57" s="7">
        <v>45</v>
      </c>
      <c r="B57" s="14"/>
      <c r="C57" s="28"/>
      <c r="D57" s="28"/>
      <c r="E57" s="17"/>
      <c r="F57" s="17"/>
      <c r="G57" s="6"/>
      <c r="H57" s="9" t="s">
        <v>24</v>
      </c>
      <c r="I57" s="113">
        <f t="shared" si="12"/>
        <v>0</v>
      </c>
      <c r="J57" s="114"/>
      <c r="K57" s="5" t="s">
        <v>24</v>
      </c>
      <c r="L57" s="6"/>
      <c r="M57" s="9" t="s">
        <v>25</v>
      </c>
      <c r="N57" s="113">
        <f t="shared" si="1"/>
        <v>0</v>
      </c>
      <c r="O57" s="114"/>
      <c r="P57" s="5" t="s">
        <v>24</v>
      </c>
      <c r="R57" s="113">
        <f t="shared" si="2"/>
        <v>0</v>
      </c>
      <c r="S57" s="114"/>
      <c r="T57" s="5" t="s">
        <v>24</v>
      </c>
      <c r="V57" s="25" t="str">
        <f t="shared" si="5"/>
        <v/>
      </c>
      <c r="W57" s="25" t="str">
        <f t="shared" si="3"/>
        <v/>
      </c>
      <c r="X57" s="25" t="str">
        <f t="shared" si="6"/>
        <v/>
      </c>
      <c r="Y57" s="25" t="s">
        <v>26</v>
      </c>
      <c r="Z57" s="29"/>
      <c r="AA57" s="25" t="str">
        <f t="shared" si="4"/>
        <v/>
      </c>
      <c r="AB57" s="29"/>
      <c r="AC57" s="29"/>
      <c r="AD57" s="87" t="str">
        <f t="shared" si="7"/>
        <v/>
      </c>
      <c r="AE57" s="95" t="str">
        <f t="shared" si="8"/>
        <v/>
      </c>
      <c r="AF57" s="23">
        <f t="shared" si="9"/>
        <v>1</v>
      </c>
      <c r="AG57" s="2">
        <f t="shared" si="10"/>
        <v>7</v>
      </c>
      <c r="AH57" s="2">
        <f t="shared" si="11"/>
        <v>1</v>
      </c>
      <c r="AI57" s="2">
        <f>COUNTIF(【編集不可】祝日一覧!$B$1:$B$23,$F57)</f>
        <v>0</v>
      </c>
      <c r="AJ57" s="2">
        <f>COUNTIF(【編集不可】祝日一覧!$B$1:$B$23,$AF57)</f>
        <v>0</v>
      </c>
      <c r="AK57" s="2" t="str">
        <f ca="1">$B57&amp;"-"&amp;COUNTIF($B$13:INDIRECT("B"&amp;12+A57),B57)</f>
        <v>-0</v>
      </c>
    </row>
    <row r="58" spans="1:37" ht="21.75" customHeight="1" x14ac:dyDescent="0.25">
      <c r="A58" s="7">
        <v>46</v>
      </c>
      <c r="B58" s="14"/>
      <c r="C58" s="28"/>
      <c r="D58" s="28"/>
      <c r="E58" s="17"/>
      <c r="F58" s="17"/>
      <c r="G58" s="6"/>
      <c r="H58" s="9" t="s">
        <v>24</v>
      </c>
      <c r="I58" s="113">
        <f t="shared" si="12"/>
        <v>0</v>
      </c>
      <c r="J58" s="114"/>
      <c r="K58" s="5" t="s">
        <v>24</v>
      </c>
      <c r="L58" s="6"/>
      <c r="M58" s="9" t="s">
        <v>25</v>
      </c>
      <c r="N58" s="113">
        <f t="shared" si="1"/>
        <v>0</v>
      </c>
      <c r="O58" s="114"/>
      <c r="P58" s="5" t="s">
        <v>24</v>
      </c>
      <c r="R58" s="113">
        <f t="shared" si="2"/>
        <v>0</v>
      </c>
      <c r="S58" s="114"/>
      <c r="T58" s="5" t="s">
        <v>24</v>
      </c>
      <c r="V58" s="25" t="str">
        <f t="shared" si="5"/>
        <v/>
      </c>
      <c r="W58" s="25" t="str">
        <f t="shared" si="3"/>
        <v/>
      </c>
      <c r="X58" s="25" t="str">
        <f t="shared" si="6"/>
        <v/>
      </c>
      <c r="Y58" s="25" t="s">
        <v>26</v>
      </c>
      <c r="Z58" s="29"/>
      <c r="AA58" s="25" t="str">
        <f t="shared" si="4"/>
        <v/>
      </c>
      <c r="AB58" s="29"/>
      <c r="AC58" s="29"/>
      <c r="AD58" s="87" t="str">
        <f t="shared" si="7"/>
        <v/>
      </c>
      <c r="AE58" s="95" t="str">
        <f t="shared" si="8"/>
        <v/>
      </c>
      <c r="AF58" s="23">
        <f t="shared" si="9"/>
        <v>1</v>
      </c>
      <c r="AG58" s="2">
        <f t="shared" si="10"/>
        <v>7</v>
      </c>
      <c r="AH58" s="2">
        <f t="shared" si="11"/>
        <v>1</v>
      </c>
      <c r="AI58" s="2">
        <f>COUNTIF(【編集不可】祝日一覧!$B$1:$B$23,$F58)</f>
        <v>0</v>
      </c>
      <c r="AJ58" s="2">
        <f>COUNTIF(【編集不可】祝日一覧!$B$1:$B$23,$AF58)</f>
        <v>0</v>
      </c>
      <c r="AK58" s="2" t="str">
        <f ca="1">$B58&amp;"-"&amp;COUNTIF($B$13:INDIRECT("B"&amp;12+A58),B58)</f>
        <v>-0</v>
      </c>
    </row>
    <row r="59" spans="1:37" ht="21.75" customHeight="1" x14ac:dyDescent="0.25">
      <c r="A59" s="7">
        <v>47</v>
      </c>
      <c r="B59" s="14"/>
      <c r="C59" s="28"/>
      <c r="D59" s="28"/>
      <c r="E59" s="17"/>
      <c r="F59" s="17"/>
      <c r="G59" s="6"/>
      <c r="H59" s="9" t="s">
        <v>24</v>
      </c>
      <c r="I59" s="113">
        <f t="shared" si="12"/>
        <v>0</v>
      </c>
      <c r="J59" s="114"/>
      <c r="K59" s="5" t="s">
        <v>24</v>
      </c>
      <c r="L59" s="6"/>
      <c r="M59" s="9" t="s">
        <v>25</v>
      </c>
      <c r="N59" s="113">
        <f t="shared" si="1"/>
        <v>0</v>
      </c>
      <c r="O59" s="114"/>
      <c r="P59" s="5" t="s">
        <v>24</v>
      </c>
      <c r="R59" s="113">
        <f t="shared" si="2"/>
        <v>0</v>
      </c>
      <c r="S59" s="114"/>
      <c r="T59" s="5" t="s">
        <v>24</v>
      </c>
      <c r="V59" s="25" t="str">
        <f t="shared" si="5"/>
        <v/>
      </c>
      <c r="W59" s="25" t="str">
        <f t="shared" si="3"/>
        <v/>
      </c>
      <c r="X59" s="25" t="str">
        <f t="shared" si="6"/>
        <v/>
      </c>
      <c r="Y59" s="25" t="s">
        <v>26</v>
      </c>
      <c r="Z59" s="29"/>
      <c r="AA59" s="25" t="str">
        <f t="shared" si="4"/>
        <v/>
      </c>
      <c r="AB59" s="29"/>
      <c r="AC59" s="29"/>
      <c r="AD59" s="87" t="str">
        <f t="shared" si="7"/>
        <v/>
      </c>
      <c r="AE59" s="95" t="str">
        <f t="shared" si="8"/>
        <v/>
      </c>
      <c r="AF59" s="23">
        <f t="shared" si="9"/>
        <v>1</v>
      </c>
      <c r="AG59" s="2">
        <f t="shared" si="10"/>
        <v>7</v>
      </c>
      <c r="AH59" s="2">
        <f t="shared" si="11"/>
        <v>1</v>
      </c>
      <c r="AI59" s="2">
        <f>COUNTIF(【編集不可】祝日一覧!$B$1:$B$23,$F59)</f>
        <v>0</v>
      </c>
      <c r="AJ59" s="2">
        <f>COUNTIF(【編集不可】祝日一覧!$B$1:$B$23,$AF59)</f>
        <v>0</v>
      </c>
      <c r="AK59" s="2" t="str">
        <f ca="1">$B59&amp;"-"&amp;COUNTIF($B$13:INDIRECT("B"&amp;12+A59),B59)</f>
        <v>-0</v>
      </c>
    </row>
    <row r="60" spans="1:37" ht="21.75" customHeight="1" x14ac:dyDescent="0.25">
      <c r="A60" s="7">
        <v>48</v>
      </c>
      <c r="B60" s="14"/>
      <c r="C60" s="28"/>
      <c r="D60" s="28"/>
      <c r="E60" s="17"/>
      <c r="F60" s="17"/>
      <c r="G60" s="6"/>
      <c r="H60" s="9" t="s">
        <v>24</v>
      </c>
      <c r="I60" s="113">
        <f t="shared" si="12"/>
        <v>0</v>
      </c>
      <c r="J60" s="114"/>
      <c r="K60" s="5" t="s">
        <v>24</v>
      </c>
      <c r="L60" s="6"/>
      <c r="M60" s="9" t="s">
        <v>25</v>
      </c>
      <c r="N60" s="113">
        <f t="shared" si="1"/>
        <v>0</v>
      </c>
      <c r="O60" s="114"/>
      <c r="P60" s="5" t="s">
        <v>24</v>
      </c>
      <c r="R60" s="113">
        <f t="shared" si="2"/>
        <v>0</v>
      </c>
      <c r="S60" s="114"/>
      <c r="T60" s="5" t="s">
        <v>24</v>
      </c>
      <c r="V60" s="25" t="str">
        <f t="shared" si="5"/>
        <v/>
      </c>
      <c r="W60" s="25" t="str">
        <f t="shared" si="3"/>
        <v/>
      </c>
      <c r="X60" s="25" t="str">
        <f t="shared" si="6"/>
        <v/>
      </c>
      <c r="Y60" s="25" t="s">
        <v>26</v>
      </c>
      <c r="Z60" s="29"/>
      <c r="AA60" s="25" t="str">
        <f t="shared" si="4"/>
        <v/>
      </c>
      <c r="AB60" s="29"/>
      <c r="AC60" s="29"/>
      <c r="AD60" s="87" t="str">
        <f t="shared" si="7"/>
        <v/>
      </c>
      <c r="AE60" s="95" t="str">
        <f t="shared" si="8"/>
        <v/>
      </c>
      <c r="AF60" s="23">
        <f t="shared" si="9"/>
        <v>1</v>
      </c>
      <c r="AG60" s="2">
        <f t="shared" si="10"/>
        <v>7</v>
      </c>
      <c r="AH60" s="2">
        <f t="shared" si="11"/>
        <v>1</v>
      </c>
      <c r="AI60" s="2">
        <f>COUNTIF(【編集不可】祝日一覧!$B$1:$B$23,$F60)</f>
        <v>0</v>
      </c>
      <c r="AJ60" s="2">
        <f>COUNTIF(【編集不可】祝日一覧!$B$1:$B$23,$AF60)</f>
        <v>0</v>
      </c>
      <c r="AK60" s="2" t="str">
        <f ca="1">$B60&amp;"-"&amp;COUNTIF($B$13:INDIRECT("B"&amp;12+A60),B60)</f>
        <v>-0</v>
      </c>
    </row>
    <row r="61" spans="1:37" ht="21.75" customHeight="1" x14ac:dyDescent="0.25">
      <c r="A61" s="7">
        <v>49</v>
      </c>
      <c r="B61" s="14"/>
      <c r="C61" s="28"/>
      <c r="D61" s="28"/>
      <c r="E61" s="17"/>
      <c r="F61" s="17"/>
      <c r="G61" s="6"/>
      <c r="H61" s="9" t="s">
        <v>24</v>
      </c>
      <c r="I61" s="113">
        <f t="shared" si="12"/>
        <v>0</v>
      </c>
      <c r="J61" s="114"/>
      <c r="K61" s="5" t="s">
        <v>24</v>
      </c>
      <c r="L61" s="6"/>
      <c r="M61" s="9" t="s">
        <v>25</v>
      </c>
      <c r="N61" s="113">
        <f t="shared" si="1"/>
        <v>0</v>
      </c>
      <c r="O61" s="114"/>
      <c r="P61" s="5" t="s">
        <v>24</v>
      </c>
      <c r="R61" s="113">
        <f t="shared" si="2"/>
        <v>0</v>
      </c>
      <c r="S61" s="114"/>
      <c r="T61" s="5" t="s">
        <v>24</v>
      </c>
      <c r="V61" s="25" t="str">
        <f t="shared" si="5"/>
        <v/>
      </c>
      <c r="W61" s="25" t="str">
        <f t="shared" si="3"/>
        <v/>
      </c>
      <c r="X61" s="25" t="str">
        <f t="shared" si="6"/>
        <v/>
      </c>
      <c r="Y61" s="25" t="s">
        <v>26</v>
      </c>
      <c r="Z61" s="29"/>
      <c r="AA61" s="25" t="str">
        <f t="shared" si="4"/>
        <v/>
      </c>
      <c r="AB61" s="29"/>
      <c r="AC61" s="29"/>
      <c r="AD61" s="87" t="str">
        <f t="shared" si="7"/>
        <v/>
      </c>
      <c r="AE61" s="95" t="str">
        <f t="shared" si="8"/>
        <v/>
      </c>
      <c r="AF61" s="23">
        <f t="shared" si="9"/>
        <v>1</v>
      </c>
      <c r="AG61" s="2">
        <f t="shared" si="10"/>
        <v>7</v>
      </c>
      <c r="AH61" s="2">
        <f t="shared" si="11"/>
        <v>1</v>
      </c>
      <c r="AI61" s="2">
        <f>COUNTIF(【編集不可】祝日一覧!$B$1:$B$23,$F61)</f>
        <v>0</v>
      </c>
      <c r="AJ61" s="2">
        <f>COUNTIF(【編集不可】祝日一覧!$B$1:$B$23,$AF61)</f>
        <v>0</v>
      </c>
      <c r="AK61" s="2" t="str">
        <f ca="1">$B61&amp;"-"&amp;COUNTIF($B$13:INDIRECT("B"&amp;12+A61),B61)</f>
        <v>-0</v>
      </c>
    </row>
    <row r="62" spans="1:37" ht="21.75" customHeight="1" x14ac:dyDescent="0.25">
      <c r="A62" s="7">
        <v>50</v>
      </c>
      <c r="B62" s="14"/>
      <c r="C62" s="28"/>
      <c r="D62" s="28"/>
      <c r="E62" s="17"/>
      <c r="F62" s="17"/>
      <c r="G62" s="6"/>
      <c r="H62" s="9" t="s">
        <v>24</v>
      </c>
      <c r="I62" s="113">
        <f t="shared" si="12"/>
        <v>0</v>
      </c>
      <c r="J62" s="114"/>
      <c r="K62" s="5" t="s">
        <v>24</v>
      </c>
      <c r="L62" s="6"/>
      <c r="M62" s="9" t="s">
        <v>25</v>
      </c>
      <c r="N62" s="113">
        <f t="shared" si="1"/>
        <v>0</v>
      </c>
      <c r="O62" s="114"/>
      <c r="P62" s="5" t="s">
        <v>24</v>
      </c>
      <c r="R62" s="113">
        <f t="shared" si="2"/>
        <v>0</v>
      </c>
      <c r="S62" s="114"/>
      <c r="T62" s="5" t="s">
        <v>24</v>
      </c>
      <c r="V62" s="25" t="str">
        <f t="shared" si="5"/>
        <v/>
      </c>
      <c r="W62" s="25" t="str">
        <f t="shared" si="3"/>
        <v/>
      </c>
      <c r="X62" s="25" t="str">
        <f t="shared" si="6"/>
        <v/>
      </c>
      <c r="Y62" s="25" t="s">
        <v>26</v>
      </c>
      <c r="Z62" s="29"/>
      <c r="AA62" s="25" t="str">
        <f t="shared" si="4"/>
        <v/>
      </c>
      <c r="AB62" s="29"/>
      <c r="AC62" s="29"/>
      <c r="AD62" s="87" t="str">
        <f t="shared" si="7"/>
        <v/>
      </c>
      <c r="AE62" s="95" t="str">
        <f t="shared" si="8"/>
        <v/>
      </c>
      <c r="AF62" s="23">
        <f t="shared" si="9"/>
        <v>1</v>
      </c>
      <c r="AG62" s="2">
        <f t="shared" si="10"/>
        <v>7</v>
      </c>
      <c r="AH62" s="2">
        <f t="shared" si="11"/>
        <v>1</v>
      </c>
      <c r="AI62" s="2">
        <f>COUNTIF(【編集不可】祝日一覧!$B$1:$B$23,$F62)</f>
        <v>0</v>
      </c>
      <c r="AJ62" s="2">
        <f>COUNTIF(【編集不可】祝日一覧!$B$1:$B$23,$AF62)</f>
        <v>0</v>
      </c>
      <c r="AK62" s="2" t="str">
        <f ca="1">$B62&amp;"-"&amp;COUNTIF($B$13:INDIRECT("B"&amp;12+A62),B62)</f>
        <v>-0</v>
      </c>
    </row>
    <row r="63" spans="1:37" ht="21.75" customHeight="1" x14ac:dyDescent="0.25">
      <c r="A63" s="7">
        <v>51</v>
      </c>
      <c r="B63" s="14"/>
      <c r="C63" s="28"/>
      <c r="D63" s="28"/>
      <c r="E63" s="17"/>
      <c r="F63" s="17"/>
      <c r="G63" s="6"/>
      <c r="H63" s="9" t="s">
        <v>24</v>
      </c>
      <c r="I63" s="113">
        <f t="shared" si="12"/>
        <v>0</v>
      </c>
      <c r="J63" s="114"/>
      <c r="K63" s="5" t="s">
        <v>24</v>
      </c>
      <c r="L63" s="6"/>
      <c r="M63" s="9" t="s">
        <v>25</v>
      </c>
      <c r="N63" s="113">
        <f t="shared" si="1"/>
        <v>0</v>
      </c>
      <c r="O63" s="114"/>
      <c r="P63" s="5" t="s">
        <v>24</v>
      </c>
      <c r="R63" s="113">
        <f t="shared" si="2"/>
        <v>0</v>
      </c>
      <c r="S63" s="114"/>
      <c r="T63" s="5" t="s">
        <v>24</v>
      </c>
      <c r="V63" s="25" t="str">
        <f t="shared" si="5"/>
        <v/>
      </c>
      <c r="W63" s="25" t="str">
        <f t="shared" si="3"/>
        <v/>
      </c>
      <c r="X63" s="25" t="str">
        <f t="shared" si="6"/>
        <v/>
      </c>
      <c r="Y63" s="25" t="s">
        <v>26</v>
      </c>
      <c r="Z63" s="29"/>
      <c r="AA63" s="25" t="str">
        <f t="shared" si="4"/>
        <v/>
      </c>
      <c r="AB63" s="29"/>
      <c r="AC63" s="29"/>
      <c r="AD63" s="87" t="str">
        <f t="shared" si="7"/>
        <v/>
      </c>
      <c r="AE63" s="95" t="str">
        <f t="shared" si="8"/>
        <v/>
      </c>
      <c r="AF63" s="23">
        <f t="shared" si="9"/>
        <v>1</v>
      </c>
      <c r="AG63" s="2">
        <f t="shared" si="10"/>
        <v>7</v>
      </c>
      <c r="AH63" s="2">
        <f t="shared" si="11"/>
        <v>1</v>
      </c>
      <c r="AI63" s="2">
        <f>COUNTIF(【編集不可】祝日一覧!$B$1:$B$23,$F63)</f>
        <v>0</v>
      </c>
      <c r="AJ63" s="2">
        <f>COUNTIF(【編集不可】祝日一覧!$B$1:$B$23,$AF63)</f>
        <v>0</v>
      </c>
      <c r="AK63" s="2" t="str">
        <f ca="1">$B63&amp;"-"&amp;COUNTIF($B$13:INDIRECT("B"&amp;12+A63),B63)</f>
        <v>-0</v>
      </c>
    </row>
    <row r="64" spans="1:37" ht="21.75" customHeight="1" x14ac:dyDescent="0.25">
      <c r="A64" s="7">
        <v>52</v>
      </c>
      <c r="B64" s="14"/>
      <c r="C64" s="28"/>
      <c r="D64" s="28"/>
      <c r="E64" s="17"/>
      <c r="F64" s="17"/>
      <c r="G64" s="6"/>
      <c r="H64" s="9" t="s">
        <v>24</v>
      </c>
      <c r="I64" s="113">
        <f t="shared" si="12"/>
        <v>0</v>
      </c>
      <c r="J64" s="114"/>
      <c r="K64" s="5" t="s">
        <v>24</v>
      </c>
      <c r="L64" s="6"/>
      <c r="M64" s="9" t="s">
        <v>25</v>
      </c>
      <c r="N64" s="113">
        <f t="shared" si="1"/>
        <v>0</v>
      </c>
      <c r="O64" s="114"/>
      <c r="P64" s="5" t="s">
        <v>24</v>
      </c>
      <c r="R64" s="113">
        <f t="shared" si="2"/>
        <v>0</v>
      </c>
      <c r="S64" s="114"/>
      <c r="T64" s="5" t="s">
        <v>24</v>
      </c>
      <c r="V64" s="25" t="str">
        <f t="shared" si="5"/>
        <v/>
      </c>
      <c r="W64" s="25" t="str">
        <f t="shared" si="3"/>
        <v/>
      </c>
      <c r="X64" s="25" t="str">
        <f t="shared" si="6"/>
        <v/>
      </c>
      <c r="Y64" s="25" t="s">
        <v>26</v>
      </c>
      <c r="Z64" s="29"/>
      <c r="AA64" s="25" t="str">
        <f t="shared" si="4"/>
        <v/>
      </c>
      <c r="AB64" s="29"/>
      <c r="AC64" s="29"/>
      <c r="AD64" s="87" t="str">
        <f t="shared" si="7"/>
        <v/>
      </c>
      <c r="AE64" s="95" t="str">
        <f t="shared" si="8"/>
        <v/>
      </c>
      <c r="AF64" s="23">
        <f t="shared" si="9"/>
        <v>1</v>
      </c>
      <c r="AG64" s="2">
        <f t="shared" si="10"/>
        <v>7</v>
      </c>
      <c r="AH64" s="2">
        <f t="shared" si="11"/>
        <v>1</v>
      </c>
      <c r="AI64" s="2">
        <f>COUNTIF(【編集不可】祝日一覧!$B$1:$B$23,$F64)</f>
        <v>0</v>
      </c>
      <c r="AJ64" s="2">
        <f>COUNTIF(【編集不可】祝日一覧!$B$1:$B$23,$AF64)</f>
        <v>0</v>
      </c>
      <c r="AK64" s="2" t="str">
        <f ca="1">$B64&amp;"-"&amp;COUNTIF($B$13:INDIRECT("B"&amp;12+A64),B64)</f>
        <v>-0</v>
      </c>
    </row>
    <row r="65" spans="1:37" ht="21.75" customHeight="1" x14ac:dyDescent="0.25">
      <c r="A65" s="7">
        <v>53</v>
      </c>
      <c r="B65" s="14"/>
      <c r="C65" s="28"/>
      <c r="D65" s="28"/>
      <c r="E65" s="17"/>
      <c r="F65" s="17"/>
      <c r="G65" s="6"/>
      <c r="H65" s="9" t="s">
        <v>24</v>
      </c>
      <c r="I65" s="113">
        <f t="shared" si="12"/>
        <v>0</v>
      </c>
      <c r="J65" s="114"/>
      <c r="K65" s="5" t="s">
        <v>24</v>
      </c>
      <c r="L65" s="6"/>
      <c r="M65" s="9" t="s">
        <v>25</v>
      </c>
      <c r="N65" s="113">
        <f t="shared" si="1"/>
        <v>0</v>
      </c>
      <c r="O65" s="114"/>
      <c r="P65" s="5" t="s">
        <v>24</v>
      </c>
      <c r="R65" s="113">
        <f t="shared" si="2"/>
        <v>0</v>
      </c>
      <c r="S65" s="114"/>
      <c r="T65" s="5" t="s">
        <v>24</v>
      </c>
      <c r="V65" s="25" t="str">
        <f t="shared" si="5"/>
        <v/>
      </c>
      <c r="W65" s="25" t="str">
        <f t="shared" si="3"/>
        <v/>
      </c>
      <c r="X65" s="25" t="str">
        <f t="shared" si="6"/>
        <v/>
      </c>
      <c r="Y65" s="25" t="s">
        <v>26</v>
      </c>
      <c r="Z65" s="29"/>
      <c r="AA65" s="25" t="str">
        <f t="shared" si="4"/>
        <v/>
      </c>
      <c r="AB65" s="29"/>
      <c r="AC65" s="29"/>
      <c r="AD65" s="87" t="str">
        <f t="shared" si="7"/>
        <v/>
      </c>
      <c r="AE65" s="95" t="str">
        <f t="shared" si="8"/>
        <v/>
      </c>
      <c r="AF65" s="23">
        <f t="shared" si="9"/>
        <v>1</v>
      </c>
      <c r="AG65" s="2">
        <f t="shared" si="10"/>
        <v>7</v>
      </c>
      <c r="AH65" s="2">
        <f t="shared" si="11"/>
        <v>1</v>
      </c>
      <c r="AI65" s="2">
        <f>COUNTIF(【編集不可】祝日一覧!$B$1:$B$23,$F65)</f>
        <v>0</v>
      </c>
      <c r="AJ65" s="2">
        <f>COUNTIF(【編集不可】祝日一覧!$B$1:$B$23,$AF65)</f>
        <v>0</v>
      </c>
      <c r="AK65" s="2" t="str">
        <f ca="1">$B65&amp;"-"&amp;COUNTIF($B$13:INDIRECT("B"&amp;12+A65),B65)</f>
        <v>-0</v>
      </c>
    </row>
    <row r="66" spans="1:37" ht="21.75" customHeight="1" x14ac:dyDescent="0.25">
      <c r="A66" s="7">
        <v>54</v>
      </c>
      <c r="B66" s="14"/>
      <c r="C66" s="28"/>
      <c r="D66" s="28"/>
      <c r="E66" s="17"/>
      <c r="F66" s="17"/>
      <c r="G66" s="6"/>
      <c r="H66" s="9" t="s">
        <v>24</v>
      </c>
      <c r="I66" s="113">
        <f t="shared" si="12"/>
        <v>0</v>
      </c>
      <c r="J66" s="114"/>
      <c r="K66" s="5" t="s">
        <v>24</v>
      </c>
      <c r="L66" s="6"/>
      <c r="M66" s="9" t="s">
        <v>25</v>
      </c>
      <c r="N66" s="113">
        <f t="shared" si="1"/>
        <v>0</v>
      </c>
      <c r="O66" s="114"/>
      <c r="P66" s="5" t="s">
        <v>24</v>
      </c>
      <c r="R66" s="113">
        <f t="shared" si="2"/>
        <v>0</v>
      </c>
      <c r="S66" s="114"/>
      <c r="T66" s="5" t="s">
        <v>24</v>
      </c>
      <c r="V66" s="25" t="str">
        <f t="shared" si="5"/>
        <v/>
      </c>
      <c r="W66" s="25" t="str">
        <f t="shared" si="3"/>
        <v/>
      </c>
      <c r="X66" s="25" t="str">
        <f t="shared" si="6"/>
        <v/>
      </c>
      <c r="Y66" s="25" t="s">
        <v>26</v>
      </c>
      <c r="Z66" s="29"/>
      <c r="AA66" s="25" t="str">
        <f t="shared" si="4"/>
        <v/>
      </c>
      <c r="AB66" s="29"/>
      <c r="AC66" s="29"/>
      <c r="AD66" s="87" t="str">
        <f t="shared" si="7"/>
        <v/>
      </c>
      <c r="AE66" s="95" t="str">
        <f t="shared" si="8"/>
        <v/>
      </c>
      <c r="AF66" s="23">
        <f t="shared" si="9"/>
        <v>1</v>
      </c>
      <c r="AG66" s="2">
        <f t="shared" si="10"/>
        <v>7</v>
      </c>
      <c r="AH66" s="2">
        <f t="shared" si="11"/>
        <v>1</v>
      </c>
      <c r="AI66" s="2">
        <f>COUNTIF(【編集不可】祝日一覧!$B$1:$B$23,$F66)</f>
        <v>0</v>
      </c>
      <c r="AJ66" s="2">
        <f>COUNTIF(【編集不可】祝日一覧!$B$1:$B$23,$AF66)</f>
        <v>0</v>
      </c>
      <c r="AK66" s="2" t="str">
        <f ca="1">$B66&amp;"-"&amp;COUNTIF($B$13:INDIRECT("B"&amp;12+A66),B66)</f>
        <v>-0</v>
      </c>
    </row>
    <row r="67" spans="1:37" ht="21.75" customHeight="1" x14ac:dyDescent="0.25">
      <c r="A67" s="7">
        <v>55</v>
      </c>
      <c r="B67" s="14"/>
      <c r="C67" s="28"/>
      <c r="D67" s="28"/>
      <c r="E67" s="17"/>
      <c r="F67" s="17"/>
      <c r="G67" s="6"/>
      <c r="H67" s="9" t="s">
        <v>24</v>
      </c>
      <c r="I67" s="113">
        <f t="shared" si="12"/>
        <v>0</v>
      </c>
      <c r="J67" s="114"/>
      <c r="K67" s="5" t="s">
        <v>24</v>
      </c>
      <c r="L67" s="6"/>
      <c r="M67" s="9" t="s">
        <v>25</v>
      </c>
      <c r="N67" s="113">
        <f t="shared" si="1"/>
        <v>0</v>
      </c>
      <c r="O67" s="114"/>
      <c r="P67" s="5" t="s">
        <v>24</v>
      </c>
      <c r="R67" s="113">
        <f t="shared" si="2"/>
        <v>0</v>
      </c>
      <c r="S67" s="114"/>
      <c r="T67" s="5" t="s">
        <v>24</v>
      </c>
      <c r="V67" s="25" t="str">
        <f t="shared" si="5"/>
        <v/>
      </c>
      <c r="W67" s="25" t="str">
        <f t="shared" si="3"/>
        <v/>
      </c>
      <c r="X67" s="25" t="str">
        <f t="shared" si="6"/>
        <v/>
      </c>
      <c r="Y67" s="25" t="s">
        <v>26</v>
      </c>
      <c r="Z67" s="29"/>
      <c r="AA67" s="25" t="str">
        <f t="shared" si="4"/>
        <v/>
      </c>
      <c r="AB67" s="29"/>
      <c r="AC67" s="29"/>
      <c r="AD67" s="87" t="str">
        <f t="shared" si="7"/>
        <v/>
      </c>
      <c r="AE67" s="95" t="str">
        <f t="shared" si="8"/>
        <v/>
      </c>
      <c r="AF67" s="23">
        <f t="shared" si="9"/>
        <v>1</v>
      </c>
      <c r="AG67" s="2">
        <f t="shared" si="10"/>
        <v>7</v>
      </c>
      <c r="AH67" s="2">
        <f t="shared" si="11"/>
        <v>1</v>
      </c>
      <c r="AI67" s="2">
        <f>COUNTIF(【編集不可】祝日一覧!$B$1:$B$23,$F67)</f>
        <v>0</v>
      </c>
      <c r="AJ67" s="2">
        <f>COUNTIF(【編集不可】祝日一覧!$B$1:$B$23,$AF67)</f>
        <v>0</v>
      </c>
      <c r="AK67" s="2" t="str">
        <f ca="1">$B67&amp;"-"&amp;COUNTIF($B$13:INDIRECT("B"&amp;12+A67),B67)</f>
        <v>-0</v>
      </c>
    </row>
    <row r="68" spans="1:37" ht="21.75" customHeight="1" x14ac:dyDescent="0.25">
      <c r="A68" s="7">
        <v>56</v>
      </c>
      <c r="B68" s="14"/>
      <c r="C68" s="28"/>
      <c r="D68" s="28"/>
      <c r="E68" s="17"/>
      <c r="F68" s="17"/>
      <c r="G68" s="6"/>
      <c r="H68" s="9" t="s">
        <v>24</v>
      </c>
      <c r="I68" s="113">
        <f t="shared" si="12"/>
        <v>0</v>
      </c>
      <c r="J68" s="114"/>
      <c r="K68" s="5" t="s">
        <v>24</v>
      </c>
      <c r="L68" s="6"/>
      <c r="M68" s="9" t="s">
        <v>25</v>
      </c>
      <c r="N68" s="113">
        <f t="shared" si="1"/>
        <v>0</v>
      </c>
      <c r="O68" s="114"/>
      <c r="P68" s="5" t="s">
        <v>24</v>
      </c>
      <c r="R68" s="113">
        <f t="shared" si="2"/>
        <v>0</v>
      </c>
      <c r="S68" s="114"/>
      <c r="T68" s="5" t="s">
        <v>24</v>
      </c>
      <c r="V68" s="25" t="str">
        <f t="shared" si="5"/>
        <v/>
      </c>
      <c r="W68" s="25" t="str">
        <f t="shared" si="3"/>
        <v/>
      </c>
      <c r="X68" s="25" t="str">
        <f t="shared" si="6"/>
        <v/>
      </c>
      <c r="Y68" s="25" t="s">
        <v>26</v>
      </c>
      <c r="Z68" s="29"/>
      <c r="AA68" s="25" t="str">
        <f t="shared" si="4"/>
        <v/>
      </c>
      <c r="AB68" s="29"/>
      <c r="AC68" s="29"/>
      <c r="AD68" s="87" t="str">
        <f t="shared" si="7"/>
        <v/>
      </c>
      <c r="AE68" s="95" t="str">
        <f t="shared" si="8"/>
        <v/>
      </c>
      <c r="AF68" s="23">
        <f t="shared" si="9"/>
        <v>1</v>
      </c>
      <c r="AG68" s="2">
        <f t="shared" si="10"/>
        <v>7</v>
      </c>
      <c r="AH68" s="2">
        <f t="shared" si="11"/>
        <v>1</v>
      </c>
      <c r="AI68" s="2">
        <f>COUNTIF(【編集不可】祝日一覧!$B$1:$B$23,$F68)</f>
        <v>0</v>
      </c>
      <c r="AJ68" s="2">
        <f>COUNTIF(【編集不可】祝日一覧!$B$1:$B$23,$AF68)</f>
        <v>0</v>
      </c>
      <c r="AK68" s="2" t="str">
        <f ca="1">$B68&amp;"-"&amp;COUNTIF($B$13:INDIRECT("B"&amp;12+A68),B68)</f>
        <v>-0</v>
      </c>
    </row>
    <row r="69" spans="1:37" ht="21.75" customHeight="1" x14ac:dyDescent="0.25">
      <c r="A69" s="7">
        <v>57</v>
      </c>
      <c r="B69" s="14"/>
      <c r="C69" s="28"/>
      <c r="D69" s="28"/>
      <c r="E69" s="17"/>
      <c r="F69" s="17"/>
      <c r="G69" s="6"/>
      <c r="H69" s="9" t="s">
        <v>24</v>
      </c>
      <c r="I69" s="113">
        <f t="shared" si="12"/>
        <v>0</v>
      </c>
      <c r="J69" s="114"/>
      <c r="K69" s="5" t="s">
        <v>24</v>
      </c>
      <c r="L69" s="6"/>
      <c r="M69" s="9" t="s">
        <v>25</v>
      </c>
      <c r="N69" s="113">
        <f t="shared" si="1"/>
        <v>0</v>
      </c>
      <c r="O69" s="114"/>
      <c r="P69" s="5" t="s">
        <v>24</v>
      </c>
      <c r="R69" s="113">
        <f t="shared" si="2"/>
        <v>0</v>
      </c>
      <c r="S69" s="114"/>
      <c r="T69" s="5" t="s">
        <v>24</v>
      </c>
      <c r="V69" s="25" t="str">
        <f t="shared" si="5"/>
        <v/>
      </c>
      <c r="W69" s="25" t="str">
        <f t="shared" si="3"/>
        <v/>
      </c>
      <c r="X69" s="25" t="str">
        <f t="shared" si="6"/>
        <v/>
      </c>
      <c r="Y69" s="25" t="s">
        <v>26</v>
      </c>
      <c r="Z69" s="29"/>
      <c r="AA69" s="25" t="str">
        <f t="shared" si="4"/>
        <v/>
      </c>
      <c r="AB69" s="29"/>
      <c r="AC69" s="29"/>
      <c r="AD69" s="87" t="str">
        <f t="shared" si="7"/>
        <v/>
      </c>
      <c r="AE69" s="95" t="str">
        <f t="shared" si="8"/>
        <v/>
      </c>
      <c r="AF69" s="23">
        <f t="shared" si="9"/>
        <v>1</v>
      </c>
      <c r="AG69" s="2">
        <f t="shared" si="10"/>
        <v>7</v>
      </c>
      <c r="AH69" s="2">
        <f t="shared" si="11"/>
        <v>1</v>
      </c>
      <c r="AI69" s="2">
        <f>COUNTIF(【編集不可】祝日一覧!$B$1:$B$23,$F69)</f>
        <v>0</v>
      </c>
      <c r="AJ69" s="2">
        <f>COUNTIF(【編集不可】祝日一覧!$B$1:$B$23,$AF69)</f>
        <v>0</v>
      </c>
      <c r="AK69" s="2" t="str">
        <f ca="1">$B69&amp;"-"&amp;COUNTIF($B$13:INDIRECT("B"&amp;12+A69),B69)</f>
        <v>-0</v>
      </c>
    </row>
    <row r="70" spans="1:37" ht="21.75" customHeight="1" x14ac:dyDescent="0.25">
      <c r="A70" s="7">
        <v>58</v>
      </c>
      <c r="B70" s="14"/>
      <c r="C70" s="28"/>
      <c r="D70" s="28"/>
      <c r="E70" s="17"/>
      <c r="F70" s="17"/>
      <c r="G70" s="6"/>
      <c r="H70" s="9" t="s">
        <v>24</v>
      </c>
      <c r="I70" s="113">
        <f t="shared" si="12"/>
        <v>0</v>
      </c>
      <c r="J70" s="114"/>
      <c r="K70" s="5" t="s">
        <v>24</v>
      </c>
      <c r="L70" s="6"/>
      <c r="M70" s="9" t="s">
        <v>25</v>
      </c>
      <c r="N70" s="113">
        <f t="shared" si="1"/>
        <v>0</v>
      </c>
      <c r="O70" s="114"/>
      <c r="P70" s="5" t="s">
        <v>24</v>
      </c>
      <c r="R70" s="113">
        <f t="shared" si="2"/>
        <v>0</v>
      </c>
      <c r="S70" s="114"/>
      <c r="T70" s="5" t="s">
        <v>24</v>
      </c>
      <c r="V70" s="25" t="str">
        <f t="shared" si="5"/>
        <v/>
      </c>
      <c r="W70" s="25" t="str">
        <f t="shared" si="3"/>
        <v/>
      </c>
      <c r="X70" s="25" t="str">
        <f t="shared" si="6"/>
        <v/>
      </c>
      <c r="Y70" s="25" t="s">
        <v>26</v>
      </c>
      <c r="Z70" s="29"/>
      <c r="AA70" s="25" t="str">
        <f t="shared" si="4"/>
        <v/>
      </c>
      <c r="AB70" s="29"/>
      <c r="AC70" s="29"/>
      <c r="AD70" s="87" t="str">
        <f t="shared" si="7"/>
        <v/>
      </c>
      <c r="AE70" s="95" t="str">
        <f t="shared" si="8"/>
        <v/>
      </c>
      <c r="AF70" s="23">
        <f t="shared" si="9"/>
        <v>1</v>
      </c>
      <c r="AG70" s="2">
        <f t="shared" si="10"/>
        <v>7</v>
      </c>
      <c r="AH70" s="2">
        <f t="shared" si="11"/>
        <v>1</v>
      </c>
      <c r="AI70" s="2">
        <f>COUNTIF(【編集不可】祝日一覧!$B$1:$B$23,$F70)</f>
        <v>0</v>
      </c>
      <c r="AJ70" s="2">
        <f>COUNTIF(【編集不可】祝日一覧!$B$1:$B$23,$AF70)</f>
        <v>0</v>
      </c>
      <c r="AK70" s="2" t="str">
        <f ca="1">$B70&amp;"-"&amp;COUNTIF($B$13:INDIRECT("B"&amp;12+A70),B70)</f>
        <v>-0</v>
      </c>
    </row>
    <row r="71" spans="1:37" ht="21.75" customHeight="1" x14ac:dyDescent="0.25">
      <c r="A71" s="7">
        <v>59</v>
      </c>
      <c r="B71" s="14"/>
      <c r="C71" s="28"/>
      <c r="D71" s="28"/>
      <c r="E71" s="17"/>
      <c r="F71" s="17"/>
      <c r="G71" s="6"/>
      <c r="H71" s="9" t="s">
        <v>24</v>
      </c>
      <c r="I71" s="113">
        <f t="shared" si="12"/>
        <v>0</v>
      </c>
      <c r="J71" s="114"/>
      <c r="K71" s="5" t="s">
        <v>24</v>
      </c>
      <c r="L71" s="6"/>
      <c r="M71" s="9" t="s">
        <v>25</v>
      </c>
      <c r="N71" s="113">
        <f t="shared" si="1"/>
        <v>0</v>
      </c>
      <c r="O71" s="114"/>
      <c r="P71" s="5" t="s">
        <v>24</v>
      </c>
      <c r="R71" s="113">
        <f t="shared" si="2"/>
        <v>0</v>
      </c>
      <c r="S71" s="114"/>
      <c r="T71" s="5" t="s">
        <v>24</v>
      </c>
      <c r="V71" s="25" t="str">
        <f t="shared" si="5"/>
        <v/>
      </c>
      <c r="W71" s="25" t="str">
        <f t="shared" si="3"/>
        <v/>
      </c>
      <c r="X71" s="25" t="str">
        <f t="shared" si="6"/>
        <v/>
      </c>
      <c r="Y71" s="25" t="s">
        <v>26</v>
      </c>
      <c r="Z71" s="29"/>
      <c r="AA71" s="25" t="str">
        <f t="shared" si="4"/>
        <v/>
      </c>
      <c r="AB71" s="29"/>
      <c r="AC71" s="29"/>
      <c r="AD71" s="87" t="str">
        <f t="shared" si="7"/>
        <v/>
      </c>
      <c r="AE71" s="95" t="str">
        <f t="shared" si="8"/>
        <v/>
      </c>
      <c r="AF71" s="23">
        <f t="shared" si="9"/>
        <v>1</v>
      </c>
      <c r="AG71" s="2">
        <f t="shared" si="10"/>
        <v>7</v>
      </c>
      <c r="AH71" s="2">
        <f t="shared" si="11"/>
        <v>1</v>
      </c>
      <c r="AI71" s="2">
        <f>COUNTIF(【編集不可】祝日一覧!$B$1:$B$23,$F71)</f>
        <v>0</v>
      </c>
      <c r="AJ71" s="2">
        <f>COUNTIF(【編集不可】祝日一覧!$B$1:$B$23,$AF71)</f>
        <v>0</v>
      </c>
      <c r="AK71" s="2" t="str">
        <f ca="1">$B71&amp;"-"&amp;COUNTIF($B$13:INDIRECT("B"&amp;12+A71),B71)</f>
        <v>-0</v>
      </c>
    </row>
    <row r="72" spans="1:37" ht="21.75" customHeight="1" x14ac:dyDescent="0.25">
      <c r="A72" s="7">
        <v>60</v>
      </c>
      <c r="B72" s="14"/>
      <c r="C72" s="28"/>
      <c r="D72" s="28"/>
      <c r="E72" s="17"/>
      <c r="F72" s="17"/>
      <c r="G72" s="6"/>
      <c r="H72" s="9" t="s">
        <v>24</v>
      </c>
      <c r="I72" s="113">
        <f t="shared" si="12"/>
        <v>0</v>
      </c>
      <c r="J72" s="114"/>
      <c r="K72" s="5" t="s">
        <v>24</v>
      </c>
      <c r="L72" s="6"/>
      <c r="M72" s="9" t="s">
        <v>25</v>
      </c>
      <c r="N72" s="113">
        <f t="shared" si="1"/>
        <v>0</v>
      </c>
      <c r="O72" s="114"/>
      <c r="P72" s="5" t="s">
        <v>24</v>
      </c>
      <c r="R72" s="113">
        <f t="shared" si="2"/>
        <v>0</v>
      </c>
      <c r="S72" s="114"/>
      <c r="T72" s="5" t="s">
        <v>24</v>
      </c>
      <c r="V72" s="25" t="str">
        <f t="shared" si="5"/>
        <v/>
      </c>
      <c r="W72" s="25" t="str">
        <f t="shared" si="3"/>
        <v/>
      </c>
      <c r="X72" s="25" t="str">
        <f t="shared" si="6"/>
        <v/>
      </c>
      <c r="Y72" s="25" t="s">
        <v>26</v>
      </c>
      <c r="Z72" s="29"/>
      <c r="AA72" s="25" t="str">
        <f t="shared" si="4"/>
        <v/>
      </c>
      <c r="AB72" s="29"/>
      <c r="AC72" s="29"/>
      <c r="AD72" s="87" t="str">
        <f t="shared" si="7"/>
        <v/>
      </c>
      <c r="AE72" s="95" t="str">
        <f t="shared" si="8"/>
        <v/>
      </c>
      <c r="AF72" s="23">
        <f t="shared" si="9"/>
        <v>1</v>
      </c>
      <c r="AG72" s="2">
        <f t="shared" si="10"/>
        <v>7</v>
      </c>
      <c r="AH72" s="2">
        <f t="shared" si="11"/>
        <v>1</v>
      </c>
      <c r="AI72" s="2">
        <f>COUNTIF(【編集不可】祝日一覧!$B$1:$B$23,$F72)</f>
        <v>0</v>
      </c>
      <c r="AJ72" s="2">
        <f>COUNTIF(【編集不可】祝日一覧!$B$1:$B$23,$AF72)</f>
        <v>0</v>
      </c>
      <c r="AK72" s="2" t="str">
        <f ca="1">$B72&amp;"-"&amp;COUNTIF($B$13:INDIRECT("B"&amp;12+A72),B72)</f>
        <v>-0</v>
      </c>
    </row>
    <row r="73" spans="1:37" ht="21.75" customHeight="1" x14ac:dyDescent="0.25">
      <c r="A73" s="7">
        <v>61</v>
      </c>
      <c r="B73" s="14"/>
      <c r="C73" s="28"/>
      <c r="D73" s="28"/>
      <c r="E73" s="17"/>
      <c r="F73" s="17"/>
      <c r="G73" s="6"/>
      <c r="H73" s="9" t="s">
        <v>24</v>
      </c>
      <c r="I73" s="113">
        <f t="shared" si="12"/>
        <v>0</v>
      </c>
      <c r="J73" s="114"/>
      <c r="K73" s="5" t="s">
        <v>24</v>
      </c>
      <c r="L73" s="6"/>
      <c r="M73" s="9" t="s">
        <v>25</v>
      </c>
      <c r="N73" s="113">
        <f t="shared" si="1"/>
        <v>0</v>
      </c>
      <c r="O73" s="114"/>
      <c r="P73" s="5" t="s">
        <v>24</v>
      </c>
      <c r="R73" s="113">
        <f t="shared" si="2"/>
        <v>0</v>
      </c>
      <c r="S73" s="114"/>
      <c r="T73" s="5" t="s">
        <v>24</v>
      </c>
      <c r="V73" s="25" t="str">
        <f t="shared" si="5"/>
        <v/>
      </c>
      <c r="W73" s="25" t="str">
        <f t="shared" si="3"/>
        <v/>
      </c>
      <c r="X73" s="25" t="str">
        <f t="shared" si="6"/>
        <v/>
      </c>
      <c r="Y73" s="25" t="s">
        <v>26</v>
      </c>
      <c r="Z73" s="29"/>
      <c r="AA73" s="25" t="str">
        <f t="shared" si="4"/>
        <v/>
      </c>
      <c r="AB73" s="29"/>
      <c r="AC73" s="29"/>
      <c r="AD73" s="87" t="str">
        <f t="shared" si="7"/>
        <v/>
      </c>
      <c r="AE73" s="95" t="str">
        <f t="shared" si="8"/>
        <v/>
      </c>
      <c r="AF73" s="23">
        <f t="shared" si="9"/>
        <v>1</v>
      </c>
      <c r="AG73" s="2">
        <f t="shared" si="10"/>
        <v>7</v>
      </c>
      <c r="AH73" s="2">
        <f t="shared" si="11"/>
        <v>1</v>
      </c>
      <c r="AI73" s="2">
        <f>COUNTIF(【編集不可】祝日一覧!$B$1:$B$23,$F73)</f>
        <v>0</v>
      </c>
      <c r="AJ73" s="2">
        <f>COUNTIF(【編集不可】祝日一覧!$B$1:$B$23,$AF73)</f>
        <v>0</v>
      </c>
      <c r="AK73" s="2" t="str">
        <f ca="1">$B73&amp;"-"&amp;COUNTIF($B$13:INDIRECT("B"&amp;12+A73),B73)</f>
        <v>-0</v>
      </c>
    </row>
    <row r="74" spans="1:37" ht="21.75" customHeight="1" x14ac:dyDescent="0.25">
      <c r="A74" s="7">
        <v>62</v>
      </c>
      <c r="B74" s="14"/>
      <c r="C74" s="28"/>
      <c r="D74" s="28"/>
      <c r="E74" s="17"/>
      <c r="F74" s="17"/>
      <c r="G74" s="6"/>
      <c r="H74" s="9" t="s">
        <v>24</v>
      </c>
      <c r="I74" s="113">
        <f t="shared" si="12"/>
        <v>0</v>
      </c>
      <c r="J74" s="114"/>
      <c r="K74" s="5" t="s">
        <v>24</v>
      </c>
      <c r="L74" s="6"/>
      <c r="M74" s="9" t="s">
        <v>25</v>
      </c>
      <c r="N74" s="113">
        <f t="shared" si="1"/>
        <v>0</v>
      </c>
      <c r="O74" s="114"/>
      <c r="P74" s="5" t="s">
        <v>24</v>
      </c>
      <c r="R74" s="113">
        <f t="shared" si="2"/>
        <v>0</v>
      </c>
      <c r="S74" s="114"/>
      <c r="T74" s="5" t="s">
        <v>24</v>
      </c>
      <c r="V74" s="25" t="str">
        <f t="shared" si="5"/>
        <v/>
      </c>
      <c r="W74" s="25" t="str">
        <f t="shared" si="3"/>
        <v/>
      </c>
      <c r="X74" s="25" t="str">
        <f t="shared" si="6"/>
        <v/>
      </c>
      <c r="Y74" s="25" t="s">
        <v>26</v>
      </c>
      <c r="Z74" s="29"/>
      <c r="AA74" s="25" t="str">
        <f t="shared" si="4"/>
        <v/>
      </c>
      <c r="AB74" s="29"/>
      <c r="AC74" s="29"/>
      <c r="AD74" s="87" t="str">
        <f t="shared" si="7"/>
        <v/>
      </c>
      <c r="AE74" s="95" t="str">
        <f t="shared" si="8"/>
        <v/>
      </c>
      <c r="AF74" s="23">
        <f t="shared" si="9"/>
        <v>1</v>
      </c>
      <c r="AG74" s="2">
        <f t="shared" si="10"/>
        <v>7</v>
      </c>
      <c r="AH74" s="2">
        <f t="shared" si="11"/>
        <v>1</v>
      </c>
      <c r="AI74" s="2">
        <f>COUNTIF(【編集不可】祝日一覧!$B$1:$B$23,$F74)</f>
        <v>0</v>
      </c>
      <c r="AJ74" s="2">
        <f>COUNTIF(【編集不可】祝日一覧!$B$1:$B$23,$AF74)</f>
        <v>0</v>
      </c>
      <c r="AK74" s="2" t="str">
        <f ca="1">$B74&amp;"-"&amp;COUNTIF($B$13:INDIRECT("B"&amp;12+A74),B74)</f>
        <v>-0</v>
      </c>
    </row>
    <row r="75" spans="1:37" ht="21.75" customHeight="1" x14ac:dyDescent="0.25">
      <c r="A75" s="7">
        <v>63</v>
      </c>
      <c r="B75" s="14"/>
      <c r="C75" s="28"/>
      <c r="D75" s="28"/>
      <c r="E75" s="17"/>
      <c r="F75" s="17"/>
      <c r="G75" s="6"/>
      <c r="H75" s="9" t="s">
        <v>24</v>
      </c>
      <c r="I75" s="113">
        <f t="shared" si="12"/>
        <v>0</v>
      </c>
      <c r="J75" s="114"/>
      <c r="K75" s="5" t="s">
        <v>24</v>
      </c>
      <c r="L75" s="6"/>
      <c r="M75" s="9" t="s">
        <v>25</v>
      </c>
      <c r="N75" s="113">
        <f t="shared" si="1"/>
        <v>0</v>
      </c>
      <c r="O75" s="114"/>
      <c r="P75" s="5" t="s">
        <v>24</v>
      </c>
      <c r="R75" s="113">
        <f t="shared" si="2"/>
        <v>0</v>
      </c>
      <c r="S75" s="114"/>
      <c r="T75" s="5" t="s">
        <v>24</v>
      </c>
      <c r="V75" s="25" t="str">
        <f t="shared" si="5"/>
        <v/>
      </c>
      <c r="W75" s="25" t="str">
        <f t="shared" si="3"/>
        <v/>
      </c>
      <c r="X75" s="25" t="str">
        <f t="shared" si="6"/>
        <v/>
      </c>
      <c r="Y75" s="25" t="s">
        <v>26</v>
      </c>
      <c r="Z75" s="29"/>
      <c r="AA75" s="25" t="str">
        <f t="shared" si="4"/>
        <v/>
      </c>
      <c r="AB75" s="29"/>
      <c r="AC75" s="29"/>
      <c r="AD75" s="87" t="str">
        <f t="shared" si="7"/>
        <v/>
      </c>
      <c r="AE75" s="95" t="str">
        <f t="shared" si="8"/>
        <v/>
      </c>
      <c r="AF75" s="23">
        <f t="shared" si="9"/>
        <v>1</v>
      </c>
      <c r="AG75" s="2">
        <f t="shared" si="10"/>
        <v>7</v>
      </c>
      <c r="AH75" s="2">
        <f t="shared" si="11"/>
        <v>1</v>
      </c>
      <c r="AI75" s="2">
        <f>COUNTIF(【編集不可】祝日一覧!$B$1:$B$23,$F75)</f>
        <v>0</v>
      </c>
      <c r="AJ75" s="2">
        <f>COUNTIF(【編集不可】祝日一覧!$B$1:$B$23,$AF75)</f>
        <v>0</v>
      </c>
      <c r="AK75" s="2" t="str">
        <f ca="1">$B75&amp;"-"&amp;COUNTIF($B$13:INDIRECT("B"&amp;12+A75),B75)</f>
        <v>-0</v>
      </c>
    </row>
    <row r="76" spans="1:37" ht="21.75" customHeight="1" x14ac:dyDescent="0.25">
      <c r="A76" s="7">
        <v>64</v>
      </c>
      <c r="B76" s="14"/>
      <c r="C76" s="28"/>
      <c r="D76" s="28"/>
      <c r="E76" s="17"/>
      <c r="F76" s="17"/>
      <c r="G76" s="6"/>
      <c r="H76" s="9" t="s">
        <v>24</v>
      </c>
      <c r="I76" s="113">
        <f t="shared" si="12"/>
        <v>0</v>
      </c>
      <c r="J76" s="114"/>
      <c r="K76" s="5" t="s">
        <v>24</v>
      </c>
      <c r="L76" s="6"/>
      <c r="M76" s="9" t="s">
        <v>25</v>
      </c>
      <c r="N76" s="113">
        <f t="shared" si="1"/>
        <v>0</v>
      </c>
      <c r="O76" s="114"/>
      <c r="P76" s="5" t="s">
        <v>24</v>
      </c>
      <c r="R76" s="113">
        <f t="shared" si="2"/>
        <v>0</v>
      </c>
      <c r="S76" s="114"/>
      <c r="T76" s="5" t="s">
        <v>24</v>
      </c>
      <c r="V76" s="25" t="str">
        <f t="shared" si="5"/>
        <v/>
      </c>
      <c r="W76" s="25" t="str">
        <f t="shared" si="3"/>
        <v/>
      </c>
      <c r="X76" s="25" t="str">
        <f t="shared" si="6"/>
        <v/>
      </c>
      <c r="Y76" s="25" t="s">
        <v>26</v>
      </c>
      <c r="Z76" s="29"/>
      <c r="AA76" s="25" t="str">
        <f t="shared" si="4"/>
        <v/>
      </c>
      <c r="AB76" s="29"/>
      <c r="AC76" s="29"/>
      <c r="AD76" s="87" t="str">
        <f t="shared" si="7"/>
        <v/>
      </c>
      <c r="AE76" s="95" t="str">
        <f t="shared" si="8"/>
        <v/>
      </c>
      <c r="AF76" s="23">
        <f t="shared" si="9"/>
        <v>1</v>
      </c>
      <c r="AG76" s="2">
        <f t="shared" si="10"/>
        <v>7</v>
      </c>
      <c r="AH76" s="2">
        <f t="shared" si="11"/>
        <v>1</v>
      </c>
      <c r="AI76" s="2">
        <f>COUNTIF(【編集不可】祝日一覧!$B$1:$B$23,$F76)</f>
        <v>0</v>
      </c>
      <c r="AJ76" s="2">
        <f>COUNTIF(【編集不可】祝日一覧!$B$1:$B$23,$AF76)</f>
        <v>0</v>
      </c>
      <c r="AK76" s="2" t="str">
        <f ca="1">$B76&amp;"-"&amp;COUNTIF($B$13:INDIRECT("B"&amp;12+A76),B76)</f>
        <v>-0</v>
      </c>
    </row>
    <row r="77" spans="1:37" ht="21.75" customHeight="1" x14ac:dyDescent="0.25">
      <c r="A77" s="7">
        <v>65</v>
      </c>
      <c r="B77" s="14"/>
      <c r="C77" s="28"/>
      <c r="D77" s="28"/>
      <c r="E77" s="17"/>
      <c r="F77" s="17"/>
      <c r="G77" s="6"/>
      <c r="H77" s="9" t="s">
        <v>24</v>
      </c>
      <c r="I77" s="113">
        <f t="shared" si="12"/>
        <v>0</v>
      </c>
      <c r="J77" s="114"/>
      <c r="K77" s="5" t="s">
        <v>24</v>
      </c>
      <c r="L77" s="6"/>
      <c r="M77" s="9" t="s">
        <v>25</v>
      </c>
      <c r="N77" s="113">
        <f t="shared" si="1"/>
        <v>0</v>
      </c>
      <c r="O77" s="114"/>
      <c r="P77" s="5" t="s">
        <v>24</v>
      </c>
      <c r="R77" s="113">
        <f t="shared" ref="R77:R140" si="13">G77*L77</f>
        <v>0</v>
      </c>
      <c r="S77" s="114"/>
      <c r="T77" s="5" t="s">
        <v>24</v>
      </c>
      <c r="V77" s="25" t="str">
        <f t="shared" si="5"/>
        <v/>
      </c>
      <c r="W77" s="25" t="str">
        <f t="shared" ref="W77:W140" si="14">IF($F77="","",IF($AG77=7,"休日",IF(AND($AI77=1,$AH77=7),"休日",IF(AND($AG77=1,$AJ77=1),"休日",IF(AND($AI77=1,$AJ77=1),"休日","平日")))))</f>
        <v/>
      </c>
      <c r="X77" s="25" t="str">
        <f t="shared" si="6"/>
        <v/>
      </c>
      <c r="Y77" s="25" t="s">
        <v>26</v>
      </c>
      <c r="Z77" s="29"/>
      <c r="AA77" s="25" t="str">
        <f t="shared" ref="AA77:AA140" si="15">IF($B77="","","～")</f>
        <v/>
      </c>
      <c r="AB77" s="29"/>
      <c r="AC77" s="29"/>
      <c r="AD77" s="87" t="str">
        <f t="shared" si="7"/>
        <v/>
      </c>
      <c r="AE77" s="95" t="str">
        <f t="shared" si="8"/>
        <v/>
      </c>
      <c r="AF77" s="23">
        <f t="shared" si="9"/>
        <v>1</v>
      </c>
      <c r="AG77" s="2">
        <f t="shared" si="10"/>
        <v>7</v>
      </c>
      <c r="AH77" s="2">
        <f t="shared" si="11"/>
        <v>1</v>
      </c>
      <c r="AI77" s="2">
        <f>COUNTIF(【編集不可】祝日一覧!$B$1:$B$23,$F77)</f>
        <v>0</v>
      </c>
      <c r="AJ77" s="2">
        <f>COUNTIF(【編集不可】祝日一覧!$B$1:$B$23,$AF77)</f>
        <v>0</v>
      </c>
      <c r="AK77" s="2" t="str">
        <f ca="1">$B77&amp;"-"&amp;COUNTIF($B$13:INDIRECT("B"&amp;12+A77),B77)</f>
        <v>-0</v>
      </c>
    </row>
    <row r="78" spans="1:37" ht="21.75" customHeight="1" x14ac:dyDescent="0.25">
      <c r="A78" s="7">
        <v>66</v>
      </c>
      <c r="B78" s="14"/>
      <c r="C78" s="28"/>
      <c r="D78" s="28"/>
      <c r="E78" s="17"/>
      <c r="F78" s="17"/>
      <c r="G78" s="6"/>
      <c r="H78" s="9" t="s">
        <v>24</v>
      </c>
      <c r="I78" s="113">
        <f t="shared" si="12"/>
        <v>0</v>
      </c>
      <c r="J78" s="114"/>
      <c r="K78" s="5" t="s">
        <v>24</v>
      </c>
      <c r="L78" s="6"/>
      <c r="M78" s="9" t="s">
        <v>25</v>
      </c>
      <c r="N78" s="113">
        <f t="shared" si="1"/>
        <v>0</v>
      </c>
      <c r="O78" s="114"/>
      <c r="P78" s="5" t="s">
        <v>24</v>
      </c>
      <c r="R78" s="113">
        <f t="shared" si="13"/>
        <v>0</v>
      </c>
      <c r="S78" s="114"/>
      <c r="T78" s="5" t="s">
        <v>24</v>
      </c>
      <c r="V78" s="25" t="str">
        <f t="shared" ref="V78:V141" si="16">IF($G78="","",IF(AND($W78="平日",$G78&gt;=3000),"配布対象",IF(AND($W78="休日",$G78&gt;=2000),"配布対象","配布対象外")))</f>
        <v/>
      </c>
      <c r="W78" s="25" t="str">
        <f t="shared" si="14"/>
        <v/>
      </c>
      <c r="X78" s="25" t="str">
        <f t="shared" ref="X78:X141" si="17">IF($L78="","",IF(AND($V78="配布対象",$W78="平日"),2*$L78,IF(AND($V78="配布対象",$W78="休日"),1*$L78,"")))</f>
        <v/>
      </c>
      <c r="Y78" s="25" t="s">
        <v>26</v>
      </c>
      <c r="Z78" s="29"/>
      <c r="AA78" s="25" t="str">
        <f t="shared" si="15"/>
        <v/>
      </c>
      <c r="AB78" s="29"/>
      <c r="AC78" s="29"/>
      <c r="AD78" s="87" t="str">
        <f t="shared" ref="AD78:AD141" si="18">IF(AND(RIGHT($Z78,6)="",RIGHT($AB78,6)="",RIGHT($AC78,6)=""),"",IF(RIGHT($AC78,6)="",RIGHT($AB78,6)-RIGHT($Z78,6)+1,IF(AND(RIGHT($Z78,6)="",RIGHT($AB78,6)=""),LEN(TRIM($AC78))-LEN(SUBSTITUTE(TRIM($AC78),",",""))+1,RIGHT($AB78,6)-RIGHT($Z78,6)+1+LEN(TRIM($AC78))-LEN(SUBSTITUTE(TRIM($AC78),",",""))+1)))</f>
        <v/>
      </c>
      <c r="AE78" s="95" t="str">
        <f t="shared" ref="AE78:AE141" si="19">IFERROR($X78-$AD78,"")</f>
        <v/>
      </c>
      <c r="AF78" s="23">
        <f t="shared" ref="AF78:AF141" si="20">$F78+1</f>
        <v>1</v>
      </c>
      <c r="AG78" s="2">
        <f t="shared" ref="AG78:AG141" si="21">WEEKDAY($F78,1)</f>
        <v>7</v>
      </c>
      <c r="AH78" s="2">
        <f t="shared" ref="AH78:AH141" si="22">WEEKDAY($AF78,1)</f>
        <v>1</v>
      </c>
      <c r="AI78" s="2">
        <f>COUNTIF(【編集不可】祝日一覧!$B$1:$B$23,$F78)</f>
        <v>0</v>
      </c>
      <c r="AJ78" s="2">
        <f>COUNTIF(【編集不可】祝日一覧!$B$1:$B$23,$AF78)</f>
        <v>0</v>
      </c>
      <c r="AK78" s="2" t="str">
        <f ca="1">$B78&amp;"-"&amp;COUNTIF($B$13:INDIRECT("B"&amp;12+A78),B78)</f>
        <v>-0</v>
      </c>
    </row>
    <row r="79" spans="1:37" ht="21.75" customHeight="1" x14ac:dyDescent="0.25">
      <c r="A79" s="7">
        <v>67</v>
      </c>
      <c r="B79" s="14"/>
      <c r="C79" s="28"/>
      <c r="D79" s="28"/>
      <c r="E79" s="17"/>
      <c r="F79" s="17"/>
      <c r="G79" s="6"/>
      <c r="H79" s="9" t="s">
        <v>24</v>
      </c>
      <c r="I79" s="113">
        <f t="shared" si="12"/>
        <v>0</v>
      </c>
      <c r="J79" s="114"/>
      <c r="K79" s="5" t="s">
        <v>24</v>
      </c>
      <c r="L79" s="6"/>
      <c r="M79" s="9" t="s">
        <v>25</v>
      </c>
      <c r="N79" s="113">
        <f t="shared" si="1"/>
        <v>0</v>
      </c>
      <c r="O79" s="114"/>
      <c r="P79" s="5" t="s">
        <v>24</v>
      </c>
      <c r="R79" s="113">
        <f t="shared" si="13"/>
        <v>0</v>
      </c>
      <c r="S79" s="114"/>
      <c r="T79" s="5" t="s">
        <v>24</v>
      </c>
      <c r="V79" s="25" t="str">
        <f t="shared" si="16"/>
        <v/>
      </c>
      <c r="W79" s="25" t="str">
        <f t="shared" si="14"/>
        <v/>
      </c>
      <c r="X79" s="25" t="str">
        <f t="shared" si="17"/>
        <v/>
      </c>
      <c r="Y79" s="25" t="s">
        <v>26</v>
      </c>
      <c r="Z79" s="29"/>
      <c r="AA79" s="25" t="str">
        <f t="shared" si="15"/>
        <v/>
      </c>
      <c r="AB79" s="29"/>
      <c r="AC79" s="29"/>
      <c r="AD79" s="87" t="str">
        <f t="shared" si="18"/>
        <v/>
      </c>
      <c r="AE79" s="95" t="str">
        <f t="shared" si="19"/>
        <v/>
      </c>
      <c r="AF79" s="23">
        <f t="shared" si="20"/>
        <v>1</v>
      </c>
      <c r="AG79" s="2">
        <f t="shared" si="21"/>
        <v>7</v>
      </c>
      <c r="AH79" s="2">
        <f t="shared" si="22"/>
        <v>1</v>
      </c>
      <c r="AI79" s="2">
        <f>COUNTIF(【編集不可】祝日一覧!$B$1:$B$23,$F79)</f>
        <v>0</v>
      </c>
      <c r="AJ79" s="2">
        <f>COUNTIF(【編集不可】祝日一覧!$B$1:$B$23,$AF79)</f>
        <v>0</v>
      </c>
      <c r="AK79" s="2" t="str">
        <f ca="1">$B79&amp;"-"&amp;COUNTIF($B$13:INDIRECT("B"&amp;12+A79),B79)</f>
        <v>-0</v>
      </c>
    </row>
    <row r="80" spans="1:37" ht="21.75" customHeight="1" x14ac:dyDescent="0.25">
      <c r="A80" s="7">
        <v>68</v>
      </c>
      <c r="B80" s="14"/>
      <c r="C80" s="28"/>
      <c r="D80" s="28"/>
      <c r="E80" s="17"/>
      <c r="F80" s="17"/>
      <c r="G80" s="6"/>
      <c r="H80" s="9" t="s">
        <v>24</v>
      </c>
      <c r="I80" s="113">
        <f t="shared" si="12"/>
        <v>0</v>
      </c>
      <c r="J80" s="114"/>
      <c r="K80" s="5" t="s">
        <v>24</v>
      </c>
      <c r="L80" s="6"/>
      <c r="M80" s="9" t="s">
        <v>25</v>
      </c>
      <c r="N80" s="113">
        <f t="shared" si="1"/>
        <v>0</v>
      </c>
      <c r="O80" s="114"/>
      <c r="P80" s="5" t="s">
        <v>24</v>
      </c>
      <c r="R80" s="113">
        <f t="shared" si="13"/>
        <v>0</v>
      </c>
      <c r="S80" s="114"/>
      <c r="T80" s="5" t="s">
        <v>24</v>
      </c>
      <c r="V80" s="25" t="str">
        <f t="shared" si="16"/>
        <v/>
      </c>
      <c r="W80" s="25" t="str">
        <f t="shared" si="14"/>
        <v/>
      </c>
      <c r="X80" s="25" t="str">
        <f t="shared" si="17"/>
        <v/>
      </c>
      <c r="Y80" s="25" t="s">
        <v>26</v>
      </c>
      <c r="Z80" s="29"/>
      <c r="AA80" s="25" t="str">
        <f t="shared" si="15"/>
        <v/>
      </c>
      <c r="AB80" s="29"/>
      <c r="AC80" s="29"/>
      <c r="AD80" s="87" t="str">
        <f t="shared" si="18"/>
        <v/>
      </c>
      <c r="AE80" s="95" t="str">
        <f t="shared" si="19"/>
        <v/>
      </c>
      <c r="AF80" s="23">
        <f t="shared" si="20"/>
        <v>1</v>
      </c>
      <c r="AG80" s="2">
        <f t="shared" si="21"/>
        <v>7</v>
      </c>
      <c r="AH80" s="2">
        <f t="shared" si="22"/>
        <v>1</v>
      </c>
      <c r="AI80" s="2">
        <f>COUNTIF(【編集不可】祝日一覧!$B$1:$B$23,$F80)</f>
        <v>0</v>
      </c>
      <c r="AJ80" s="2">
        <f>COUNTIF(【編集不可】祝日一覧!$B$1:$B$23,$AF80)</f>
        <v>0</v>
      </c>
      <c r="AK80" s="2" t="str">
        <f ca="1">$B80&amp;"-"&amp;COUNTIF($B$13:INDIRECT("B"&amp;12+A80),B80)</f>
        <v>-0</v>
      </c>
    </row>
    <row r="81" spans="1:37" ht="21.75" customHeight="1" x14ac:dyDescent="0.25">
      <c r="A81" s="7">
        <v>69</v>
      </c>
      <c r="B81" s="14"/>
      <c r="C81" s="28"/>
      <c r="D81" s="28"/>
      <c r="E81" s="17"/>
      <c r="F81" s="17"/>
      <c r="G81" s="6"/>
      <c r="H81" s="9" t="s">
        <v>24</v>
      </c>
      <c r="I81" s="113">
        <f t="shared" si="12"/>
        <v>0</v>
      </c>
      <c r="J81" s="114"/>
      <c r="K81" s="5" t="s">
        <v>24</v>
      </c>
      <c r="L81" s="6"/>
      <c r="M81" s="9" t="s">
        <v>25</v>
      </c>
      <c r="N81" s="113">
        <f t="shared" si="1"/>
        <v>0</v>
      </c>
      <c r="O81" s="114"/>
      <c r="P81" s="5" t="s">
        <v>24</v>
      </c>
      <c r="R81" s="113">
        <f t="shared" si="13"/>
        <v>0</v>
      </c>
      <c r="S81" s="114"/>
      <c r="T81" s="5" t="s">
        <v>24</v>
      </c>
      <c r="V81" s="25" t="str">
        <f t="shared" si="16"/>
        <v/>
      </c>
      <c r="W81" s="25" t="str">
        <f t="shared" si="14"/>
        <v/>
      </c>
      <c r="X81" s="25" t="str">
        <f t="shared" si="17"/>
        <v/>
      </c>
      <c r="Y81" s="25" t="s">
        <v>26</v>
      </c>
      <c r="Z81" s="29"/>
      <c r="AA81" s="25" t="str">
        <f t="shared" si="15"/>
        <v/>
      </c>
      <c r="AB81" s="29"/>
      <c r="AC81" s="29"/>
      <c r="AD81" s="87" t="str">
        <f t="shared" si="18"/>
        <v/>
      </c>
      <c r="AE81" s="95" t="str">
        <f t="shared" si="19"/>
        <v/>
      </c>
      <c r="AF81" s="23">
        <f t="shared" si="20"/>
        <v>1</v>
      </c>
      <c r="AG81" s="2">
        <f t="shared" si="21"/>
        <v>7</v>
      </c>
      <c r="AH81" s="2">
        <f t="shared" si="22"/>
        <v>1</v>
      </c>
      <c r="AI81" s="2">
        <f>COUNTIF(【編集不可】祝日一覧!$B$1:$B$23,$F81)</f>
        <v>0</v>
      </c>
      <c r="AJ81" s="2">
        <f>COUNTIF(【編集不可】祝日一覧!$B$1:$B$23,$AF81)</f>
        <v>0</v>
      </c>
      <c r="AK81" s="2" t="str">
        <f ca="1">$B81&amp;"-"&amp;COUNTIF($B$13:INDIRECT("B"&amp;12+A81),B81)</f>
        <v>-0</v>
      </c>
    </row>
    <row r="82" spans="1:37" ht="21.75" customHeight="1" x14ac:dyDescent="0.25">
      <c r="A82" s="7">
        <v>70</v>
      </c>
      <c r="B82" s="14"/>
      <c r="C82" s="28"/>
      <c r="D82" s="28"/>
      <c r="E82" s="17"/>
      <c r="F82" s="17"/>
      <c r="G82" s="6"/>
      <c r="H82" s="9" t="s">
        <v>24</v>
      </c>
      <c r="I82" s="113">
        <f t="shared" si="12"/>
        <v>0</v>
      </c>
      <c r="J82" s="114"/>
      <c r="K82" s="5" t="s">
        <v>24</v>
      </c>
      <c r="L82" s="6"/>
      <c r="M82" s="9" t="s">
        <v>25</v>
      </c>
      <c r="N82" s="113">
        <f t="shared" si="1"/>
        <v>0</v>
      </c>
      <c r="O82" s="114"/>
      <c r="P82" s="5" t="s">
        <v>24</v>
      </c>
      <c r="R82" s="113">
        <f t="shared" si="13"/>
        <v>0</v>
      </c>
      <c r="S82" s="114"/>
      <c r="T82" s="5" t="s">
        <v>24</v>
      </c>
      <c r="V82" s="25" t="str">
        <f t="shared" si="16"/>
        <v/>
      </c>
      <c r="W82" s="25" t="str">
        <f t="shared" si="14"/>
        <v/>
      </c>
      <c r="X82" s="25" t="str">
        <f t="shared" si="17"/>
        <v/>
      </c>
      <c r="Y82" s="25" t="s">
        <v>26</v>
      </c>
      <c r="Z82" s="29"/>
      <c r="AA82" s="25" t="str">
        <f t="shared" si="15"/>
        <v/>
      </c>
      <c r="AB82" s="29"/>
      <c r="AC82" s="29"/>
      <c r="AD82" s="87" t="str">
        <f t="shared" si="18"/>
        <v/>
      </c>
      <c r="AE82" s="95" t="str">
        <f t="shared" si="19"/>
        <v/>
      </c>
      <c r="AF82" s="23">
        <f t="shared" si="20"/>
        <v>1</v>
      </c>
      <c r="AG82" s="2">
        <f t="shared" si="21"/>
        <v>7</v>
      </c>
      <c r="AH82" s="2">
        <f t="shared" si="22"/>
        <v>1</v>
      </c>
      <c r="AI82" s="2">
        <f>COUNTIF(【編集不可】祝日一覧!$B$1:$B$23,$F82)</f>
        <v>0</v>
      </c>
      <c r="AJ82" s="2">
        <f>COUNTIF(【編集不可】祝日一覧!$B$1:$B$23,$AF82)</f>
        <v>0</v>
      </c>
      <c r="AK82" s="2" t="str">
        <f ca="1">$B82&amp;"-"&amp;COUNTIF($B$13:INDIRECT("B"&amp;12+A82),B82)</f>
        <v>-0</v>
      </c>
    </row>
    <row r="83" spans="1:37" ht="21.75" customHeight="1" x14ac:dyDescent="0.25">
      <c r="A83" s="7">
        <v>71</v>
      </c>
      <c r="B83" s="14"/>
      <c r="C83" s="28"/>
      <c r="D83" s="28"/>
      <c r="E83" s="17"/>
      <c r="F83" s="17"/>
      <c r="G83" s="6"/>
      <c r="H83" s="9" t="s">
        <v>24</v>
      </c>
      <c r="I83" s="113">
        <f t="shared" si="12"/>
        <v>0</v>
      </c>
      <c r="J83" s="114"/>
      <c r="K83" s="5" t="s">
        <v>24</v>
      </c>
      <c r="L83" s="6"/>
      <c r="M83" s="9" t="s">
        <v>25</v>
      </c>
      <c r="N83" s="113">
        <f t="shared" si="1"/>
        <v>0</v>
      </c>
      <c r="O83" s="114"/>
      <c r="P83" s="5" t="s">
        <v>24</v>
      </c>
      <c r="R83" s="113">
        <f t="shared" si="13"/>
        <v>0</v>
      </c>
      <c r="S83" s="114"/>
      <c r="T83" s="5" t="s">
        <v>24</v>
      </c>
      <c r="V83" s="25" t="str">
        <f t="shared" si="16"/>
        <v/>
      </c>
      <c r="W83" s="25" t="str">
        <f t="shared" si="14"/>
        <v/>
      </c>
      <c r="X83" s="25" t="str">
        <f t="shared" si="17"/>
        <v/>
      </c>
      <c r="Y83" s="25" t="s">
        <v>26</v>
      </c>
      <c r="Z83" s="29"/>
      <c r="AA83" s="25" t="str">
        <f t="shared" si="15"/>
        <v/>
      </c>
      <c r="AB83" s="29"/>
      <c r="AC83" s="29"/>
      <c r="AD83" s="87" t="str">
        <f t="shared" si="18"/>
        <v/>
      </c>
      <c r="AE83" s="95" t="str">
        <f t="shared" si="19"/>
        <v/>
      </c>
      <c r="AF83" s="23">
        <f t="shared" si="20"/>
        <v>1</v>
      </c>
      <c r="AG83" s="2">
        <f t="shared" si="21"/>
        <v>7</v>
      </c>
      <c r="AH83" s="2">
        <f t="shared" si="22"/>
        <v>1</v>
      </c>
      <c r="AI83" s="2">
        <f>COUNTIF(【編集不可】祝日一覧!$B$1:$B$23,$F83)</f>
        <v>0</v>
      </c>
      <c r="AJ83" s="2">
        <f>COUNTIF(【編集不可】祝日一覧!$B$1:$B$23,$AF83)</f>
        <v>0</v>
      </c>
      <c r="AK83" s="2" t="str">
        <f ca="1">$B83&amp;"-"&amp;COUNTIF($B$13:INDIRECT("B"&amp;12+A83),B83)</f>
        <v>-0</v>
      </c>
    </row>
    <row r="84" spans="1:37" ht="21.75" customHeight="1" x14ac:dyDescent="0.25">
      <c r="A84" s="7">
        <v>72</v>
      </c>
      <c r="B84" s="14"/>
      <c r="C84" s="28"/>
      <c r="D84" s="28"/>
      <c r="E84" s="17"/>
      <c r="F84" s="17"/>
      <c r="G84" s="6"/>
      <c r="H84" s="9" t="s">
        <v>24</v>
      </c>
      <c r="I84" s="113">
        <f t="shared" ref="I84:I147" si="23">IF(ROUNDDOWN(G84*0.2,0)&lt;3000,ROUNDDOWN(G84*0.2,0),3000)</f>
        <v>0</v>
      </c>
      <c r="J84" s="114"/>
      <c r="K84" s="5" t="s">
        <v>24</v>
      </c>
      <c r="L84" s="6"/>
      <c r="M84" s="9" t="s">
        <v>25</v>
      </c>
      <c r="N84" s="113">
        <f t="shared" si="1"/>
        <v>0</v>
      </c>
      <c r="O84" s="114"/>
      <c r="P84" s="5" t="s">
        <v>24</v>
      </c>
      <c r="R84" s="113">
        <f t="shared" si="13"/>
        <v>0</v>
      </c>
      <c r="S84" s="114"/>
      <c r="T84" s="5" t="s">
        <v>24</v>
      </c>
      <c r="V84" s="25" t="str">
        <f t="shared" si="16"/>
        <v/>
      </c>
      <c r="W84" s="25" t="str">
        <f t="shared" si="14"/>
        <v/>
      </c>
      <c r="X84" s="25" t="str">
        <f t="shared" si="17"/>
        <v/>
      </c>
      <c r="Y84" s="25" t="s">
        <v>26</v>
      </c>
      <c r="Z84" s="29"/>
      <c r="AA84" s="25" t="str">
        <f t="shared" si="15"/>
        <v/>
      </c>
      <c r="AB84" s="29"/>
      <c r="AC84" s="29"/>
      <c r="AD84" s="87" t="str">
        <f t="shared" si="18"/>
        <v/>
      </c>
      <c r="AE84" s="95" t="str">
        <f t="shared" si="19"/>
        <v/>
      </c>
      <c r="AF84" s="23">
        <f t="shared" si="20"/>
        <v>1</v>
      </c>
      <c r="AG84" s="2">
        <f t="shared" si="21"/>
        <v>7</v>
      </c>
      <c r="AH84" s="2">
        <f t="shared" si="22"/>
        <v>1</v>
      </c>
      <c r="AI84" s="2">
        <f>COUNTIF(【編集不可】祝日一覧!$B$1:$B$23,$F84)</f>
        <v>0</v>
      </c>
      <c r="AJ84" s="2">
        <f>COUNTIF(【編集不可】祝日一覧!$B$1:$B$23,$AF84)</f>
        <v>0</v>
      </c>
      <c r="AK84" s="2" t="str">
        <f ca="1">$B84&amp;"-"&amp;COUNTIF($B$13:INDIRECT("B"&amp;12+A84),B84)</f>
        <v>-0</v>
      </c>
    </row>
    <row r="85" spans="1:37" ht="21.75" customHeight="1" x14ac:dyDescent="0.25">
      <c r="A85" s="7">
        <v>73</v>
      </c>
      <c r="B85" s="14"/>
      <c r="C85" s="28"/>
      <c r="D85" s="28"/>
      <c r="E85" s="17"/>
      <c r="F85" s="17"/>
      <c r="G85" s="6"/>
      <c r="H85" s="9" t="s">
        <v>24</v>
      </c>
      <c r="I85" s="113">
        <f t="shared" si="23"/>
        <v>0</v>
      </c>
      <c r="J85" s="114"/>
      <c r="K85" s="5" t="s">
        <v>24</v>
      </c>
      <c r="L85" s="6"/>
      <c r="M85" s="9" t="s">
        <v>25</v>
      </c>
      <c r="N85" s="113">
        <f t="shared" si="1"/>
        <v>0</v>
      </c>
      <c r="O85" s="114"/>
      <c r="P85" s="5" t="s">
        <v>24</v>
      </c>
      <c r="R85" s="113">
        <f t="shared" si="13"/>
        <v>0</v>
      </c>
      <c r="S85" s="114"/>
      <c r="T85" s="5" t="s">
        <v>24</v>
      </c>
      <c r="V85" s="25" t="str">
        <f t="shared" si="16"/>
        <v/>
      </c>
      <c r="W85" s="25" t="str">
        <f t="shared" si="14"/>
        <v/>
      </c>
      <c r="X85" s="25" t="str">
        <f t="shared" si="17"/>
        <v/>
      </c>
      <c r="Y85" s="25" t="s">
        <v>26</v>
      </c>
      <c r="Z85" s="29"/>
      <c r="AA85" s="25" t="str">
        <f t="shared" si="15"/>
        <v/>
      </c>
      <c r="AB85" s="29"/>
      <c r="AC85" s="29"/>
      <c r="AD85" s="87" t="str">
        <f t="shared" si="18"/>
        <v/>
      </c>
      <c r="AE85" s="95" t="str">
        <f t="shared" si="19"/>
        <v/>
      </c>
      <c r="AF85" s="23">
        <f t="shared" si="20"/>
        <v>1</v>
      </c>
      <c r="AG85" s="2">
        <f t="shared" si="21"/>
        <v>7</v>
      </c>
      <c r="AH85" s="2">
        <f t="shared" si="22"/>
        <v>1</v>
      </c>
      <c r="AI85" s="2">
        <f>COUNTIF(【編集不可】祝日一覧!$B$1:$B$23,$F85)</f>
        <v>0</v>
      </c>
      <c r="AJ85" s="2">
        <f>COUNTIF(【編集不可】祝日一覧!$B$1:$B$23,$AF85)</f>
        <v>0</v>
      </c>
      <c r="AK85" s="2" t="str">
        <f ca="1">$B85&amp;"-"&amp;COUNTIF($B$13:INDIRECT("B"&amp;12+A85),B85)</f>
        <v>-0</v>
      </c>
    </row>
    <row r="86" spans="1:37" ht="21.75" customHeight="1" x14ac:dyDescent="0.25">
      <c r="A86" s="7">
        <v>74</v>
      </c>
      <c r="B86" s="14"/>
      <c r="C86" s="28"/>
      <c r="D86" s="28"/>
      <c r="E86" s="17"/>
      <c r="F86" s="17"/>
      <c r="G86" s="6"/>
      <c r="H86" s="9" t="s">
        <v>24</v>
      </c>
      <c r="I86" s="113">
        <f t="shared" si="23"/>
        <v>0</v>
      </c>
      <c r="J86" s="114"/>
      <c r="K86" s="5" t="s">
        <v>24</v>
      </c>
      <c r="L86" s="6"/>
      <c r="M86" s="9" t="s">
        <v>25</v>
      </c>
      <c r="N86" s="113">
        <f t="shared" si="1"/>
        <v>0</v>
      </c>
      <c r="O86" s="114"/>
      <c r="P86" s="5" t="s">
        <v>24</v>
      </c>
      <c r="R86" s="113">
        <f t="shared" si="13"/>
        <v>0</v>
      </c>
      <c r="S86" s="114"/>
      <c r="T86" s="5" t="s">
        <v>24</v>
      </c>
      <c r="V86" s="25" t="str">
        <f t="shared" si="16"/>
        <v/>
      </c>
      <c r="W86" s="25" t="str">
        <f t="shared" si="14"/>
        <v/>
      </c>
      <c r="X86" s="25" t="str">
        <f t="shared" si="17"/>
        <v/>
      </c>
      <c r="Y86" s="25" t="s">
        <v>26</v>
      </c>
      <c r="Z86" s="29"/>
      <c r="AA86" s="25" t="str">
        <f t="shared" si="15"/>
        <v/>
      </c>
      <c r="AB86" s="29"/>
      <c r="AC86" s="29"/>
      <c r="AD86" s="87" t="str">
        <f t="shared" si="18"/>
        <v/>
      </c>
      <c r="AE86" s="95" t="str">
        <f t="shared" si="19"/>
        <v/>
      </c>
      <c r="AF86" s="23">
        <f t="shared" si="20"/>
        <v>1</v>
      </c>
      <c r="AG86" s="2">
        <f t="shared" si="21"/>
        <v>7</v>
      </c>
      <c r="AH86" s="2">
        <f t="shared" si="22"/>
        <v>1</v>
      </c>
      <c r="AI86" s="2">
        <f>COUNTIF(【編集不可】祝日一覧!$B$1:$B$23,$F86)</f>
        <v>0</v>
      </c>
      <c r="AJ86" s="2">
        <f>COUNTIF(【編集不可】祝日一覧!$B$1:$B$23,$AF86)</f>
        <v>0</v>
      </c>
      <c r="AK86" s="2" t="str">
        <f ca="1">$B86&amp;"-"&amp;COUNTIF($B$13:INDIRECT("B"&amp;12+A86),B86)</f>
        <v>-0</v>
      </c>
    </row>
    <row r="87" spans="1:37" ht="21.75" customHeight="1" x14ac:dyDescent="0.25">
      <c r="A87" s="7">
        <v>75</v>
      </c>
      <c r="B87" s="14"/>
      <c r="C87" s="28"/>
      <c r="D87" s="28"/>
      <c r="E87" s="17"/>
      <c r="F87" s="17"/>
      <c r="G87" s="6"/>
      <c r="H87" s="9" t="s">
        <v>24</v>
      </c>
      <c r="I87" s="113">
        <f t="shared" si="23"/>
        <v>0</v>
      </c>
      <c r="J87" s="114"/>
      <c r="K87" s="5" t="s">
        <v>24</v>
      </c>
      <c r="L87" s="6"/>
      <c r="M87" s="9" t="s">
        <v>25</v>
      </c>
      <c r="N87" s="113">
        <f t="shared" si="1"/>
        <v>0</v>
      </c>
      <c r="O87" s="114"/>
      <c r="P87" s="5" t="s">
        <v>24</v>
      </c>
      <c r="R87" s="113">
        <f t="shared" si="13"/>
        <v>0</v>
      </c>
      <c r="S87" s="114"/>
      <c r="T87" s="5" t="s">
        <v>24</v>
      </c>
      <c r="V87" s="25" t="str">
        <f t="shared" si="16"/>
        <v/>
      </c>
      <c r="W87" s="25" t="str">
        <f t="shared" si="14"/>
        <v/>
      </c>
      <c r="X87" s="25" t="str">
        <f t="shared" si="17"/>
        <v/>
      </c>
      <c r="Y87" s="25" t="s">
        <v>26</v>
      </c>
      <c r="Z87" s="29"/>
      <c r="AA87" s="25" t="str">
        <f t="shared" si="15"/>
        <v/>
      </c>
      <c r="AB87" s="29"/>
      <c r="AC87" s="29"/>
      <c r="AD87" s="87" t="str">
        <f t="shared" si="18"/>
        <v/>
      </c>
      <c r="AE87" s="95" t="str">
        <f t="shared" si="19"/>
        <v/>
      </c>
      <c r="AF87" s="23">
        <f t="shared" si="20"/>
        <v>1</v>
      </c>
      <c r="AG87" s="2">
        <f t="shared" si="21"/>
        <v>7</v>
      </c>
      <c r="AH87" s="2">
        <f t="shared" si="22"/>
        <v>1</v>
      </c>
      <c r="AI87" s="2">
        <f>COUNTIF(【編集不可】祝日一覧!$B$1:$B$23,$F87)</f>
        <v>0</v>
      </c>
      <c r="AJ87" s="2">
        <f>COUNTIF(【編集不可】祝日一覧!$B$1:$B$23,$AF87)</f>
        <v>0</v>
      </c>
      <c r="AK87" s="2" t="str">
        <f ca="1">$B87&amp;"-"&amp;COUNTIF($B$13:INDIRECT("B"&amp;12+A87),B87)</f>
        <v>-0</v>
      </c>
    </row>
    <row r="88" spans="1:37" ht="21.75" customHeight="1" x14ac:dyDescent="0.25">
      <c r="A88" s="7">
        <v>76</v>
      </c>
      <c r="B88" s="14"/>
      <c r="C88" s="28"/>
      <c r="D88" s="28"/>
      <c r="E88" s="17"/>
      <c r="F88" s="17"/>
      <c r="G88" s="6"/>
      <c r="H88" s="9" t="s">
        <v>24</v>
      </c>
      <c r="I88" s="113">
        <f t="shared" si="23"/>
        <v>0</v>
      </c>
      <c r="J88" s="114"/>
      <c r="K88" s="5" t="s">
        <v>24</v>
      </c>
      <c r="L88" s="6"/>
      <c r="M88" s="9" t="s">
        <v>25</v>
      </c>
      <c r="N88" s="113">
        <f t="shared" si="1"/>
        <v>0</v>
      </c>
      <c r="O88" s="114"/>
      <c r="P88" s="5" t="s">
        <v>24</v>
      </c>
      <c r="R88" s="113">
        <f t="shared" si="13"/>
        <v>0</v>
      </c>
      <c r="S88" s="114"/>
      <c r="T88" s="5" t="s">
        <v>24</v>
      </c>
      <c r="V88" s="25" t="str">
        <f t="shared" si="16"/>
        <v/>
      </c>
      <c r="W88" s="25" t="str">
        <f t="shared" si="14"/>
        <v/>
      </c>
      <c r="X88" s="25" t="str">
        <f t="shared" si="17"/>
        <v/>
      </c>
      <c r="Y88" s="25" t="s">
        <v>26</v>
      </c>
      <c r="Z88" s="29"/>
      <c r="AA88" s="25" t="str">
        <f t="shared" si="15"/>
        <v/>
      </c>
      <c r="AB88" s="29"/>
      <c r="AC88" s="29"/>
      <c r="AD88" s="87" t="str">
        <f t="shared" si="18"/>
        <v/>
      </c>
      <c r="AE88" s="95" t="str">
        <f t="shared" si="19"/>
        <v/>
      </c>
      <c r="AF88" s="23">
        <f t="shared" si="20"/>
        <v>1</v>
      </c>
      <c r="AG88" s="2">
        <f t="shared" si="21"/>
        <v>7</v>
      </c>
      <c r="AH88" s="2">
        <f t="shared" si="22"/>
        <v>1</v>
      </c>
      <c r="AI88" s="2">
        <f>COUNTIF(【編集不可】祝日一覧!$B$1:$B$23,$F88)</f>
        <v>0</v>
      </c>
      <c r="AJ88" s="2">
        <f>COUNTIF(【編集不可】祝日一覧!$B$1:$B$23,$AF88)</f>
        <v>0</v>
      </c>
      <c r="AK88" s="2" t="str">
        <f ca="1">$B88&amp;"-"&amp;COUNTIF($B$13:INDIRECT("B"&amp;12+A88),B88)</f>
        <v>-0</v>
      </c>
    </row>
    <row r="89" spans="1:37" ht="21.75" customHeight="1" x14ac:dyDescent="0.25">
      <c r="A89" s="7">
        <v>77</v>
      </c>
      <c r="B89" s="14"/>
      <c r="C89" s="28"/>
      <c r="D89" s="28"/>
      <c r="E89" s="17"/>
      <c r="F89" s="17"/>
      <c r="G89" s="6"/>
      <c r="H89" s="9" t="s">
        <v>24</v>
      </c>
      <c r="I89" s="113">
        <f t="shared" si="23"/>
        <v>0</v>
      </c>
      <c r="J89" s="114"/>
      <c r="K89" s="5" t="s">
        <v>24</v>
      </c>
      <c r="L89" s="6"/>
      <c r="M89" s="9" t="s">
        <v>25</v>
      </c>
      <c r="N89" s="113">
        <f t="shared" si="1"/>
        <v>0</v>
      </c>
      <c r="O89" s="114"/>
      <c r="P89" s="5" t="s">
        <v>24</v>
      </c>
      <c r="R89" s="113">
        <f t="shared" si="13"/>
        <v>0</v>
      </c>
      <c r="S89" s="114"/>
      <c r="T89" s="5" t="s">
        <v>24</v>
      </c>
      <c r="V89" s="25" t="str">
        <f t="shared" si="16"/>
        <v/>
      </c>
      <c r="W89" s="25" t="str">
        <f t="shared" si="14"/>
        <v/>
      </c>
      <c r="X89" s="25" t="str">
        <f t="shared" si="17"/>
        <v/>
      </c>
      <c r="Y89" s="25" t="s">
        <v>26</v>
      </c>
      <c r="Z89" s="29"/>
      <c r="AA89" s="25" t="str">
        <f t="shared" si="15"/>
        <v/>
      </c>
      <c r="AB89" s="29"/>
      <c r="AC89" s="29"/>
      <c r="AD89" s="87" t="str">
        <f t="shared" si="18"/>
        <v/>
      </c>
      <c r="AE89" s="95" t="str">
        <f t="shared" si="19"/>
        <v/>
      </c>
      <c r="AF89" s="23">
        <f t="shared" si="20"/>
        <v>1</v>
      </c>
      <c r="AG89" s="2">
        <f t="shared" si="21"/>
        <v>7</v>
      </c>
      <c r="AH89" s="2">
        <f t="shared" si="22"/>
        <v>1</v>
      </c>
      <c r="AI89" s="2">
        <f>COUNTIF(【編集不可】祝日一覧!$B$1:$B$23,$F89)</f>
        <v>0</v>
      </c>
      <c r="AJ89" s="2">
        <f>COUNTIF(【編集不可】祝日一覧!$B$1:$B$23,$AF89)</f>
        <v>0</v>
      </c>
      <c r="AK89" s="2" t="str">
        <f ca="1">$B89&amp;"-"&amp;COUNTIF($B$13:INDIRECT("B"&amp;12+A89),B89)</f>
        <v>-0</v>
      </c>
    </row>
    <row r="90" spans="1:37" ht="21.75" customHeight="1" x14ac:dyDescent="0.25">
      <c r="A90" s="7">
        <v>78</v>
      </c>
      <c r="B90" s="14"/>
      <c r="C90" s="28"/>
      <c r="D90" s="28"/>
      <c r="E90" s="17"/>
      <c r="F90" s="17"/>
      <c r="G90" s="6"/>
      <c r="H90" s="9" t="s">
        <v>24</v>
      </c>
      <c r="I90" s="113">
        <f t="shared" si="23"/>
        <v>0</v>
      </c>
      <c r="J90" s="114"/>
      <c r="K90" s="5" t="s">
        <v>24</v>
      </c>
      <c r="L90" s="6"/>
      <c r="M90" s="9" t="s">
        <v>25</v>
      </c>
      <c r="N90" s="113">
        <f t="shared" si="1"/>
        <v>0</v>
      </c>
      <c r="O90" s="114"/>
      <c r="P90" s="5" t="s">
        <v>24</v>
      </c>
      <c r="R90" s="113">
        <f t="shared" si="13"/>
        <v>0</v>
      </c>
      <c r="S90" s="114"/>
      <c r="T90" s="5" t="s">
        <v>24</v>
      </c>
      <c r="V90" s="25" t="str">
        <f t="shared" si="16"/>
        <v/>
      </c>
      <c r="W90" s="25" t="str">
        <f t="shared" si="14"/>
        <v/>
      </c>
      <c r="X90" s="25" t="str">
        <f t="shared" si="17"/>
        <v/>
      </c>
      <c r="Y90" s="25" t="s">
        <v>26</v>
      </c>
      <c r="Z90" s="29"/>
      <c r="AA90" s="25" t="str">
        <f t="shared" si="15"/>
        <v/>
      </c>
      <c r="AB90" s="29"/>
      <c r="AC90" s="29"/>
      <c r="AD90" s="87" t="str">
        <f t="shared" si="18"/>
        <v/>
      </c>
      <c r="AE90" s="95" t="str">
        <f t="shared" si="19"/>
        <v/>
      </c>
      <c r="AF90" s="23">
        <f t="shared" si="20"/>
        <v>1</v>
      </c>
      <c r="AG90" s="2">
        <f t="shared" si="21"/>
        <v>7</v>
      </c>
      <c r="AH90" s="2">
        <f t="shared" si="22"/>
        <v>1</v>
      </c>
      <c r="AI90" s="2">
        <f>COUNTIF(【編集不可】祝日一覧!$B$1:$B$23,$F90)</f>
        <v>0</v>
      </c>
      <c r="AJ90" s="2">
        <f>COUNTIF(【編集不可】祝日一覧!$B$1:$B$23,$AF90)</f>
        <v>0</v>
      </c>
      <c r="AK90" s="2" t="str">
        <f ca="1">$B90&amp;"-"&amp;COUNTIF($B$13:INDIRECT("B"&amp;12+A90),B90)</f>
        <v>-0</v>
      </c>
    </row>
    <row r="91" spans="1:37" ht="21.75" customHeight="1" x14ac:dyDescent="0.25">
      <c r="A91" s="7">
        <v>79</v>
      </c>
      <c r="B91" s="14"/>
      <c r="C91" s="28"/>
      <c r="D91" s="28"/>
      <c r="E91" s="17"/>
      <c r="F91" s="17"/>
      <c r="G91" s="6"/>
      <c r="H91" s="9" t="s">
        <v>24</v>
      </c>
      <c r="I91" s="113">
        <f t="shared" si="23"/>
        <v>0</v>
      </c>
      <c r="J91" s="114"/>
      <c r="K91" s="5" t="s">
        <v>24</v>
      </c>
      <c r="L91" s="6"/>
      <c r="M91" s="9" t="s">
        <v>25</v>
      </c>
      <c r="N91" s="113">
        <f t="shared" si="1"/>
        <v>0</v>
      </c>
      <c r="O91" s="114"/>
      <c r="P91" s="5" t="s">
        <v>24</v>
      </c>
      <c r="R91" s="113">
        <f t="shared" si="13"/>
        <v>0</v>
      </c>
      <c r="S91" s="114"/>
      <c r="T91" s="5" t="s">
        <v>24</v>
      </c>
      <c r="V91" s="25" t="str">
        <f t="shared" si="16"/>
        <v/>
      </c>
      <c r="W91" s="25" t="str">
        <f t="shared" si="14"/>
        <v/>
      </c>
      <c r="X91" s="25" t="str">
        <f t="shared" si="17"/>
        <v/>
      </c>
      <c r="Y91" s="25" t="s">
        <v>26</v>
      </c>
      <c r="Z91" s="29"/>
      <c r="AA91" s="25" t="str">
        <f t="shared" si="15"/>
        <v/>
      </c>
      <c r="AB91" s="29"/>
      <c r="AC91" s="29"/>
      <c r="AD91" s="87" t="str">
        <f t="shared" si="18"/>
        <v/>
      </c>
      <c r="AE91" s="95" t="str">
        <f t="shared" si="19"/>
        <v/>
      </c>
      <c r="AF91" s="23">
        <f t="shared" si="20"/>
        <v>1</v>
      </c>
      <c r="AG91" s="2">
        <f t="shared" si="21"/>
        <v>7</v>
      </c>
      <c r="AH91" s="2">
        <f t="shared" si="22"/>
        <v>1</v>
      </c>
      <c r="AI91" s="2">
        <f>COUNTIF(【編集不可】祝日一覧!$B$1:$B$23,$F91)</f>
        <v>0</v>
      </c>
      <c r="AJ91" s="2">
        <f>COUNTIF(【編集不可】祝日一覧!$B$1:$B$23,$AF91)</f>
        <v>0</v>
      </c>
      <c r="AK91" s="2" t="str">
        <f ca="1">$B91&amp;"-"&amp;COUNTIF($B$13:INDIRECT("B"&amp;12+A91),B91)</f>
        <v>-0</v>
      </c>
    </row>
    <row r="92" spans="1:37" ht="21.75" customHeight="1" x14ac:dyDescent="0.25">
      <c r="A92" s="7">
        <v>80</v>
      </c>
      <c r="B92" s="14"/>
      <c r="C92" s="28"/>
      <c r="D92" s="28"/>
      <c r="E92" s="17"/>
      <c r="F92" s="17"/>
      <c r="G92" s="6"/>
      <c r="H92" s="9" t="s">
        <v>24</v>
      </c>
      <c r="I92" s="113">
        <f t="shared" si="23"/>
        <v>0</v>
      </c>
      <c r="J92" s="114"/>
      <c r="K92" s="5" t="s">
        <v>24</v>
      </c>
      <c r="L92" s="6"/>
      <c r="M92" s="9" t="s">
        <v>25</v>
      </c>
      <c r="N92" s="113">
        <f t="shared" si="1"/>
        <v>0</v>
      </c>
      <c r="O92" s="114"/>
      <c r="P92" s="5" t="s">
        <v>24</v>
      </c>
      <c r="R92" s="113">
        <f t="shared" si="13"/>
        <v>0</v>
      </c>
      <c r="S92" s="114"/>
      <c r="T92" s="5" t="s">
        <v>24</v>
      </c>
      <c r="V92" s="25" t="str">
        <f t="shared" si="16"/>
        <v/>
      </c>
      <c r="W92" s="25" t="str">
        <f t="shared" si="14"/>
        <v/>
      </c>
      <c r="X92" s="25" t="str">
        <f t="shared" si="17"/>
        <v/>
      </c>
      <c r="Y92" s="25" t="s">
        <v>26</v>
      </c>
      <c r="Z92" s="29"/>
      <c r="AA92" s="25" t="str">
        <f t="shared" si="15"/>
        <v/>
      </c>
      <c r="AB92" s="29"/>
      <c r="AC92" s="29"/>
      <c r="AD92" s="87" t="str">
        <f t="shared" si="18"/>
        <v/>
      </c>
      <c r="AE92" s="95" t="str">
        <f t="shared" si="19"/>
        <v/>
      </c>
      <c r="AF92" s="23">
        <f t="shared" si="20"/>
        <v>1</v>
      </c>
      <c r="AG92" s="2">
        <f t="shared" si="21"/>
        <v>7</v>
      </c>
      <c r="AH92" s="2">
        <f t="shared" si="22"/>
        <v>1</v>
      </c>
      <c r="AI92" s="2">
        <f>COUNTIF(【編集不可】祝日一覧!$B$1:$B$23,$F92)</f>
        <v>0</v>
      </c>
      <c r="AJ92" s="2">
        <f>COUNTIF(【編集不可】祝日一覧!$B$1:$B$23,$AF92)</f>
        <v>0</v>
      </c>
      <c r="AK92" s="2" t="str">
        <f ca="1">$B92&amp;"-"&amp;COUNTIF($B$13:INDIRECT("B"&amp;12+A92),B92)</f>
        <v>-0</v>
      </c>
    </row>
    <row r="93" spans="1:37" ht="21.75" customHeight="1" x14ac:dyDescent="0.25">
      <c r="A93" s="7">
        <v>81</v>
      </c>
      <c r="B93" s="14"/>
      <c r="C93" s="28"/>
      <c r="D93" s="28"/>
      <c r="E93" s="17"/>
      <c r="F93" s="17"/>
      <c r="G93" s="6"/>
      <c r="H93" s="9" t="s">
        <v>24</v>
      </c>
      <c r="I93" s="113">
        <f t="shared" si="23"/>
        <v>0</v>
      </c>
      <c r="J93" s="114"/>
      <c r="K93" s="5" t="s">
        <v>24</v>
      </c>
      <c r="L93" s="6"/>
      <c r="M93" s="9" t="s">
        <v>25</v>
      </c>
      <c r="N93" s="113">
        <f t="shared" si="1"/>
        <v>0</v>
      </c>
      <c r="O93" s="114"/>
      <c r="P93" s="5" t="s">
        <v>24</v>
      </c>
      <c r="R93" s="113">
        <f t="shared" si="13"/>
        <v>0</v>
      </c>
      <c r="S93" s="114"/>
      <c r="T93" s="5" t="s">
        <v>24</v>
      </c>
      <c r="V93" s="25" t="str">
        <f t="shared" si="16"/>
        <v/>
      </c>
      <c r="W93" s="25" t="str">
        <f t="shared" si="14"/>
        <v/>
      </c>
      <c r="X93" s="25" t="str">
        <f t="shared" si="17"/>
        <v/>
      </c>
      <c r="Y93" s="25" t="s">
        <v>26</v>
      </c>
      <c r="Z93" s="29"/>
      <c r="AA93" s="25" t="str">
        <f t="shared" si="15"/>
        <v/>
      </c>
      <c r="AB93" s="29"/>
      <c r="AC93" s="29"/>
      <c r="AD93" s="87" t="str">
        <f t="shared" si="18"/>
        <v/>
      </c>
      <c r="AE93" s="95" t="str">
        <f t="shared" si="19"/>
        <v/>
      </c>
      <c r="AF93" s="23">
        <f t="shared" si="20"/>
        <v>1</v>
      </c>
      <c r="AG93" s="2">
        <f t="shared" si="21"/>
        <v>7</v>
      </c>
      <c r="AH93" s="2">
        <f t="shared" si="22"/>
        <v>1</v>
      </c>
      <c r="AI93" s="2">
        <f>COUNTIF(【編集不可】祝日一覧!$B$1:$B$23,$F93)</f>
        <v>0</v>
      </c>
      <c r="AJ93" s="2">
        <f>COUNTIF(【編集不可】祝日一覧!$B$1:$B$23,$AF93)</f>
        <v>0</v>
      </c>
      <c r="AK93" s="2" t="str">
        <f ca="1">$B93&amp;"-"&amp;COUNTIF($B$13:INDIRECT("B"&amp;12+A93),B93)</f>
        <v>-0</v>
      </c>
    </row>
    <row r="94" spans="1:37" ht="21.75" customHeight="1" x14ac:dyDescent="0.25">
      <c r="A94" s="7">
        <v>82</v>
      </c>
      <c r="B94" s="14"/>
      <c r="C94" s="28"/>
      <c r="D94" s="28"/>
      <c r="E94" s="17"/>
      <c r="F94" s="17"/>
      <c r="G94" s="6"/>
      <c r="H94" s="9" t="s">
        <v>24</v>
      </c>
      <c r="I94" s="113">
        <f t="shared" si="23"/>
        <v>0</v>
      </c>
      <c r="J94" s="114"/>
      <c r="K94" s="5" t="s">
        <v>24</v>
      </c>
      <c r="L94" s="6"/>
      <c r="M94" s="9" t="s">
        <v>25</v>
      </c>
      <c r="N94" s="113">
        <f t="shared" si="1"/>
        <v>0</v>
      </c>
      <c r="O94" s="114"/>
      <c r="P94" s="5" t="s">
        <v>24</v>
      </c>
      <c r="R94" s="113">
        <f t="shared" si="13"/>
        <v>0</v>
      </c>
      <c r="S94" s="114"/>
      <c r="T94" s="5" t="s">
        <v>24</v>
      </c>
      <c r="V94" s="25" t="str">
        <f t="shared" si="16"/>
        <v/>
      </c>
      <c r="W94" s="25" t="str">
        <f t="shared" si="14"/>
        <v/>
      </c>
      <c r="X94" s="25" t="str">
        <f t="shared" si="17"/>
        <v/>
      </c>
      <c r="Y94" s="25" t="s">
        <v>26</v>
      </c>
      <c r="Z94" s="29"/>
      <c r="AA94" s="25" t="str">
        <f t="shared" si="15"/>
        <v/>
      </c>
      <c r="AB94" s="29"/>
      <c r="AC94" s="29"/>
      <c r="AD94" s="87" t="str">
        <f t="shared" si="18"/>
        <v/>
      </c>
      <c r="AE94" s="95" t="str">
        <f t="shared" si="19"/>
        <v/>
      </c>
      <c r="AF94" s="23">
        <f t="shared" si="20"/>
        <v>1</v>
      </c>
      <c r="AG94" s="2">
        <f t="shared" si="21"/>
        <v>7</v>
      </c>
      <c r="AH94" s="2">
        <f t="shared" si="22"/>
        <v>1</v>
      </c>
      <c r="AI94" s="2">
        <f>COUNTIF(【編集不可】祝日一覧!$B$1:$B$23,$F94)</f>
        <v>0</v>
      </c>
      <c r="AJ94" s="2">
        <f>COUNTIF(【編集不可】祝日一覧!$B$1:$B$23,$AF94)</f>
        <v>0</v>
      </c>
      <c r="AK94" s="2" t="str">
        <f ca="1">$B94&amp;"-"&amp;COUNTIF($B$13:INDIRECT("B"&amp;12+A94),B94)</f>
        <v>-0</v>
      </c>
    </row>
    <row r="95" spans="1:37" ht="21.75" customHeight="1" x14ac:dyDescent="0.25">
      <c r="A95" s="7">
        <v>83</v>
      </c>
      <c r="B95" s="14"/>
      <c r="C95" s="28"/>
      <c r="D95" s="28"/>
      <c r="E95" s="17"/>
      <c r="F95" s="17"/>
      <c r="G95" s="6"/>
      <c r="H95" s="9" t="s">
        <v>24</v>
      </c>
      <c r="I95" s="113">
        <f t="shared" si="23"/>
        <v>0</v>
      </c>
      <c r="J95" s="114"/>
      <c r="K95" s="5" t="s">
        <v>24</v>
      </c>
      <c r="L95" s="6"/>
      <c r="M95" s="9" t="s">
        <v>25</v>
      </c>
      <c r="N95" s="113">
        <f t="shared" si="1"/>
        <v>0</v>
      </c>
      <c r="O95" s="114"/>
      <c r="P95" s="5" t="s">
        <v>24</v>
      </c>
      <c r="R95" s="113">
        <f t="shared" si="13"/>
        <v>0</v>
      </c>
      <c r="S95" s="114"/>
      <c r="T95" s="5" t="s">
        <v>24</v>
      </c>
      <c r="V95" s="25" t="str">
        <f t="shared" si="16"/>
        <v/>
      </c>
      <c r="W95" s="25" t="str">
        <f t="shared" si="14"/>
        <v/>
      </c>
      <c r="X95" s="25" t="str">
        <f t="shared" si="17"/>
        <v/>
      </c>
      <c r="Y95" s="25" t="s">
        <v>26</v>
      </c>
      <c r="Z95" s="29"/>
      <c r="AA95" s="25" t="str">
        <f t="shared" si="15"/>
        <v/>
      </c>
      <c r="AB95" s="29"/>
      <c r="AC95" s="29"/>
      <c r="AD95" s="87" t="str">
        <f t="shared" si="18"/>
        <v/>
      </c>
      <c r="AE95" s="95" t="str">
        <f t="shared" si="19"/>
        <v/>
      </c>
      <c r="AF95" s="23">
        <f t="shared" si="20"/>
        <v>1</v>
      </c>
      <c r="AG95" s="2">
        <f t="shared" si="21"/>
        <v>7</v>
      </c>
      <c r="AH95" s="2">
        <f t="shared" si="22"/>
        <v>1</v>
      </c>
      <c r="AI95" s="2">
        <f>COUNTIF(【編集不可】祝日一覧!$B$1:$B$23,$F95)</f>
        <v>0</v>
      </c>
      <c r="AJ95" s="2">
        <f>COUNTIF(【編集不可】祝日一覧!$B$1:$B$23,$AF95)</f>
        <v>0</v>
      </c>
      <c r="AK95" s="2" t="str">
        <f ca="1">$B95&amp;"-"&amp;COUNTIF($B$13:INDIRECT("B"&amp;12+A95),B95)</f>
        <v>-0</v>
      </c>
    </row>
    <row r="96" spans="1:37" ht="21.75" customHeight="1" x14ac:dyDescent="0.25">
      <c r="A96" s="7">
        <v>84</v>
      </c>
      <c r="B96" s="14"/>
      <c r="C96" s="28"/>
      <c r="D96" s="28"/>
      <c r="E96" s="17"/>
      <c r="F96" s="17"/>
      <c r="G96" s="6"/>
      <c r="H96" s="9" t="s">
        <v>24</v>
      </c>
      <c r="I96" s="113">
        <f t="shared" si="23"/>
        <v>0</v>
      </c>
      <c r="J96" s="114"/>
      <c r="K96" s="5" t="s">
        <v>24</v>
      </c>
      <c r="L96" s="6"/>
      <c r="M96" s="9" t="s">
        <v>25</v>
      </c>
      <c r="N96" s="113">
        <f t="shared" si="1"/>
        <v>0</v>
      </c>
      <c r="O96" s="114"/>
      <c r="P96" s="5" t="s">
        <v>24</v>
      </c>
      <c r="R96" s="113">
        <f t="shared" si="13"/>
        <v>0</v>
      </c>
      <c r="S96" s="114"/>
      <c r="T96" s="5" t="s">
        <v>24</v>
      </c>
      <c r="V96" s="25" t="str">
        <f t="shared" si="16"/>
        <v/>
      </c>
      <c r="W96" s="25" t="str">
        <f t="shared" si="14"/>
        <v/>
      </c>
      <c r="X96" s="25" t="str">
        <f t="shared" si="17"/>
        <v/>
      </c>
      <c r="Y96" s="25" t="s">
        <v>26</v>
      </c>
      <c r="Z96" s="29"/>
      <c r="AA96" s="25" t="str">
        <f t="shared" si="15"/>
        <v/>
      </c>
      <c r="AB96" s="29"/>
      <c r="AC96" s="29"/>
      <c r="AD96" s="87" t="str">
        <f t="shared" si="18"/>
        <v/>
      </c>
      <c r="AE96" s="95" t="str">
        <f t="shared" si="19"/>
        <v/>
      </c>
      <c r="AF96" s="23">
        <f t="shared" si="20"/>
        <v>1</v>
      </c>
      <c r="AG96" s="2">
        <f t="shared" si="21"/>
        <v>7</v>
      </c>
      <c r="AH96" s="2">
        <f t="shared" si="22"/>
        <v>1</v>
      </c>
      <c r="AI96" s="2">
        <f>COUNTIF(【編集不可】祝日一覧!$B$1:$B$23,$F96)</f>
        <v>0</v>
      </c>
      <c r="AJ96" s="2">
        <f>COUNTIF(【編集不可】祝日一覧!$B$1:$B$23,$AF96)</f>
        <v>0</v>
      </c>
      <c r="AK96" s="2" t="str">
        <f ca="1">$B96&amp;"-"&amp;COUNTIF($B$13:INDIRECT("B"&amp;12+A96),B96)</f>
        <v>-0</v>
      </c>
    </row>
    <row r="97" spans="1:37" ht="21.75" customHeight="1" x14ac:dyDescent="0.25">
      <c r="A97" s="7">
        <v>85</v>
      </c>
      <c r="B97" s="14"/>
      <c r="C97" s="28"/>
      <c r="D97" s="28"/>
      <c r="E97" s="17"/>
      <c r="F97" s="17"/>
      <c r="G97" s="6"/>
      <c r="H97" s="9" t="s">
        <v>24</v>
      </c>
      <c r="I97" s="113">
        <f t="shared" si="23"/>
        <v>0</v>
      </c>
      <c r="J97" s="114"/>
      <c r="K97" s="5" t="s">
        <v>24</v>
      </c>
      <c r="L97" s="6"/>
      <c r="M97" s="9" t="s">
        <v>25</v>
      </c>
      <c r="N97" s="113">
        <f t="shared" si="1"/>
        <v>0</v>
      </c>
      <c r="O97" s="114"/>
      <c r="P97" s="5" t="s">
        <v>24</v>
      </c>
      <c r="R97" s="113">
        <f t="shared" si="13"/>
        <v>0</v>
      </c>
      <c r="S97" s="114"/>
      <c r="T97" s="5" t="s">
        <v>24</v>
      </c>
      <c r="V97" s="25" t="str">
        <f t="shared" si="16"/>
        <v/>
      </c>
      <c r="W97" s="25" t="str">
        <f t="shared" si="14"/>
        <v/>
      </c>
      <c r="X97" s="25" t="str">
        <f t="shared" si="17"/>
        <v/>
      </c>
      <c r="Y97" s="25" t="s">
        <v>26</v>
      </c>
      <c r="Z97" s="29"/>
      <c r="AA97" s="25" t="str">
        <f t="shared" si="15"/>
        <v/>
      </c>
      <c r="AB97" s="29"/>
      <c r="AC97" s="29"/>
      <c r="AD97" s="87" t="str">
        <f t="shared" si="18"/>
        <v/>
      </c>
      <c r="AE97" s="95" t="str">
        <f t="shared" si="19"/>
        <v/>
      </c>
      <c r="AF97" s="23">
        <f t="shared" si="20"/>
        <v>1</v>
      </c>
      <c r="AG97" s="2">
        <f t="shared" si="21"/>
        <v>7</v>
      </c>
      <c r="AH97" s="2">
        <f t="shared" si="22"/>
        <v>1</v>
      </c>
      <c r="AI97" s="2">
        <f>COUNTIF(【編集不可】祝日一覧!$B$1:$B$23,$F97)</f>
        <v>0</v>
      </c>
      <c r="AJ97" s="2">
        <f>COUNTIF(【編集不可】祝日一覧!$B$1:$B$23,$AF97)</f>
        <v>0</v>
      </c>
      <c r="AK97" s="2" t="str">
        <f ca="1">$B97&amp;"-"&amp;COUNTIF($B$13:INDIRECT("B"&amp;12+A97),B97)</f>
        <v>-0</v>
      </c>
    </row>
    <row r="98" spans="1:37" ht="21.75" customHeight="1" x14ac:dyDescent="0.25">
      <c r="A98" s="7">
        <v>86</v>
      </c>
      <c r="B98" s="14"/>
      <c r="C98" s="28"/>
      <c r="D98" s="28"/>
      <c r="E98" s="17"/>
      <c r="F98" s="17"/>
      <c r="G98" s="6"/>
      <c r="H98" s="9" t="s">
        <v>24</v>
      </c>
      <c r="I98" s="113">
        <f t="shared" si="23"/>
        <v>0</v>
      </c>
      <c r="J98" s="114"/>
      <c r="K98" s="5" t="s">
        <v>24</v>
      </c>
      <c r="L98" s="6"/>
      <c r="M98" s="9" t="s">
        <v>25</v>
      </c>
      <c r="N98" s="113">
        <f t="shared" si="1"/>
        <v>0</v>
      </c>
      <c r="O98" s="114"/>
      <c r="P98" s="5" t="s">
        <v>24</v>
      </c>
      <c r="R98" s="113">
        <f t="shared" si="13"/>
        <v>0</v>
      </c>
      <c r="S98" s="114"/>
      <c r="T98" s="5" t="s">
        <v>24</v>
      </c>
      <c r="V98" s="25" t="str">
        <f t="shared" si="16"/>
        <v/>
      </c>
      <c r="W98" s="25" t="str">
        <f t="shared" si="14"/>
        <v/>
      </c>
      <c r="X98" s="25" t="str">
        <f t="shared" si="17"/>
        <v/>
      </c>
      <c r="Y98" s="25" t="s">
        <v>26</v>
      </c>
      <c r="Z98" s="29"/>
      <c r="AA98" s="25" t="str">
        <f t="shared" si="15"/>
        <v/>
      </c>
      <c r="AB98" s="29"/>
      <c r="AC98" s="29"/>
      <c r="AD98" s="87" t="str">
        <f t="shared" si="18"/>
        <v/>
      </c>
      <c r="AE98" s="95" t="str">
        <f t="shared" si="19"/>
        <v/>
      </c>
      <c r="AF98" s="23">
        <f t="shared" si="20"/>
        <v>1</v>
      </c>
      <c r="AG98" s="2">
        <f t="shared" si="21"/>
        <v>7</v>
      </c>
      <c r="AH98" s="2">
        <f t="shared" si="22"/>
        <v>1</v>
      </c>
      <c r="AI98" s="2">
        <f>COUNTIF(【編集不可】祝日一覧!$B$1:$B$23,$F98)</f>
        <v>0</v>
      </c>
      <c r="AJ98" s="2">
        <f>COUNTIF(【編集不可】祝日一覧!$B$1:$B$23,$AF98)</f>
        <v>0</v>
      </c>
      <c r="AK98" s="2" t="str">
        <f ca="1">$B98&amp;"-"&amp;COUNTIF($B$13:INDIRECT("B"&amp;12+A98),B98)</f>
        <v>-0</v>
      </c>
    </row>
    <row r="99" spans="1:37" ht="21.75" customHeight="1" x14ac:dyDescent="0.25">
      <c r="A99" s="7">
        <v>87</v>
      </c>
      <c r="B99" s="14"/>
      <c r="C99" s="28"/>
      <c r="D99" s="28"/>
      <c r="E99" s="17"/>
      <c r="F99" s="17"/>
      <c r="G99" s="6"/>
      <c r="H99" s="9" t="s">
        <v>24</v>
      </c>
      <c r="I99" s="113">
        <f t="shared" si="23"/>
        <v>0</v>
      </c>
      <c r="J99" s="114"/>
      <c r="K99" s="5" t="s">
        <v>24</v>
      </c>
      <c r="L99" s="6"/>
      <c r="M99" s="9" t="s">
        <v>25</v>
      </c>
      <c r="N99" s="113">
        <f t="shared" si="1"/>
        <v>0</v>
      </c>
      <c r="O99" s="114"/>
      <c r="P99" s="5" t="s">
        <v>24</v>
      </c>
      <c r="R99" s="113">
        <f t="shared" si="13"/>
        <v>0</v>
      </c>
      <c r="S99" s="114"/>
      <c r="T99" s="5" t="s">
        <v>24</v>
      </c>
      <c r="V99" s="25" t="str">
        <f t="shared" si="16"/>
        <v/>
      </c>
      <c r="W99" s="25" t="str">
        <f t="shared" si="14"/>
        <v/>
      </c>
      <c r="X99" s="25" t="str">
        <f t="shared" si="17"/>
        <v/>
      </c>
      <c r="Y99" s="25" t="s">
        <v>26</v>
      </c>
      <c r="Z99" s="29"/>
      <c r="AA99" s="25" t="str">
        <f t="shared" si="15"/>
        <v/>
      </c>
      <c r="AB99" s="29"/>
      <c r="AC99" s="29"/>
      <c r="AD99" s="87" t="str">
        <f t="shared" si="18"/>
        <v/>
      </c>
      <c r="AE99" s="95" t="str">
        <f t="shared" si="19"/>
        <v/>
      </c>
      <c r="AF99" s="23">
        <f t="shared" si="20"/>
        <v>1</v>
      </c>
      <c r="AG99" s="2">
        <f t="shared" si="21"/>
        <v>7</v>
      </c>
      <c r="AH99" s="2">
        <f t="shared" si="22"/>
        <v>1</v>
      </c>
      <c r="AI99" s="2">
        <f>COUNTIF(【編集不可】祝日一覧!$B$1:$B$23,$F99)</f>
        <v>0</v>
      </c>
      <c r="AJ99" s="2">
        <f>COUNTIF(【編集不可】祝日一覧!$B$1:$B$23,$AF99)</f>
        <v>0</v>
      </c>
      <c r="AK99" s="2" t="str">
        <f ca="1">$B99&amp;"-"&amp;COUNTIF($B$13:INDIRECT("B"&amp;12+A99),B99)</f>
        <v>-0</v>
      </c>
    </row>
    <row r="100" spans="1:37" ht="21.75" customHeight="1" x14ac:dyDescent="0.25">
      <c r="A100" s="7">
        <v>88</v>
      </c>
      <c r="B100" s="14"/>
      <c r="C100" s="28"/>
      <c r="D100" s="28"/>
      <c r="E100" s="17"/>
      <c r="F100" s="17"/>
      <c r="G100" s="6"/>
      <c r="H100" s="9" t="s">
        <v>24</v>
      </c>
      <c r="I100" s="113">
        <f t="shared" si="23"/>
        <v>0</v>
      </c>
      <c r="J100" s="114"/>
      <c r="K100" s="5" t="s">
        <v>24</v>
      </c>
      <c r="L100" s="6"/>
      <c r="M100" s="9" t="s">
        <v>25</v>
      </c>
      <c r="N100" s="113">
        <f t="shared" si="1"/>
        <v>0</v>
      </c>
      <c r="O100" s="114"/>
      <c r="P100" s="5" t="s">
        <v>24</v>
      </c>
      <c r="R100" s="113">
        <f t="shared" si="13"/>
        <v>0</v>
      </c>
      <c r="S100" s="114"/>
      <c r="T100" s="5" t="s">
        <v>24</v>
      </c>
      <c r="V100" s="25" t="str">
        <f t="shared" si="16"/>
        <v/>
      </c>
      <c r="W100" s="25" t="str">
        <f t="shared" si="14"/>
        <v/>
      </c>
      <c r="X100" s="25" t="str">
        <f t="shared" si="17"/>
        <v/>
      </c>
      <c r="Y100" s="25" t="s">
        <v>26</v>
      </c>
      <c r="Z100" s="29"/>
      <c r="AA100" s="25" t="str">
        <f t="shared" si="15"/>
        <v/>
      </c>
      <c r="AB100" s="29"/>
      <c r="AC100" s="29"/>
      <c r="AD100" s="87" t="str">
        <f t="shared" si="18"/>
        <v/>
      </c>
      <c r="AE100" s="95" t="str">
        <f t="shared" si="19"/>
        <v/>
      </c>
      <c r="AF100" s="23">
        <f t="shared" si="20"/>
        <v>1</v>
      </c>
      <c r="AG100" s="2">
        <f t="shared" si="21"/>
        <v>7</v>
      </c>
      <c r="AH100" s="2">
        <f t="shared" si="22"/>
        <v>1</v>
      </c>
      <c r="AI100" s="2">
        <f>COUNTIF(【編集不可】祝日一覧!$B$1:$B$23,$F100)</f>
        <v>0</v>
      </c>
      <c r="AJ100" s="2">
        <f>COUNTIF(【編集不可】祝日一覧!$B$1:$B$23,$AF100)</f>
        <v>0</v>
      </c>
      <c r="AK100" s="2" t="str">
        <f ca="1">$B100&amp;"-"&amp;COUNTIF($B$13:INDIRECT("B"&amp;12+A100),B100)</f>
        <v>-0</v>
      </c>
    </row>
    <row r="101" spans="1:37" ht="21.75" customHeight="1" x14ac:dyDescent="0.25">
      <c r="A101" s="7">
        <v>89</v>
      </c>
      <c r="B101" s="14"/>
      <c r="C101" s="28"/>
      <c r="D101" s="28"/>
      <c r="E101" s="17"/>
      <c r="F101" s="17"/>
      <c r="G101" s="6"/>
      <c r="H101" s="9" t="s">
        <v>24</v>
      </c>
      <c r="I101" s="113">
        <f t="shared" si="23"/>
        <v>0</v>
      </c>
      <c r="J101" s="114"/>
      <c r="K101" s="5" t="s">
        <v>24</v>
      </c>
      <c r="L101" s="6"/>
      <c r="M101" s="9" t="s">
        <v>25</v>
      </c>
      <c r="N101" s="113">
        <f t="shared" si="1"/>
        <v>0</v>
      </c>
      <c r="O101" s="114"/>
      <c r="P101" s="5" t="s">
        <v>24</v>
      </c>
      <c r="R101" s="113">
        <f t="shared" si="13"/>
        <v>0</v>
      </c>
      <c r="S101" s="114"/>
      <c r="T101" s="5" t="s">
        <v>24</v>
      </c>
      <c r="V101" s="25" t="str">
        <f t="shared" si="16"/>
        <v/>
      </c>
      <c r="W101" s="25" t="str">
        <f t="shared" si="14"/>
        <v/>
      </c>
      <c r="X101" s="25" t="str">
        <f t="shared" si="17"/>
        <v/>
      </c>
      <c r="Y101" s="25" t="s">
        <v>26</v>
      </c>
      <c r="Z101" s="29"/>
      <c r="AA101" s="25" t="str">
        <f t="shared" si="15"/>
        <v/>
      </c>
      <c r="AB101" s="29"/>
      <c r="AC101" s="29"/>
      <c r="AD101" s="87" t="str">
        <f t="shared" si="18"/>
        <v/>
      </c>
      <c r="AE101" s="95" t="str">
        <f t="shared" si="19"/>
        <v/>
      </c>
      <c r="AF101" s="23">
        <f t="shared" si="20"/>
        <v>1</v>
      </c>
      <c r="AG101" s="2">
        <f t="shared" si="21"/>
        <v>7</v>
      </c>
      <c r="AH101" s="2">
        <f t="shared" si="22"/>
        <v>1</v>
      </c>
      <c r="AI101" s="2">
        <f>COUNTIF(【編集不可】祝日一覧!$B$1:$B$23,$F101)</f>
        <v>0</v>
      </c>
      <c r="AJ101" s="2">
        <f>COUNTIF(【編集不可】祝日一覧!$B$1:$B$23,$AF101)</f>
        <v>0</v>
      </c>
      <c r="AK101" s="2" t="str">
        <f ca="1">$B101&amp;"-"&amp;COUNTIF($B$13:INDIRECT("B"&amp;12+A101),B101)</f>
        <v>-0</v>
      </c>
    </row>
    <row r="102" spans="1:37" ht="21.75" customHeight="1" x14ac:dyDescent="0.25">
      <c r="A102" s="7">
        <v>90</v>
      </c>
      <c r="B102" s="14"/>
      <c r="C102" s="28"/>
      <c r="D102" s="28"/>
      <c r="E102" s="17"/>
      <c r="F102" s="17"/>
      <c r="G102" s="6"/>
      <c r="H102" s="9" t="s">
        <v>24</v>
      </c>
      <c r="I102" s="113">
        <f t="shared" si="23"/>
        <v>0</v>
      </c>
      <c r="J102" s="114"/>
      <c r="K102" s="5" t="s">
        <v>24</v>
      </c>
      <c r="L102" s="6"/>
      <c r="M102" s="9" t="s">
        <v>25</v>
      </c>
      <c r="N102" s="113">
        <f t="shared" si="1"/>
        <v>0</v>
      </c>
      <c r="O102" s="114"/>
      <c r="P102" s="5" t="s">
        <v>24</v>
      </c>
      <c r="R102" s="113">
        <f t="shared" si="13"/>
        <v>0</v>
      </c>
      <c r="S102" s="114"/>
      <c r="T102" s="5" t="s">
        <v>24</v>
      </c>
      <c r="V102" s="25" t="str">
        <f t="shared" si="16"/>
        <v/>
      </c>
      <c r="W102" s="25" t="str">
        <f t="shared" si="14"/>
        <v/>
      </c>
      <c r="X102" s="25" t="str">
        <f t="shared" si="17"/>
        <v/>
      </c>
      <c r="Y102" s="25" t="s">
        <v>26</v>
      </c>
      <c r="Z102" s="29"/>
      <c r="AA102" s="25" t="str">
        <f t="shared" si="15"/>
        <v/>
      </c>
      <c r="AB102" s="29"/>
      <c r="AC102" s="29"/>
      <c r="AD102" s="87" t="str">
        <f t="shared" si="18"/>
        <v/>
      </c>
      <c r="AE102" s="95" t="str">
        <f t="shared" si="19"/>
        <v/>
      </c>
      <c r="AF102" s="23">
        <f t="shared" si="20"/>
        <v>1</v>
      </c>
      <c r="AG102" s="2">
        <f t="shared" si="21"/>
        <v>7</v>
      </c>
      <c r="AH102" s="2">
        <f t="shared" si="22"/>
        <v>1</v>
      </c>
      <c r="AI102" s="2">
        <f>COUNTIF(【編集不可】祝日一覧!$B$1:$B$23,$F102)</f>
        <v>0</v>
      </c>
      <c r="AJ102" s="2">
        <f>COUNTIF(【編集不可】祝日一覧!$B$1:$B$23,$AF102)</f>
        <v>0</v>
      </c>
      <c r="AK102" s="2" t="str">
        <f ca="1">$B102&amp;"-"&amp;COUNTIF($B$13:INDIRECT("B"&amp;12+A102),B102)</f>
        <v>-0</v>
      </c>
    </row>
    <row r="103" spans="1:37" ht="21.75" customHeight="1" x14ac:dyDescent="0.25">
      <c r="A103" s="7">
        <v>91</v>
      </c>
      <c r="B103" s="14"/>
      <c r="C103" s="28"/>
      <c r="D103" s="28"/>
      <c r="E103" s="17"/>
      <c r="F103" s="17"/>
      <c r="G103" s="6"/>
      <c r="H103" s="9" t="s">
        <v>24</v>
      </c>
      <c r="I103" s="113">
        <f t="shared" si="23"/>
        <v>0</v>
      </c>
      <c r="J103" s="114"/>
      <c r="K103" s="5" t="s">
        <v>24</v>
      </c>
      <c r="L103" s="6"/>
      <c r="M103" s="9" t="s">
        <v>25</v>
      </c>
      <c r="N103" s="113">
        <f t="shared" si="1"/>
        <v>0</v>
      </c>
      <c r="O103" s="114"/>
      <c r="P103" s="5" t="s">
        <v>24</v>
      </c>
      <c r="R103" s="113">
        <f t="shared" si="13"/>
        <v>0</v>
      </c>
      <c r="S103" s="114"/>
      <c r="T103" s="5" t="s">
        <v>24</v>
      </c>
      <c r="V103" s="25" t="str">
        <f t="shared" si="16"/>
        <v/>
      </c>
      <c r="W103" s="25" t="str">
        <f t="shared" si="14"/>
        <v/>
      </c>
      <c r="X103" s="25" t="str">
        <f t="shared" si="17"/>
        <v/>
      </c>
      <c r="Y103" s="25" t="s">
        <v>26</v>
      </c>
      <c r="Z103" s="29"/>
      <c r="AA103" s="25" t="str">
        <f t="shared" si="15"/>
        <v/>
      </c>
      <c r="AB103" s="29"/>
      <c r="AC103" s="29"/>
      <c r="AD103" s="87" t="str">
        <f t="shared" si="18"/>
        <v/>
      </c>
      <c r="AE103" s="95" t="str">
        <f t="shared" si="19"/>
        <v/>
      </c>
      <c r="AF103" s="23">
        <f t="shared" si="20"/>
        <v>1</v>
      </c>
      <c r="AG103" s="2">
        <f t="shared" si="21"/>
        <v>7</v>
      </c>
      <c r="AH103" s="2">
        <f t="shared" si="22"/>
        <v>1</v>
      </c>
      <c r="AI103" s="2">
        <f>COUNTIF(【編集不可】祝日一覧!$B$1:$B$23,$F103)</f>
        <v>0</v>
      </c>
      <c r="AJ103" s="2">
        <f>COUNTIF(【編集不可】祝日一覧!$B$1:$B$23,$AF103)</f>
        <v>0</v>
      </c>
      <c r="AK103" s="2" t="str">
        <f ca="1">$B103&amp;"-"&amp;COUNTIF($B$13:INDIRECT("B"&amp;12+A103),B103)</f>
        <v>-0</v>
      </c>
    </row>
    <row r="104" spans="1:37" ht="21.75" customHeight="1" x14ac:dyDescent="0.25">
      <c r="A104" s="7">
        <v>92</v>
      </c>
      <c r="B104" s="14"/>
      <c r="C104" s="28"/>
      <c r="D104" s="28"/>
      <c r="E104" s="17"/>
      <c r="F104" s="17"/>
      <c r="G104" s="6"/>
      <c r="H104" s="9" t="s">
        <v>24</v>
      </c>
      <c r="I104" s="113">
        <f t="shared" si="23"/>
        <v>0</v>
      </c>
      <c r="J104" s="114"/>
      <c r="K104" s="5" t="s">
        <v>24</v>
      </c>
      <c r="L104" s="6"/>
      <c r="M104" s="9" t="s">
        <v>25</v>
      </c>
      <c r="N104" s="113">
        <f t="shared" si="1"/>
        <v>0</v>
      </c>
      <c r="O104" s="114"/>
      <c r="P104" s="5" t="s">
        <v>24</v>
      </c>
      <c r="R104" s="113">
        <f t="shared" si="13"/>
        <v>0</v>
      </c>
      <c r="S104" s="114"/>
      <c r="T104" s="5" t="s">
        <v>24</v>
      </c>
      <c r="V104" s="25" t="str">
        <f t="shared" si="16"/>
        <v/>
      </c>
      <c r="W104" s="25" t="str">
        <f t="shared" si="14"/>
        <v/>
      </c>
      <c r="X104" s="25" t="str">
        <f t="shared" si="17"/>
        <v/>
      </c>
      <c r="Y104" s="25" t="s">
        <v>26</v>
      </c>
      <c r="Z104" s="29"/>
      <c r="AA104" s="25" t="str">
        <f t="shared" si="15"/>
        <v/>
      </c>
      <c r="AB104" s="29"/>
      <c r="AC104" s="29"/>
      <c r="AD104" s="87" t="str">
        <f t="shared" si="18"/>
        <v/>
      </c>
      <c r="AE104" s="95" t="str">
        <f t="shared" si="19"/>
        <v/>
      </c>
      <c r="AF104" s="23">
        <f t="shared" si="20"/>
        <v>1</v>
      </c>
      <c r="AG104" s="2">
        <f t="shared" si="21"/>
        <v>7</v>
      </c>
      <c r="AH104" s="2">
        <f t="shared" si="22"/>
        <v>1</v>
      </c>
      <c r="AI104" s="2">
        <f>COUNTIF(【編集不可】祝日一覧!$B$1:$B$23,$F104)</f>
        <v>0</v>
      </c>
      <c r="AJ104" s="2">
        <f>COUNTIF(【編集不可】祝日一覧!$B$1:$B$23,$AF104)</f>
        <v>0</v>
      </c>
      <c r="AK104" s="2" t="str">
        <f ca="1">$B104&amp;"-"&amp;COUNTIF($B$13:INDIRECT("B"&amp;12+A104),B104)</f>
        <v>-0</v>
      </c>
    </row>
    <row r="105" spans="1:37" ht="21.75" customHeight="1" x14ac:dyDescent="0.25">
      <c r="A105" s="7">
        <v>93</v>
      </c>
      <c r="B105" s="14"/>
      <c r="C105" s="28"/>
      <c r="D105" s="28"/>
      <c r="E105" s="17"/>
      <c r="F105" s="17"/>
      <c r="G105" s="6"/>
      <c r="H105" s="9" t="s">
        <v>24</v>
      </c>
      <c r="I105" s="113">
        <f t="shared" si="23"/>
        <v>0</v>
      </c>
      <c r="J105" s="114"/>
      <c r="K105" s="5" t="s">
        <v>24</v>
      </c>
      <c r="L105" s="6"/>
      <c r="M105" s="9" t="s">
        <v>25</v>
      </c>
      <c r="N105" s="113">
        <f t="shared" si="1"/>
        <v>0</v>
      </c>
      <c r="O105" s="114"/>
      <c r="P105" s="5" t="s">
        <v>24</v>
      </c>
      <c r="R105" s="113">
        <f t="shared" si="13"/>
        <v>0</v>
      </c>
      <c r="S105" s="114"/>
      <c r="T105" s="5" t="s">
        <v>24</v>
      </c>
      <c r="V105" s="25" t="str">
        <f t="shared" si="16"/>
        <v/>
      </c>
      <c r="W105" s="25" t="str">
        <f t="shared" si="14"/>
        <v/>
      </c>
      <c r="X105" s="25" t="str">
        <f t="shared" si="17"/>
        <v/>
      </c>
      <c r="Y105" s="25" t="s">
        <v>26</v>
      </c>
      <c r="Z105" s="29"/>
      <c r="AA105" s="25" t="str">
        <f t="shared" si="15"/>
        <v/>
      </c>
      <c r="AB105" s="29"/>
      <c r="AC105" s="29"/>
      <c r="AD105" s="87" t="str">
        <f t="shared" si="18"/>
        <v/>
      </c>
      <c r="AE105" s="95" t="str">
        <f t="shared" si="19"/>
        <v/>
      </c>
      <c r="AF105" s="23">
        <f t="shared" si="20"/>
        <v>1</v>
      </c>
      <c r="AG105" s="2">
        <f t="shared" si="21"/>
        <v>7</v>
      </c>
      <c r="AH105" s="2">
        <f t="shared" si="22"/>
        <v>1</v>
      </c>
      <c r="AI105" s="2">
        <f>COUNTIF(【編集不可】祝日一覧!$B$1:$B$23,$F105)</f>
        <v>0</v>
      </c>
      <c r="AJ105" s="2">
        <f>COUNTIF(【編集不可】祝日一覧!$B$1:$B$23,$AF105)</f>
        <v>0</v>
      </c>
      <c r="AK105" s="2" t="str">
        <f ca="1">$B105&amp;"-"&amp;COUNTIF($B$13:INDIRECT("B"&amp;12+A105),B105)</f>
        <v>-0</v>
      </c>
    </row>
    <row r="106" spans="1:37" ht="21.75" customHeight="1" x14ac:dyDescent="0.25">
      <c r="A106" s="7">
        <v>94</v>
      </c>
      <c r="B106" s="14"/>
      <c r="C106" s="28"/>
      <c r="D106" s="28"/>
      <c r="E106" s="17"/>
      <c r="F106" s="17"/>
      <c r="G106" s="6"/>
      <c r="H106" s="9" t="s">
        <v>24</v>
      </c>
      <c r="I106" s="113">
        <f t="shared" si="23"/>
        <v>0</v>
      </c>
      <c r="J106" s="114"/>
      <c r="K106" s="5" t="s">
        <v>24</v>
      </c>
      <c r="L106" s="6"/>
      <c r="M106" s="9" t="s">
        <v>25</v>
      </c>
      <c r="N106" s="113">
        <f t="shared" si="1"/>
        <v>0</v>
      </c>
      <c r="O106" s="114"/>
      <c r="P106" s="5" t="s">
        <v>24</v>
      </c>
      <c r="R106" s="113">
        <f t="shared" si="13"/>
        <v>0</v>
      </c>
      <c r="S106" s="114"/>
      <c r="T106" s="5" t="s">
        <v>24</v>
      </c>
      <c r="V106" s="25" t="str">
        <f t="shared" si="16"/>
        <v/>
      </c>
      <c r="W106" s="25" t="str">
        <f t="shared" si="14"/>
        <v/>
      </c>
      <c r="X106" s="25" t="str">
        <f t="shared" si="17"/>
        <v/>
      </c>
      <c r="Y106" s="25" t="s">
        <v>26</v>
      </c>
      <c r="Z106" s="29"/>
      <c r="AA106" s="25" t="str">
        <f t="shared" si="15"/>
        <v/>
      </c>
      <c r="AB106" s="29"/>
      <c r="AC106" s="29"/>
      <c r="AD106" s="87" t="str">
        <f t="shared" si="18"/>
        <v/>
      </c>
      <c r="AE106" s="95" t="str">
        <f t="shared" si="19"/>
        <v/>
      </c>
      <c r="AF106" s="23">
        <f t="shared" si="20"/>
        <v>1</v>
      </c>
      <c r="AG106" s="2">
        <f t="shared" si="21"/>
        <v>7</v>
      </c>
      <c r="AH106" s="2">
        <f t="shared" si="22"/>
        <v>1</v>
      </c>
      <c r="AI106" s="2">
        <f>COUNTIF(【編集不可】祝日一覧!$B$1:$B$23,$F106)</f>
        <v>0</v>
      </c>
      <c r="AJ106" s="2">
        <f>COUNTIF(【編集不可】祝日一覧!$B$1:$B$23,$AF106)</f>
        <v>0</v>
      </c>
      <c r="AK106" s="2" t="str">
        <f ca="1">$B106&amp;"-"&amp;COUNTIF($B$13:INDIRECT("B"&amp;12+A106),B106)</f>
        <v>-0</v>
      </c>
    </row>
    <row r="107" spans="1:37" ht="21.75" customHeight="1" x14ac:dyDescent="0.25">
      <c r="A107" s="7">
        <v>95</v>
      </c>
      <c r="B107" s="14"/>
      <c r="C107" s="28"/>
      <c r="D107" s="28"/>
      <c r="E107" s="17"/>
      <c r="F107" s="17"/>
      <c r="G107" s="6"/>
      <c r="H107" s="9" t="s">
        <v>24</v>
      </c>
      <c r="I107" s="113">
        <f t="shared" si="23"/>
        <v>0</v>
      </c>
      <c r="J107" s="114"/>
      <c r="K107" s="5" t="s">
        <v>24</v>
      </c>
      <c r="L107" s="6"/>
      <c r="M107" s="9" t="s">
        <v>25</v>
      </c>
      <c r="N107" s="113">
        <f t="shared" si="1"/>
        <v>0</v>
      </c>
      <c r="O107" s="114"/>
      <c r="P107" s="5" t="s">
        <v>24</v>
      </c>
      <c r="R107" s="113">
        <f t="shared" si="13"/>
        <v>0</v>
      </c>
      <c r="S107" s="114"/>
      <c r="T107" s="5" t="s">
        <v>24</v>
      </c>
      <c r="V107" s="25" t="str">
        <f t="shared" si="16"/>
        <v/>
      </c>
      <c r="W107" s="25" t="str">
        <f t="shared" si="14"/>
        <v/>
      </c>
      <c r="X107" s="25" t="str">
        <f t="shared" si="17"/>
        <v/>
      </c>
      <c r="Y107" s="25" t="s">
        <v>26</v>
      </c>
      <c r="Z107" s="29"/>
      <c r="AA107" s="25" t="str">
        <f t="shared" si="15"/>
        <v/>
      </c>
      <c r="AB107" s="29"/>
      <c r="AC107" s="29"/>
      <c r="AD107" s="87" t="str">
        <f t="shared" si="18"/>
        <v/>
      </c>
      <c r="AE107" s="95" t="str">
        <f t="shared" si="19"/>
        <v/>
      </c>
      <c r="AF107" s="23">
        <f t="shared" si="20"/>
        <v>1</v>
      </c>
      <c r="AG107" s="2">
        <f t="shared" si="21"/>
        <v>7</v>
      </c>
      <c r="AH107" s="2">
        <f t="shared" si="22"/>
        <v>1</v>
      </c>
      <c r="AI107" s="2">
        <f>COUNTIF(【編集不可】祝日一覧!$B$1:$B$23,$F107)</f>
        <v>0</v>
      </c>
      <c r="AJ107" s="2">
        <f>COUNTIF(【編集不可】祝日一覧!$B$1:$B$23,$AF107)</f>
        <v>0</v>
      </c>
      <c r="AK107" s="2" t="str">
        <f ca="1">$B107&amp;"-"&amp;COUNTIF($B$13:INDIRECT("B"&amp;12+A107),B107)</f>
        <v>-0</v>
      </c>
    </row>
    <row r="108" spans="1:37" ht="21.75" customHeight="1" x14ac:dyDescent="0.25">
      <c r="A108" s="7">
        <v>96</v>
      </c>
      <c r="B108" s="14"/>
      <c r="C108" s="28"/>
      <c r="D108" s="28"/>
      <c r="E108" s="17"/>
      <c r="F108" s="17"/>
      <c r="G108" s="6"/>
      <c r="H108" s="9" t="s">
        <v>24</v>
      </c>
      <c r="I108" s="113">
        <f t="shared" si="23"/>
        <v>0</v>
      </c>
      <c r="J108" s="114"/>
      <c r="K108" s="5" t="s">
        <v>24</v>
      </c>
      <c r="L108" s="6"/>
      <c r="M108" s="9" t="s">
        <v>25</v>
      </c>
      <c r="N108" s="113">
        <f t="shared" si="1"/>
        <v>0</v>
      </c>
      <c r="O108" s="114"/>
      <c r="P108" s="5" t="s">
        <v>24</v>
      </c>
      <c r="R108" s="113">
        <f t="shared" si="13"/>
        <v>0</v>
      </c>
      <c r="S108" s="114"/>
      <c r="T108" s="5" t="s">
        <v>24</v>
      </c>
      <c r="V108" s="25" t="str">
        <f t="shared" si="16"/>
        <v/>
      </c>
      <c r="W108" s="25" t="str">
        <f t="shared" si="14"/>
        <v/>
      </c>
      <c r="X108" s="25" t="str">
        <f t="shared" si="17"/>
        <v/>
      </c>
      <c r="Y108" s="25" t="s">
        <v>26</v>
      </c>
      <c r="Z108" s="29"/>
      <c r="AA108" s="25" t="str">
        <f t="shared" si="15"/>
        <v/>
      </c>
      <c r="AB108" s="29"/>
      <c r="AC108" s="29"/>
      <c r="AD108" s="87" t="str">
        <f t="shared" si="18"/>
        <v/>
      </c>
      <c r="AE108" s="95" t="str">
        <f t="shared" si="19"/>
        <v/>
      </c>
      <c r="AF108" s="23">
        <f t="shared" si="20"/>
        <v>1</v>
      </c>
      <c r="AG108" s="2">
        <f t="shared" si="21"/>
        <v>7</v>
      </c>
      <c r="AH108" s="2">
        <f t="shared" si="22"/>
        <v>1</v>
      </c>
      <c r="AI108" s="2">
        <f>COUNTIF(【編集不可】祝日一覧!$B$1:$B$23,$F108)</f>
        <v>0</v>
      </c>
      <c r="AJ108" s="2">
        <f>COUNTIF(【編集不可】祝日一覧!$B$1:$B$23,$AF108)</f>
        <v>0</v>
      </c>
      <c r="AK108" s="2" t="str">
        <f ca="1">$B108&amp;"-"&amp;COUNTIF($B$13:INDIRECT("B"&amp;12+A108),B108)</f>
        <v>-0</v>
      </c>
    </row>
    <row r="109" spans="1:37" ht="21.75" customHeight="1" x14ac:dyDescent="0.25">
      <c r="A109" s="7">
        <v>97</v>
      </c>
      <c r="B109" s="14"/>
      <c r="C109" s="28"/>
      <c r="D109" s="28"/>
      <c r="E109" s="17"/>
      <c r="F109" s="17"/>
      <c r="G109" s="6"/>
      <c r="H109" s="9" t="s">
        <v>24</v>
      </c>
      <c r="I109" s="113">
        <f t="shared" si="23"/>
        <v>0</v>
      </c>
      <c r="J109" s="114"/>
      <c r="K109" s="5" t="s">
        <v>24</v>
      </c>
      <c r="L109" s="6"/>
      <c r="M109" s="9" t="s">
        <v>25</v>
      </c>
      <c r="N109" s="113">
        <f t="shared" si="1"/>
        <v>0</v>
      </c>
      <c r="O109" s="114"/>
      <c r="P109" s="5" t="s">
        <v>24</v>
      </c>
      <c r="R109" s="113">
        <f t="shared" si="13"/>
        <v>0</v>
      </c>
      <c r="S109" s="114"/>
      <c r="T109" s="5" t="s">
        <v>24</v>
      </c>
      <c r="V109" s="25" t="str">
        <f t="shared" si="16"/>
        <v/>
      </c>
      <c r="W109" s="25" t="str">
        <f t="shared" si="14"/>
        <v/>
      </c>
      <c r="X109" s="25" t="str">
        <f t="shared" si="17"/>
        <v/>
      </c>
      <c r="Y109" s="25" t="s">
        <v>26</v>
      </c>
      <c r="Z109" s="29"/>
      <c r="AA109" s="25" t="str">
        <f t="shared" si="15"/>
        <v/>
      </c>
      <c r="AB109" s="29"/>
      <c r="AC109" s="29"/>
      <c r="AD109" s="87" t="str">
        <f t="shared" si="18"/>
        <v/>
      </c>
      <c r="AE109" s="95" t="str">
        <f t="shared" si="19"/>
        <v/>
      </c>
      <c r="AF109" s="23">
        <f t="shared" si="20"/>
        <v>1</v>
      </c>
      <c r="AG109" s="2">
        <f t="shared" si="21"/>
        <v>7</v>
      </c>
      <c r="AH109" s="2">
        <f t="shared" si="22"/>
        <v>1</v>
      </c>
      <c r="AI109" s="2">
        <f>COUNTIF(【編集不可】祝日一覧!$B$1:$B$23,$F109)</f>
        <v>0</v>
      </c>
      <c r="AJ109" s="2">
        <f>COUNTIF(【編集不可】祝日一覧!$B$1:$B$23,$AF109)</f>
        <v>0</v>
      </c>
      <c r="AK109" s="2" t="str">
        <f ca="1">$B109&amp;"-"&amp;COUNTIF($B$13:INDIRECT("B"&amp;12+A109),B109)</f>
        <v>-0</v>
      </c>
    </row>
    <row r="110" spans="1:37" ht="21.75" customHeight="1" x14ac:dyDescent="0.25">
      <c r="A110" s="7">
        <v>98</v>
      </c>
      <c r="B110" s="14"/>
      <c r="C110" s="28"/>
      <c r="D110" s="28"/>
      <c r="E110" s="17"/>
      <c r="F110" s="17"/>
      <c r="G110" s="6"/>
      <c r="H110" s="9" t="s">
        <v>24</v>
      </c>
      <c r="I110" s="113">
        <f t="shared" si="23"/>
        <v>0</v>
      </c>
      <c r="J110" s="114"/>
      <c r="K110" s="5" t="s">
        <v>24</v>
      </c>
      <c r="L110" s="6"/>
      <c r="M110" s="9" t="s">
        <v>25</v>
      </c>
      <c r="N110" s="113">
        <f t="shared" si="1"/>
        <v>0</v>
      </c>
      <c r="O110" s="114"/>
      <c r="P110" s="5" t="s">
        <v>24</v>
      </c>
      <c r="R110" s="113">
        <f t="shared" si="13"/>
        <v>0</v>
      </c>
      <c r="S110" s="114"/>
      <c r="T110" s="5" t="s">
        <v>24</v>
      </c>
      <c r="V110" s="25" t="str">
        <f t="shared" si="16"/>
        <v/>
      </c>
      <c r="W110" s="25" t="str">
        <f t="shared" si="14"/>
        <v/>
      </c>
      <c r="X110" s="25" t="str">
        <f t="shared" si="17"/>
        <v/>
      </c>
      <c r="Y110" s="25" t="s">
        <v>26</v>
      </c>
      <c r="Z110" s="29"/>
      <c r="AA110" s="25" t="str">
        <f t="shared" si="15"/>
        <v/>
      </c>
      <c r="AB110" s="29"/>
      <c r="AC110" s="29"/>
      <c r="AD110" s="87" t="str">
        <f t="shared" si="18"/>
        <v/>
      </c>
      <c r="AE110" s="95" t="str">
        <f t="shared" si="19"/>
        <v/>
      </c>
      <c r="AF110" s="23">
        <f t="shared" si="20"/>
        <v>1</v>
      </c>
      <c r="AG110" s="2">
        <f t="shared" si="21"/>
        <v>7</v>
      </c>
      <c r="AH110" s="2">
        <f t="shared" si="22"/>
        <v>1</v>
      </c>
      <c r="AI110" s="2">
        <f>COUNTIF(【編集不可】祝日一覧!$B$1:$B$23,$F110)</f>
        <v>0</v>
      </c>
      <c r="AJ110" s="2">
        <f>COUNTIF(【編集不可】祝日一覧!$B$1:$B$23,$AF110)</f>
        <v>0</v>
      </c>
      <c r="AK110" s="2" t="str">
        <f ca="1">$B110&amp;"-"&amp;COUNTIF($B$13:INDIRECT("B"&amp;12+A110),B110)</f>
        <v>-0</v>
      </c>
    </row>
    <row r="111" spans="1:37" ht="21.75" customHeight="1" x14ac:dyDescent="0.25">
      <c r="A111" s="7">
        <v>99</v>
      </c>
      <c r="B111" s="14"/>
      <c r="C111" s="28"/>
      <c r="D111" s="28"/>
      <c r="E111" s="17"/>
      <c r="F111" s="17"/>
      <c r="G111" s="6"/>
      <c r="H111" s="9" t="s">
        <v>24</v>
      </c>
      <c r="I111" s="113">
        <f t="shared" si="23"/>
        <v>0</v>
      </c>
      <c r="J111" s="114"/>
      <c r="K111" s="5" t="s">
        <v>24</v>
      </c>
      <c r="L111" s="6"/>
      <c r="M111" s="9" t="s">
        <v>25</v>
      </c>
      <c r="N111" s="113">
        <f t="shared" si="1"/>
        <v>0</v>
      </c>
      <c r="O111" s="114"/>
      <c r="P111" s="5" t="s">
        <v>24</v>
      </c>
      <c r="R111" s="113">
        <f t="shared" si="13"/>
        <v>0</v>
      </c>
      <c r="S111" s="114"/>
      <c r="T111" s="5" t="s">
        <v>24</v>
      </c>
      <c r="V111" s="25" t="str">
        <f t="shared" si="16"/>
        <v/>
      </c>
      <c r="W111" s="25" t="str">
        <f t="shared" si="14"/>
        <v/>
      </c>
      <c r="X111" s="25" t="str">
        <f t="shared" si="17"/>
        <v/>
      </c>
      <c r="Y111" s="25" t="s">
        <v>26</v>
      </c>
      <c r="Z111" s="29"/>
      <c r="AA111" s="25" t="str">
        <f t="shared" si="15"/>
        <v/>
      </c>
      <c r="AB111" s="29"/>
      <c r="AC111" s="29"/>
      <c r="AD111" s="87" t="str">
        <f t="shared" si="18"/>
        <v/>
      </c>
      <c r="AE111" s="95" t="str">
        <f t="shared" si="19"/>
        <v/>
      </c>
      <c r="AF111" s="23">
        <f t="shared" si="20"/>
        <v>1</v>
      </c>
      <c r="AG111" s="2">
        <f t="shared" si="21"/>
        <v>7</v>
      </c>
      <c r="AH111" s="2">
        <f t="shared" si="22"/>
        <v>1</v>
      </c>
      <c r="AI111" s="2">
        <f>COUNTIF(【編集不可】祝日一覧!$B$1:$B$23,$F111)</f>
        <v>0</v>
      </c>
      <c r="AJ111" s="2">
        <f>COUNTIF(【編集不可】祝日一覧!$B$1:$B$23,$AF111)</f>
        <v>0</v>
      </c>
      <c r="AK111" s="2" t="str">
        <f ca="1">$B111&amp;"-"&amp;COUNTIF($B$13:INDIRECT("B"&amp;12+A111),B111)</f>
        <v>-0</v>
      </c>
    </row>
    <row r="112" spans="1:37" ht="21.75" customHeight="1" x14ac:dyDescent="0.25">
      <c r="A112" s="7">
        <v>100</v>
      </c>
      <c r="B112" s="14"/>
      <c r="C112" s="28"/>
      <c r="D112" s="28"/>
      <c r="E112" s="17"/>
      <c r="F112" s="17"/>
      <c r="G112" s="6"/>
      <c r="H112" s="9" t="s">
        <v>24</v>
      </c>
      <c r="I112" s="113">
        <f t="shared" si="23"/>
        <v>0</v>
      </c>
      <c r="J112" s="114"/>
      <c r="K112" s="5" t="s">
        <v>24</v>
      </c>
      <c r="L112" s="6"/>
      <c r="M112" s="9" t="s">
        <v>25</v>
      </c>
      <c r="N112" s="113">
        <f t="shared" si="1"/>
        <v>0</v>
      </c>
      <c r="O112" s="114"/>
      <c r="P112" s="5" t="s">
        <v>24</v>
      </c>
      <c r="R112" s="113">
        <f t="shared" si="13"/>
        <v>0</v>
      </c>
      <c r="S112" s="114"/>
      <c r="T112" s="5" t="s">
        <v>24</v>
      </c>
      <c r="V112" s="25" t="str">
        <f t="shared" si="16"/>
        <v/>
      </c>
      <c r="W112" s="25" t="str">
        <f t="shared" si="14"/>
        <v/>
      </c>
      <c r="X112" s="25" t="str">
        <f t="shared" si="17"/>
        <v/>
      </c>
      <c r="Y112" s="25" t="s">
        <v>26</v>
      </c>
      <c r="Z112" s="29"/>
      <c r="AA112" s="25" t="str">
        <f t="shared" si="15"/>
        <v/>
      </c>
      <c r="AB112" s="29"/>
      <c r="AC112" s="29"/>
      <c r="AD112" s="87" t="str">
        <f t="shared" si="18"/>
        <v/>
      </c>
      <c r="AE112" s="95" t="str">
        <f t="shared" si="19"/>
        <v/>
      </c>
      <c r="AF112" s="23">
        <f t="shared" si="20"/>
        <v>1</v>
      </c>
      <c r="AG112" s="2">
        <f t="shared" si="21"/>
        <v>7</v>
      </c>
      <c r="AH112" s="2">
        <f t="shared" si="22"/>
        <v>1</v>
      </c>
      <c r="AI112" s="2">
        <f>COUNTIF(【編集不可】祝日一覧!$B$1:$B$23,$F112)</f>
        <v>0</v>
      </c>
      <c r="AJ112" s="2">
        <f>COUNTIF(【編集不可】祝日一覧!$B$1:$B$23,$AF112)</f>
        <v>0</v>
      </c>
      <c r="AK112" s="2" t="str">
        <f ca="1">$B112&amp;"-"&amp;COUNTIF($B$13:INDIRECT("B"&amp;12+A112),B112)</f>
        <v>-0</v>
      </c>
    </row>
    <row r="113" spans="1:37" ht="21.75" customHeight="1" x14ac:dyDescent="0.25">
      <c r="A113" s="7">
        <v>101</v>
      </c>
      <c r="B113" s="14"/>
      <c r="C113" s="28"/>
      <c r="D113" s="28"/>
      <c r="E113" s="17"/>
      <c r="F113" s="17"/>
      <c r="G113" s="6"/>
      <c r="H113" s="9" t="s">
        <v>24</v>
      </c>
      <c r="I113" s="113">
        <f t="shared" si="23"/>
        <v>0</v>
      </c>
      <c r="J113" s="114"/>
      <c r="K113" s="5" t="s">
        <v>24</v>
      </c>
      <c r="L113" s="6"/>
      <c r="M113" s="9" t="s">
        <v>25</v>
      </c>
      <c r="N113" s="113">
        <f t="shared" si="1"/>
        <v>0</v>
      </c>
      <c r="O113" s="114"/>
      <c r="P113" s="5" t="s">
        <v>24</v>
      </c>
      <c r="R113" s="113">
        <f t="shared" si="13"/>
        <v>0</v>
      </c>
      <c r="S113" s="114"/>
      <c r="T113" s="5" t="s">
        <v>24</v>
      </c>
      <c r="V113" s="25" t="str">
        <f t="shared" si="16"/>
        <v/>
      </c>
      <c r="W113" s="25" t="str">
        <f t="shared" si="14"/>
        <v/>
      </c>
      <c r="X113" s="25" t="str">
        <f t="shared" si="17"/>
        <v/>
      </c>
      <c r="Y113" s="25" t="s">
        <v>26</v>
      </c>
      <c r="Z113" s="29"/>
      <c r="AA113" s="25" t="str">
        <f t="shared" si="15"/>
        <v/>
      </c>
      <c r="AB113" s="29"/>
      <c r="AC113" s="29"/>
      <c r="AD113" s="87" t="str">
        <f t="shared" si="18"/>
        <v/>
      </c>
      <c r="AE113" s="95" t="str">
        <f t="shared" si="19"/>
        <v/>
      </c>
      <c r="AF113" s="23">
        <f t="shared" si="20"/>
        <v>1</v>
      </c>
      <c r="AG113" s="2">
        <f t="shared" si="21"/>
        <v>7</v>
      </c>
      <c r="AH113" s="2">
        <f t="shared" si="22"/>
        <v>1</v>
      </c>
      <c r="AI113" s="2">
        <f>COUNTIF(【編集不可】祝日一覧!$B$1:$B$23,$F113)</f>
        <v>0</v>
      </c>
      <c r="AJ113" s="2">
        <f>COUNTIF(【編集不可】祝日一覧!$B$1:$B$23,$AF113)</f>
        <v>0</v>
      </c>
      <c r="AK113" s="2" t="str">
        <f ca="1">$B113&amp;"-"&amp;COUNTIF($B$13:INDIRECT("B"&amp;12+A113),B113)</f>
        <v>-0</v>
      </c>
    </row>
    <row r="114" spans="1:37" ht="21.75" customHeight="1" x14ac:dyDescent="0.25">
      <c r="A114" s="7">
        <v>102</v>
      </c>
      <c r="B114" s="14"/>
      <c r="C114" s="28"/>
      <c r="D114" s="28"/>
      <c r="E114" s="17"/>
      <c r="F114" s="17"/>
      <c r="G114" s="6"/>
      <c r="H114" s="9" t="s">
        <v>24</v>
      </c>
      <c r="I114" s="113">
        <f t="shared" si="23"/>
        <v>0</v>
      </c>
      <c r="J114" s="114"/>
      <c r="K114" s="5" t="s">
        <v>24</v>
      </c>
      <c r="L114" s="6"/>
      <c r="M114" s="9" t="s">
        <v>25</v>
      </c>
      <c r="N114" s="113">
        <f t="shared" si="1"/>
        <v>0</v>
      </c>
      <c r="O114" s="114"/>
      <c r="P114" s="5" t="s">
        <v>24</v>
      </c>
      <c r="R114" s="113">
        <f t="shared" si="13"/>
        <v>0</v>
      </c>
      <c r="S114" s="114"/>
      <c r="T114" s="5" t="s">
        <v>24</v>
      </c>
      <c r="V114" s="25" t="str">
        <f t="shared" si="16"/>
        <v/>
      </c>
      <c r="W114" s="25" t="str">
        <f t="shared" si="14"/>
        <v/>
      </c>
      <c r="X114" s="25" t="str">
        <f t="shared" si="17"/>
        <v/>
      </c>
      <c r="Y114" s="25" t="s">
        <v>26</v>
      </c>
      <c r="Z114" s="29"/>
      <c r="AA114" s="25" t="str">
        <f t="shared" si="15"/>
        <v/>
      </c>
      <c r="AB114" s="29"/>
      <c r="AC114" s="29"/>
      <c r="AD114" s="87" t="str">
        <f t="shared" si="18"/>
        <v/>
      </c>
      <c r="AE114" s="95" t="str">
        <f t="shared" si="19"/>
        <v/>
      </c>
      <c r="AF114" s="23">
        <f t="shared" si="20"/>
        <v>1</v>
      </c>
      <c r="AG114" s="2">
        <f t="shared" si="21"/>
        <v>7</v>
      </c>
      <c r="AH114" s="2">
        <f t="shared" si="22"/>
        <v>1</v>
      </c>
      <c r="AI114" s="2">
        <f>COUNTIF(【編集不可】祝日一覧!$B$1:$B$23,$F114)</f>
        <v>0</v>
      </c>
      <c r="AJ114" s="2">
        <f>COUNTIF(【編集不可】祝日一覧!$B$1:$B$23,$AF114)</f>
        <v>0</v>
      </c>
      <c r="AK114" s="2" t="str">
        <f ca="1">$B114&amp;"-"&amp;COUNTIF($B$13:INDIRECT("B"&amp;12+A114),B114)</f>
        <v>-0</v>
      </c>
    </row>
    <row r="115" spans="1:37" ht="21.75" customHeight="1" x14ac:dyDescent="0.25">
      <c r="A115" s="7">
        <v>103</v>
      </c>
      <c r="B115" s="14"/>
      <c r="C115" s="28"/>
      <c r="D115" s="28"/>
      <c r="E115" s="17"/>
      <c r="F115" s="17"/>
      <c r="G115" s="6"/>
      <c r="H115" s="9" t="s">
        <v>24</v>
      </c>
      <c r="I115" s="113">
        <f t="shared" si="23"/>
        <v>0</v>
      </c>
      <c r="J115" s="114"/>
      <c r="K115" s="5" t="s">
        <v>24</v>
      </c>
      <c r="L115" s="6"/>
      <c r="M115" s="9" t="s">
        <v>25</v>
      </c>
      <c r="N115" s="113">
        <f t="shared" si="1"/>
        <v>0</v>
      </c>
      <c r="O115" s="114"/>
      <c r="P115" s="5" t="s">
        <v>24</v>
      </c>
      <c r="R115" s="113">
        <f t="shared" si="13"/>
        <v>0</v>
      </c>
      <c r="S115" s="114"/>
      <c r="T115" s="5" t="s">
        <v>24</v>
      </c>
      <c r="V115" s="25" t="str">
        <f t="shared" si="16"/>
        <v/>
      </c>
      <c r="W115" s="25" t="str">
        <f t="shared" si="14"/>
        <v/>
      </c>
      <c r="X115" s="25" t="str">
        <f t="shared" si="17"/>
        <v/>
      </c>
      <c r="Y115" s="25" t="s">
        <v>26</v>
      </c>
      <c r="Z115" s="29"/>
      <c r="AA115" s="25" t="str">
        <f t="shared" si="15"/>
        <v/>
      </c>
      <c r="AB115" s="29"/>
      <c r="AC115" s="29"/>
      <c r="AD115" s="87" t="str">
        <f t="shared" si="18"/>
        <v/>
      </c>
      <c r="AE115" s="95" t="str">
        <f t="shared" si="19"/>
        <v/>
      </c>
      <c r="AF115" s="23">
        <f t="shared" si="20"/>
        <v>1</v>
      </c>
      <c r="AG115" s="2">
        <f t="shared" si="21"/>
        <v>7</v>
      </c>
      <c r="AH115" s="2">
        <f t="shared" si="22"/>
        <v>1</v>
      </c>
      <c r="AI115" s="2">
        <f>COUNTIF(【編集不可】祝日一覧!$B$1:$B$23,$F115)</f>
        <v>0</v>
      </c>
      <c r="AJ115" s="2">
        <f>COUNTIF(【編集不可】祝日一覧!$B$1:$B$23,$AF115)</f>
        <v>0</v>
      </c>
      <c r="AK115" s="2" t="str">
        <f ca="1">$B115&amp;"-"&amp;COUNTIF($B$13:INDIRECT("B"&amp;12+A115),B115)</f>
        <v>-0</v>
      </c>
    </row>
    <row r="116" spans="1:37" ht="21.75" customHeight="1" x14ac:dyDescent="0.25">
      <c r="A116" s="7">
        <v>104</v>
      </c>
      <c r="B116" s="14"/>
      <c r="C116" s="28"/>
      <c r="D116" s="28"/>
      <c r="E116" s="17"/>
      <c r="F116" s="17"/>
      <c r="G116" s="6"/>
      <c r="H116" s="9" t="s">
        <v>24</v>
      </c>
      <c r="I116" s="113">
        <f t="shared" si="23"/>
        <v>0</v>
      </c>
      <c r="J116" s="114"/>
      <c r="K116" s="5" t="s">
        <v>24</v>
      </c>
      <c r="L116" s="6"/>
      <c r="M116" s="9" t="s">
        <v>25</v>
      </c>
      <c r="N116" s="113">
        <f t="shared" si="1"/>
        <v>0</v>
      </c>
      <c r="O116" s="114"/>
      <c r="P116" s="5" t="s">
        <v>24</v>
      </c>
      <c r="R116" s="113">
        <f t="shared" si="13"/>
        <v>0</v>
      </c>
      <c r="S116" s="114"/>
      <c r="T116" s="5" t="s">
        <v>24</v>
      </c>
      <c r="V116" s="25" t="str">
        <f t="shared" si="16"/>
        <v/>
      </c>
      <c r="W116" s="25" t="str">
        <f t="shared" si="14"/>
        <v/>
      </c>
      <c r="X116" s="25" t="str">
        <f t="shared" si="17"/>
        <v/>
      </c>
      <c r="Y116" s="25" t="s">
        <v>26</v>
      </c>
      <c r="Z116" s="29"/>
      <c r="AA116" s="25" t="str">
        <f t="shared" si="15"/>
        <v/>
      </c>
      <c r="AB116" s="29"/>
      <c r="AC116" s="29"/>
      <c r="AD116" s="87" t="str">
        <f t="shared" si="18"/>
        <v/>
      </c>
      <c r="AE116" s="95" t="str">
        <f t="shared" si="19"/>
        <v/>
      </c>
      <c r="AF116" s="23">
        <f t="shared" si="20"/>
        <v>1</v>
      </c>
      <c r="AG116" s="2">
        <f t="shared" si="21"/>
        <v>7</v>
      </c>
      <c r="AH116" s="2">
        <f t="shared" si="22"/>
        <v>1</v>
      </c>
      <c r="AI116" s="2">
        <f>COUNTIF(【編集不可】祝日一覧!$B$1:$B$23,$F116)</f>
        <v>0</v>
      </c>
      <c r="AJ116" s="2">
        <f>COUNTIF(【編集不可】祝日一覧!$B$1:$B$23,$AF116)</f>
        <v>0</v>
      </c>
      <c r="AK116" s="2" t="str">
        <f ca="1">$B116&amp;"-"&amp;COUNTIF($B$13:INDIRECT("B"&amp;12+A116),B116)</f>
        <v>-0</v>
      </c>
    </row>
    <row r="117" spans="1:37" ht="21.75" customHeight="1" x14ac:dyDescent="0.25">
      <c r="A117" s="7">
        <v>105</v>
      </c>
      <c r="B117" s="14"/>
      <c r="C117" s="28"/>
      <c r="D117" s="28"/>
      <c r="E117" s="17"/>
      <c r="F117" s="17"/>
      <c r="G117" s="6"/>
      <c r="H117" s="9" t="s">
        <v>24</v>
      </c>
      <c r="I117" s="113">
        <f t="shared" si="23"/>
        <v>0</v>
      </c>
      <c r="J117" s="114"/>
      <c r="K117" s="5" t="s">
        <v>24</v>
      </c>
      <c r="L117" s="6"/>
      <c r="M117" s="9" t="s">
        <v>25</v>
      </c>
      <c r="N117" s="113">
        <f t="shared" si="1"/>
        <v>0</v>
      </c>
      <c r="O117" s="114"/>
      <c r="P117" s="5" t="s">
        <v>24</v>
      </c>
      <c r="R117" s="113">
        <f t="shared" si="13"/>
        <v>0</v>
      </c>
      <c r="S117" s="114"/>
      <c r="T117" s="5" t="s">
        <v>24</v>
      </c>
      <c r="V117" s="25" t="str">
        <f t="shared" si="16"/>
        <v/>
      </c>
      <c r="W117" s="25" t="str">
        <f t="shared" si="14"/>
        <v/>
      </c>
      <c r="X117" s="25" t="str">
        <f t="shared" si="17"/>
        <v/>
      </c>
      <c r="Y117" s="25" t="s">
        <v>26</v>
      </c>
      <c r="Z117" s="29"/>
      <c r="AA117" s="25" t="str">
        <f t="shared" si="15"/>
        <v/>
      </c>
      <c r="AB117" s="29"/>
      <c r="AC117" s="29"/>
      <c r="AD117" s="87" t="str">
        <f t="shared" si="18"/>
        <v/>
      </c>
      <c r="AE117" s="95" t="str">
        <f t="shared" si="19"/>
        <v/>
      </c>
      <c r="AF117" s="23">
        <f t="shared" si="20"/>
        <v>1</v>
      </c>
      <c r="AG117" s="2">
        <f t="shared" si="21"/>
        <v>7</v>
      </c>
      <c r="AH117" s="2">
        <f t="shared" si="22"/>
        <v>1</v>
      </c>
      <c r="AI117" s="2">
        <f>COUNTIF(【編集不可】祝日一覧!$B$1:$B$23,$F117)</f>
        <v>0</v>
      </c>
      <c r="AJ117" s="2">
        <f>COUNTIF(【編集不可】祝日一覧!$B$1:$B$23,$AF117)</f>
        <v>0</v>
      </c>
      <c r="AK117" s="2" t="str">
        <f ca="1">$B117&amp;"-"&amp;COUNTIF($B$13:INDIRECT("B"&amp;12+A117),B117)</f>
        <v>-0</v>
      </c>
    </row>
    <row r="118" spans="1:37" ht="21.75" customHeight="1" x14ac:dyDescent="0.25">
      <c r="A118" s="7">
        <v>106</v>
      </c>
      <c r="B118" s="14"/>
      <c r="C118" s="28"/>
      <c r="D118" s="28"/>
      <c r="E118" s="17"/>
      <c r="F118" s="17"/>
      <c r="G118" s="6"/>
      <c r="H118" s="9" t="s">
        <v>24</v>
      </c>
      <c r="I118" s="113">
        <f t="shared" si="23"/>
        <v>0</v>
      </c>
      <c r="J118" s="114"/>
      <c r="K118" s="5" t="s">
        <v>24</v>
      </c>
      <c r="L118" s="6"/>
      <c r="M118" s="9" t="s">
        <v>25</v>
      </c>
      <c r="N118" s="113">
        <f t="shared" si="1"/>
        <v>0</v>
      </c>
      <c r="O118" s="114"/>
      <c r="P118" s="5" t="s">
        <v>24</v>
      </c>
      <c r="R118" s="113">
        <f t="shared" si="13"/>
        <v>0</v>
      </c>
      <c r="S118" s="114"/>
      <c r="T118" s="5" t="s">
        <v>24</v>
      </c>
      <c r="V118" s="25" t="str">
        <f t="shared" si="16"/>
        <v/>
      </c>
      <c r="W118" s="25" t="str">
        <f t="shared" si="14"/>
        <v/>
      </c>
      <c r="X118" s="25" t="str">
        <f t="shared" si="17"/>
        <v/>
      </c>
      <c r="Y118" s="25" t="s">
        <v>26</v>
      </c>
      <c r="Z118" s="29"/>
      <c r="AA118" s="25" t="str">
        <f t="shared" si="15"/>
        <v/>
      </c>
      <c r="AB118" s="29"/>
      <c r="AC118" s="29"/>
      <c r="AD118" s="87" t="str">
        <f t="shared" si="18"/>
        <v/>
      </c>
      <c r="AE118" s="95" t="str">
        <f t="shared" si="19"/>
        <v/>
      </c>
      <c r="AF118" s="23">
        <f t="shared" si="20"/>
        <v>1</v>
      </c>
      <c r="AG118" s="2">
        <f t="shared" si="21"/>
        <v>7</v>
      </c>
      <c r="AH118" s="2">
        <f t="shared" si="22"/>
        <v>1</v>
      </c>
      <c r="AI118" s="2">
        <f>COUNTIF(【編集不可】祝日一覧!$B$1:$B$23,$F118)</f>
        <v>0</v>
      </c>
      <c r="AJ118" s="2">
        <f>COUNTIF(【編集不可】祝日一覧!$B$1:$B$23,$AF118)</f>
        <v>0</v>
      </c>
      <c r="AK118" s="2" t="str">
        <f ca="1">$B118&amp;"-"&amp;COUNTIF($B$13:INDIRECT("B"&amp;12+A118),B118)</f>
        <v>-0</v>
      </c>
    </row>
    <row r="119" spans="1:37" ht="21.75" customHeight="1" x14ac:dyDescent="0.25">
      <c r="A119" s="7">
        <v>107</v>
      </c>
      <c r="B119" s="14"/>
      <c r="C119" s="28"/>
      <c r="D119" s="28"/>
      <c r="E119" s="17"/>
      <c r="F119" s="17"/>
      <c r="G119" s="6"/>
      <c r="H119" s="9" t="s">
        <v>24</v>
      </c>
      <c r="I119" s="113">
        <f t="shared" si="23"/>
        <v>0</v>
      </c>
      <c r="J119" s="114"/>
      <c r="K119" s="5" t="s">
        <v>24</v>
      </c>
      <c r="L119" s="6"/>
      <c r="M119" s="9" t="s">
        <v>25</v>
      </c>
      <c r="N119" s="113">
        <f t="shared" si="1"/>
        <v>0</v>
      </c>
      <c r="O119" s="114"/>
      <c r="P119" s="5" t="s">
        <v>24</v>
      </c>
      <c r="R119" s="113">
        <f t="shared" si="13"/>
        <v>0</v>
      </c>
      <c r="S119" s="114"/>
      <c r="T119" s="5" t="s">
        <v>24</v>
      </c>
      <c r="V119" s="25" t="str">
        <f t="shared" si="16"/>
        <v/>
      </c>
      <c r="W119" s="25" t="str">
        <f t="shared" si="14"/>
        <v/>
      </c>
      <c r="X119" s="25" t="str">
        <f t="shared" si="17"/>
        <v/>
      </c>
      <c r="Y119" s="25" t="s">
        <v>26</v>
      </c>
      <c r="Z119" s="29"/>
      <c r="AA119" s="25" t="str">
        <f t="shared" si="15"/>
        <v/>
      </c>
      <c r="AB119" s="29"/>
      <c r="AC119" s="29"/>
      <c r="AD119" s="87" t="str">
        <f t="shared" si="18"/>
        <v/>
      </c>
      <c r="AE119" s="95" t="str">
        <f t="shared" si="19"/>
        <v/>
      </c>
      <c r="AF119" s="23">
        <f t="shared" si="20"/>
        <v>1</v>
      </c>
      <c r="AG119" s="2">
        <f t="shared" si="21"/>
        <v>7</v>
      </c>
      <c r="AH119" s="2">
        <f t="shared" si="22"/>
        <v>1</v>
      </c>
      <c r="AI119" s="2">
        <f>COUNTIF(【編集不可】祝日一覧!$B$1:$B$23,$F119)</f>
        <v>0</v>
      </c>
      <c r="AJ119" s="2">
        <f>COUNTIF(【編集不可】祝日一覧!$B$1:$B$23,$AF119)</f>
        <v>0</v>
      </c>
      <c r="AK119" s="2" t="str">
        <f ca="1">$B119&amp;"-"&amp;COUNTIF($B$13:INDIRECT("B"&amp;12+A119),B119)</f>
        <v>-0</v>
      </c>
    </row>
    <row r="120" spans="1:37" ht="21.75" customHeight="1" x14ac:dyDescent="0.25">
      <c r="A120" s="7">
        <v>108</v>
      </c>
      <c r="B120" s="14"/>
      <c r="C120" s="28"/>
      <c r="D120" s="28"/>
      <c r="E120" s="17"/>
      <c r="F120" s="17"/>
      <c r="G120" s="6"/>
      <c r="H120" s="9" t="s">
        <v>24</v>
      </c>
      <c r="I120" s="113">
        <f t="shared" si="23"/>
        <v>0</v>
      </c>
      <c r="J120" s="114"/>
      <c r="K120" s="5" t="s">
        <v>24</v>
      </c>
      <c r="L120" s="6"/>
      <c r="M120" s="9" t="s">
        <v>25</v>
      </c>
      <c r="N120" s="113">
        <f t="shared" si="1"/>
        <v>0</v>
      </c>
      <c r="O120" s="114"/>
      <c r="P120" s="5" t="s">
        <v>24</v>
      </c>
      <c r="R120" s="113">
        <f t="shared" si="13"/>
        <v>0</v>
      </c>
      <c r="S120" s="114"/>
      <c r="T120" s="5" t="s">
        <v>24</v>
      </c>
      <c r="V120" s="25" t="str">
        <f t="shared" si="16"/>
        <v/>
      </c>
      <c r="W120" s="25" t="str">
        <f t="shared" si="14"/>
        <v/>
      </c>
      <c r="X120" s="25" t="str">
        <f t="shared" si="17"/>
        <v/>
      </c>
      <c r="Y120" s="25" t="s">
        <v>26</v>
      </c>
      <c r="Z120" s="29"/>
      <c r="AA120" s="25" t="str">
        <f t="shared" si="15"/>
        <v/>
      </c>
      <c r="AB120" s="29"/>
      <c r="AC120" s="29"/>
      <c r="AD120" s="87" t="str">
        <f t="shared" si="18"/>
        <v/>
      </c>
      <c r="AE120" s="95" t="str">
        <f t="shared" si="19"/>
        <v/>
      </c>
      <c r="AF120" s="23">
        <f t="shared" si="20"/>
        <v>1</v>
      </c>
      <c r="AG120" s="2">
        <f t="shared" si="21"/>
        <v>7</v>
      </c>
      <c r="AH120" s="2">
        <f t="shared" si="22"/>
        <v>1</v>
      </c>
      <c r="AI120" s="2">
        <f>COUNTIF(【編集不可】祝日一覧!$B$1:$B$23,$F120)</f>
        <v>0</v>
      </c>
      <c r="AJ120" s="2">
        <f>COUNTIF(【編集不可】祝日一覧!$B$1:$B$23,$AF120)</f>
        <v>0</v>
      </c>
      <c r="AK120" s="2" t="str">
        <f ca="1">$B120&amp;"-"&amp;COUNTIF($B$13:INDIRECT("B"&amp;12+A120),B120)</f>
        <v>-0</v>
      </c>
    </row>
    <row r="121" spans="1:37" ht="21.75" customHeight="1" x14ac:dyDescent="0.25">
      <c r="A121" s="7">
        <v>109</v>
      </c>
      <c r="B121" s="14"/>
      <c r="C121" s="28"/>
      <c r="D121" s="28"/>
      <c r="E121" s="17"/>
      <c r="F121" s="17"/>
      <c r="G121" s="6"/>
      <c r="H121" s="9" t="s">
        <v>24</v>
      </c>
      <c r="I121" s="113">
        <f t="shared" si="23"/>
        <v>0</v>
      </c>
      <c r="J121" s="114"/>
      <c r="K121" s="5" t="s">
        <v>24</v>
      </c>
      <c r="L121" s="6"/>
      <c r="M121" s="9" t="s">
        <v>25</v>
      </c>
      <c r="N121" s="113">
        <f t="shared" si="1"/>
        <v>0</v>
      </c>
      <c r="O121" s="114"/>
      <c r="P121" s="5" t="s">
        <v>24</v>
      </c>
      <c r="R121" s="113">
        <f t="shared" si="13"/>
        <v>0</v>
      </c>
      <c r="S121" s="114"/>
      <c r="T121" s="5" t="s">
        <v>24</v>
      </c>
      <c r="V121" s="25" t="str">
        <f t="shared" si="16"/>
        <v/>
      </c>
      <c r="W121" s="25" t="str">
        <f t="shared" si="14"/>
        <v/>
      </c>
      <c r="X121" s="25" t="str">
        <f t="shared" si="17"/>
        <v/>
      </c>
      <c r="Y121" s="25" t="s">
        <v>26</v>
      </c>
      <c r="Z121" s="29"/>
      <c r="AA121" s="25" t="str">
        <f t="shared" si="15"/>
        <v/>
      </c>
      <c r="AB121" s="29"/>
      <c r="AC121" s="29"/>
      <c r="AD121" s="87" t="str">
        <f t="shared" si="18"/>
        <v/>
      </c>
      <c r="AE121" s="95" t="str">
        <f t="shared" si="19"/>
        <v/>
      </c>
      <c r="AF121" s="23">
        <f t="shared" si="20"/>
        <v>1</v>
      </c>
      <c r="AG121" s="2">
        <f t="shared" si="21"/>
        <v>7</v>
      </c>
      <c r="AH121" s="2">
        <f t="shared" si="22"/>
        <v>1</v>
      </c>
      <c r="AI121" s="2">
        <f>COUNTIF(【編集不可】祝日一覧!$B$1:$B$23,$F121)</f>
        <v>0</v>
      </c>
      <c r="AJ121" s="2">
        <f>COUNTIF(【編集不可】祝日一覧!$B$1:$B$23,$AF121)</f>
        <v>0</v>
      </c>
      <c r="AK121" s="2" t="str">
        <f ca="1">$B121&amp;"-"&amp;COUNTIF($B$13:INDIRECT("B"&amp;12+A121),B121)</f>
        <v>-0</v>
      </c>
    </row>
    <row r="122" spans="1:37" ht="21.75" customHeight="1" x14ac:dyDescent="0.25">
      <c r="A122" s="7">
        <v>110</v>
      </c>
      <c r="B122" s="14"/>
      <c r="C122" s="28"/>
      <c r="D122" s="28"/>
      <c r="E122" s="17"/>
      <c r="F122" s="17"/>
      <c r="G122" s="6"/>
      <c r="H122" s="9" t="s">
        <v>24</v>
      </c>
      <c r="I122" s="113">
        <f t="shared" si="23"/>
        <v>0</v>
      </c>
      <c r="J122" s="114"/>
      <c r="K122" s="5" t="s">
        <v>24</v>
      </c>
      <c r="L122" s="6"/>
      <c r="M122" s="9" t="s">
        <v>25</v>
      </c>
      <c r="N122" s="113">
        <f t="shared" si="1"/>
        <v>0</v>
      </c>
      <c r="O122" s="114"/>
      <c r="P122" s="5" t="s">
        <v>24</v>
      </c>
      <c r="R122" s="113">
        <f t="shared" si="13"/>
        <v>0</v>
      </c>
      <c r="S122" s="114"/>
      <c r="T122" s="5" t="s">
        <v>24</v>
      </c>
      <c r="V122" s="25" t="str">
        <f t="shared" si="16"/>
        <v/>
      </c>
      <c r="W122" s="25" t="str">
        <f t="shared" si="14"/>
        <v/>
      </c>
      <c r="X122" s="25" t="str">
        <f t="shared" si="17"/>
        <v/>
      </c>
      <c r="Y122" s="25" t="s">
        <v>26</v>
      </c>
      <c r="Z122" s="29"/>
      <c r="AA122" s="25" t="str">
        <f t="shared" si="15"/>
        <v/>
      </c>
      <c r="AB122" s="29"/>
      <c r="AC122" s="29"/>
      <c r="AD122" s="87" t="str">
        <f t="shared" si="18"/>
        <v/>
      </c>
      <c r="AE122" s="95" t="str">
        <f t="shared" si="19"/>
        <v/>
      </c>
      <c r="AF122" s="23">
        <f t="shared" si="20"/>
        <v>1</v>
      </c>
      <c r="AG122" s="2">
        <f t="shared" si="21"/>
        <v>7</v>
      </c>
      <c r="AH122" s="2">
        <f t="shared" si="22"/>
        <v>1</v>
      </c>
      <c r="AI122" s="2">
        <f>COUNTIF(【編集不可】祝日一覧!$B$1:$B$23,$F122)</f>
        <v>0</v>
      </c>
      <c r="AJ122" s="2">
        <f>COUNTIF(【編集不可】祝日一覧!$B$1:$B$23,$AF122)</f>
        <v>0</v>
      </c>
      <c r="AK122" s="2" t="str">
        <f ca="1">$B122&amp;"-"&amp;COUNTIF($B$13:INDIRECT("B"&amp;12+A122),B122)</f>
        <v>-0</v>
      </c>
    </row>
    <row r="123" spans="1:37" ht="21.75" customHeight="1" x14ac:dyDescent="0.25">
      <c r="A123" s="7">
        <v>111</v>
      </c>
      <c r="B123" s="14"/>
      <c r="C123" s="28"/>
      <c r="D123" s="28"/>
      <c r="E123" s="17"/>
      <c r="F123" s="17"/>
      <c r="G123" s="6"/>
      <c r="H123" s="9" t="s">
        <v>24</v>
      </c>
      <c r="I123" s="113">
        <f t="shared" si="23"/>
        <v>0</v>
      </c>
      <c r="J123" s="114"/>
      <c r="K123" s="5" t="s">
        <v>24</v>
      </c>
      <c r="L123" s="6"/>
      <c r="M123" s="9" t="s">
        <v>25</v>
      </c>
      <c r="N123" s="113">
        <f t="shared" si="1"/>
        <v>0</v>
      </c>
      <c r="O123" s="114"/>
      <c r="P123" s="5" t="s">
        <v>24</v>
      </c>
      <c r="R123" s="113">
        <f t="shared" si="13"/>
        <v>0</v>
      </c>
      <c r="S123" s="114"/>
      <c r="T123" s="5" t="s">
        <v>24</v>
      </c>
      <c r="V123" s="25" t="str">
        <f t="shared" si="16"/>
        <v/>
      </c>
      <c r="W123" s="25" t="str">
        <f t="shared" si="14"/>
        <v/>
      </c>
      <c r="X123" s="25" t="str">
        <f t="shared" si="17"/>
        <v/>
      </c>
      <c r="Y123" s="25" t="s">
        <v>26</v>
      </c>
      <c r="Z123" s="29"/>
      <c r="AA123" s="25" t="str">
        <f t="shared" si="15"/>
        <v/>
      </c>
      <c r="AB123" s="29"/>
      <c r="AC123" s="29"/>
      <c r="AD123" s="87" t="str">
        <f t="shared" si="18"/>
        <v/>
      </c>
      <c r="AE123" s="95" t="str">
        <f t="shared" si="19"/>
        <v/>
      </c>
      <c r="AF123" s="23">
        <f t="shared" si="20"/>
        <v>1</v>
      </c>
      <c r="AG123" s="2">
        <f t="shared" si="21"/>
        <v>7</v>
      </c>
      <c r="AH123" s="2">
        <f t="shared" si="22"/>
        <v>1</v>
      </c>
      <c r="AI123" s="2">
        <f>COUNTIF(【編集不可】祝日一覧!$B$1:$B$23,$F123)</f>
        <v>0</v>
      </c>
      <c r="AJ123" s="2">
        <f>COUNTIF(【編集不可】祝日一覧!$B$1:$B$23,$AF123)</f>
        <v>0</v>
      </c>
      <c r="AK123" s="2" t="str">
        <f ca="1">$B123&amp;"-"&amp;COUNTIF($B$13:INDIRECT("B"&amp;12+A123),B123)</f>
        <v>-0</v>
      </c>
    </row>
    <row r="124" spans="1:37" ht="21.75" customHeight="1" x14ac:dyDescent="0.25">
      <c r="A124" s="7">
        <v>112</v>
      </c>
      <c r="B124" s="14"/>
      <c r="C124" s="28"/>
      <c r="D124" s="28"/>
      <c r="E124" s="17"/>
      <c r="F124" s="17"/>
      <c r="G124" s="6"/>
      <c r="H124" s="9" t="s">
        <v>24</v>
      </c>
      <c r="I124" s="113">
        <f t="shared" si="23"/>
        <v>0</v>
      </c>
      <c r="J124" s="114"/>
      <c r="K124" s="5" t="s">
        <v>24</v>
      </c>
      <c r="L124" s="6"/>
      <c r="M124" s="9" t="s">
        <v>25</v>
      </c>
      <c r="N124" s="113">
        <f t="shared" si="1"/>
        <v>0</v>
      </c>
      <c r="O124" s="114"/>
      <c r="P124" s="5" t="s">
        <v>24</v>
      </c>
      <c r="R124" s="113">
        <f t="shared" si="13"/>
        <v>0</v>
      </c>
      <c r="S124" s="114"/>
      <c r="T124" s="5" t="s">
        <v>24</v>
      </c>
      <c r="V124" s="25" t="str">
        <f t="shared" si="16"/>
        <v/>
      </c>
      <c r="W124" s="25" t="str">
        <f t="shared" si="14"/>
        <v/>
      </c>
      <c r="X124" s="25" t="str">
        <f t="shared" si="17"/>
        <v/>
      </c>
      <c r="Y124" s="25" t="s">
        <v>26</v>
      </c>
      <c r="Z124" s="29"/>
      <c r="AA124" s="25" t="str">
        <f t="shared" si="15"/>
        <v/>
      </c>
      <c r="AB124" s="29"/>
      <c r="AC124" s="29"/>
      <c r="AD124" s="87" t="str">
        <f t="shared" si="18"/>
        <v/>
      </c>
      <c r="AE124" s="95" t="str">
        <f t="shared" si="19"/>
        <v/>
      </c>
      <c r="AF124" s="23">
        <f t="shared" si="20"/>
        <v>1</v>
      </c>
      <c r="AG124" s="2">
        <f t="shared" si="21"/>
        <v>7</v>
      </c>
      <c r="AH124" s="2">
        <f t="shared" si="22"/>
        <v>1</v>
      </c>
      <c r="AI124" s="2">
        <f>COUNTIF(【編集不可】祝日一覧!$B$1:$B$23,$F124)</f>
        <v>0</v>
      </c>
      <c r="AJ124" s="2">
        <f>COUNTIF(【編集不可】祝日一覧!$B$1:$B$23,$AF124)</f>
        <v>0</v>
      </c>
      <c r="AK124" s="2" t="str">
        <f ca="1">$B124&amp;"-"&amp;COUNTIF($B$13:INDIRECT("B"&amp;12+A124),B124)</f>
        <v>-0</v>
      </c>
    </row>
    <row r="125" spans="1:37" ht="21.75" customHeight="1" x14ac:dyDescent="0.25">
      <c r="A125" s="7">
        <v>113</v>
      </c>
      <c r="B125" s="14"/>
      <c r="C125" s="28"/>
      <c r="D125" s="28"/>
      <c r="E125" s="17"/>
      <c r="F125" s="17"/>
      <c r="G125" s="6"/>
      <c r="H125" s="9" t="s">
        <v>24</v>
      </c>
      <c r="I125" s="113">
        <f t="shared" si="23"/>
        <v>0</v>
      </c>
      <c r="J125" s="114"/>
      <c r="K125" s="5" t="s">
        <v>24</v>
      </c>
      <c r="L125" s="6"/>
      <c r="M125" s="9" t="s">
        <v>25</v>
      </c>
      <c r="N125" s="113">
        <f t="shared" si="1"/>
        <v>0</v>
      </c>
      <c r="O125" s="114"/>
      <c r="P125" s="5" t="s">
        <v>24</v>
      </c>
      <c r="R125" s="113">
        <f t="shared" si="13"/>
        <v>0</v>
      </c>
      <c r="S125" s="114"/>
      <c r="T125" s="5" t="s">
        <v>24</v>
      </c>
      <c r="V125" s="25" t="str">
        <f t="shared" si="16"/>
        <v/>
      </c>
      <c r="W125" s="25" t="str">
        <f t="shared" si="14"/>
        <v/>
      </c>
      <c r="X125" s="25" t="str">
        <f t="shared" si="17"/>
        <v/>
      </c>
      <c r="Y125" s="25" t="s">
        <v>26</v>
      </c>
      <c r="Z125" s="29"/>
      <c r="AA125" s="25" t="str">
        <f t="shared" si="15"/>
        <v/>
      </c>
      <c r="AB125" s="29"/>
      <c r="AC125" s="29"/>
      <c r="AD125" s="87" t="str">
        <f t="shared" si="18"/>
        <v/>
      </c>
      <c r="AE125" s="95" t="str">
        <f t="shared" si="19"/>
        <v/>
      </c>
      <c r="AF125" s="23">
        <f t="shared" si="20"/>
        <v>1</v>
      </c>
      <c r="AG125" s="2">
        <f t="shared" si="21"/>
        <v>7</v>
      </c>
      <c r="AH125" s="2">
        <f t="shared" si="22"/>
        <v>1</v>
      </c>
      <c r="AI125" s="2">
        <f>COUNTIF(【編集不可】祝日一覧!$B$1:$B$23,$F125)</f>
        <v>0</v>
      </c>
      <c r="AJ125" s="2">
        <f>COUNTIF(【編集不可】祝日一覧!$B$1:$B$23,$AF125)</f>
        <v>0</v>
      </c>
      <c r="AK125" s="2" t="str">
        <f ca="1">$B125&amp;"-"&amp;COUNTIF($B$13:INDIRECT("B"&amp;12+A125),B125)</f>
        <v>-0</v>
      </c>
    </row>
    <row r="126" spans="1:37" ht="21.75" customHeight="1" x14ac:dyDescent="0.25">
      <c r="A126" s="7">
        <v>114</v>
      </c>
      <c r="B126" s="14"/>
      <c r="C126" s="28"/>
      <c r="D126" s="28"/>
      <c r="E126" s="17"/>
      <c r="F126" s="17"/>
      <c r="G126" s="6"/>
      <c r="H126" s="9" t="s">
        <v>24</v>
      </c>
      <c r="I126" s="113">
        <f t="shared" si="23"/>
        <v>0</v>
      </c>
      <c r="J126" s="114"/>
      <c r="K126" s="5" t="s">
        <v>24</v>
      </c>
      <c r="L126" s="6"/>
      <c r="M126" s="9" t="s">
        <v>25</v>
      </c>
      <c r="N126" s="113">
        <f t="shared" si="1"/>
        <v>0</v>
      </c>
      <c r="O126" s="114"/>
      <c r="P126" s="5" t="s">
        <v>24</v>
      </c>
      <c r="R126" s="113">
        <f t="shared" si="13"/>
        <v>0</v>
      </c>
      <c r="S126" s="114"/>
      <c r="T126" s="5" t="s">
        <v>24</v>
      </c>
      <c r="V126" s="25" t="str">
        <f t="shared" si="16"/>
        <v/>
      </c>
      <c r="W126" s="25" t="str">
        <f t="shared" si="14"/>
        <v/>
      </c>
      <c r="X126" s="25" t="str">
        <f t="shared" si="17"/>
        <v/>
      </c>
      <c r="Y126" s="25" t="s">
        <v>26</v>
      </c>
      <c r="Z126" s="29"/>
      <c r="AA126" s="25" t="str">
        <f t="shared" si="15"/>
        <v/>
      </c>
      <c r="AB126" s="29"/>
      <c r="AC126" s="29"/>
      <c r="AD126" s="87" t="str">
        <f t="shared" si="18"/>
        <v/>
      </c>
      <c r="AE126" s="95" t="str">
        <f t="shared" si="19"/>
        <v/>
      </c>
      <c r="AF126" s="23">
        <f t="shared" si="20"/>
        <v>1</v>
      </c>
      <c r="AG126" s="2">
        <f t="shared" si="21"/>
        <v>7</v>
      </c>
      <c r="AH126" s="2">
        <f t="shared" si="22"/>
        <v>1</v>
      </c>
      <c r="AI126" s="2">
        <f>COUNTIF(【編集不可】祝日一覧!$B$1:$B$23,$F126)</f>
        <v>0</v>
      </c>
      <c r="AJ126" s="2">
        <f>COUNTIF(【編集不可】祝日一覧!$B$1:$B$23,$AF126)</f>
        <v>0</v>
      </c>
      <c r="AK126" s="2" t="str">
        <f ca="1">$B126&amp;"-"&amp;COUNTIF($B$13:INDIRECT("B"&amp;12+A126),B126)</f>
        <v>-0</v>
      </c>
    </row>
    <row r="127" spans="1:37" ht="21.75" customHeight="1" x14ac:dyDescent="0.25">
      <c r="A127" s="7">
        <v>115</v>
      </c>
      <c r="B127" s="14"/>
      <c r="C127" s="28"/>
      <c r="D127" s="28"/>
      <c r="E127" s="17"/>
      <c r="F127" s="17"/>
      <c r="G127" s="6"/>
      <c r="H127" s="9" t="s">
        <v>24</v>
      </c>
      <c r="I127" s="113">
        <f t="shared" si="23"/>
        <v>0</v>
      </c>
      <c r="J127" s="114"/>
      <c r="K127" s="5" t="s">
        <v>24</v>
      </c>
      <c r="L127" s="6"/>
      <c r="M127" s="9" t="s">
        <v>25</v>
      </c>
      <c r="N127" s="113">
        <f t="shared" si="1"/>
        <v>0</v>
      </c>
      <c r="O127" s="114"/>
      <c r="P127" s="5" t="s">
        <v>24</v>
      </c>
      <c r="R127" s="113">
        <f t="shared" si="13"/>
        <v>0</v>
      </c>
      <c r="S127" s="114"/>
      <c r="T127" s="5" t="s">
        <v>24</v>
      </c>
      <c r="V127" s="25" t="str">
        <f t="shared" si="16"/>
        <v/>
      </c>
      <c r="W127" s="25" t="str">
        <f t="shared" si="14"/>
        <v/>
      </c>
      <c r="X127" s="25" t="str">
        <f t="shared" si="17"/>
        <v/>
      </c>
      <c r="Y127" s="25" t="s">
        <v>26</v>
      </c>
      <c r="Z127" s="29"/>
      <c r="AA127" s="25" t="str">
        <f t="shared" si="15"/>
        <v/>
      </c>
      <c r="AB127" s="29"/>
      <c r="AC127" s="29"/>
      <c r="AD127" s="87" t="str">
        <f t="shared" si="18"/>
        <v/>
      </c>
      <c r="AE127" s="95" t="str">
        <f t="shared" si="19"/>
        <v/>
      </c>
      <c r="AF127" s="23">
        <f t="shared" si="20"/>
        <v>1</v>
      </c>
      <c r="AG127" s="2">
        <f t="shared" si="21"/>
        <v>7</v>
      </c>
      <c r="AH127" s="2">
        <f t="shared" si="22"/>
        <v>1</v>
      </c>
      <c r="AI127" s="2">
        <f>COUNTIF(【編集不可】祝日一覧!$B$1:$B$23,$F127)</f>
        <v>0</v>
      </c>
      <c r="AJ127" s="2">
        <f>COUNTIF(【編集不可】祝日一覧!$B$1:$B$23,$AF127)</f>
        <v>0</v>
      </c>
      <c r="AK127" s="2" t="str">
        <f ca="1">$B127&amp;"-"&amp;COUNTIF($B$13:INDIRECT("B"&amp;12+A127),B127)</f>
        <v>-0</v>
      </c>
    </row>
    <row r="128" spans="1:37" ht="21.75" customHeight="1" x14ac:dyDescent="0.25">
      <c r="A128" s="7">
        <v>116</v>
      </c>
      <c r="B128" s="14"/>
      <c r="C128" s="28"/>
      <c r="D128" s="28"/>
      <c r="E128" s="17"/>
      <c r="F128" s="17"/>
      <c r="G128" s="6"/>
      <c r="H128" s="9" t="s">
        <v>24</v>
      </c>
      <c r="I128" s="113">
        <f t="shared" si="23"/>
        <v>0</v>
      </c>
      <c r="J128" s="114"/>
      <c r="K128" s="5" t="s">
        <v>24</v>
      </c>
      <c r="L128" s="6"/>
      <c r="M128" s="9" t="s">
        <v>25</v>
      </c>
      <c r="N128" s="113">
        <f t="shared" si="1"/>
        <v>0</v>
      </c>
      <c r="O128" s="114"/>
      <c r="P128" s="5" t="s">
        <v>24</v>
      </c>
      <c r="R128" s="113">
        <f t="shared" si="13"/>
        <v>0</v>
      </c>
      <c r="S128" s="114"/>
      <c r="T128" s="5" t="s">
        <v>24</v>
      </c>
      <c r="V128" s="25" t="str">
        <f t="shared" si="16"/>
        <v/>
      </c>
      <c r="W128" s="25" t="str">
        <f t="shared" si="14"/>
        <v/>
      </c>
      <c r="X128" s="25" t="str">
        <f t="shared" si="17"/>
        <v/>
      </c>
      <c r="Y128" s="25" t="s">
        <v>26</v>
      </c>
      <c r="Z128" s="29"/>
      <c r="AA128" s="25" t="str">
        <f t="shared" si="15"/>
        <v/>
      </c>
      <c r="AB128" s="29"/>
      <c r="AC128" s="29"/>
      <c r="AD128" s="87" t="str">
        <f t="shared" si="18"/>
        <v/>
      </c>
      <c r="AE128" s="95" t="str">
        <f t="shared" si="19"/>
        <v/>
      </c>
      <c r="AF128" s="23">
        <f t="shared" si="20"/>
        <v>1</v>
      </c>
      <c r="AG128" s="2">
        <f t="shared" si="21"/>
        <v>7</v>
      </c>
      <c r="AH128" s="2">
        <f t="shared" si="22"/>
        <v>1</v>
      </c>
      <c r="AI128" s="2">
        <f>COUNTIF(【編集不可】祝日一覧!$B$1:$B$23,$F128)</f>
        <v>0</v>
      </c>
      <c r="AJ128" s="2">
        <f>COUNTIF(【編集不可】祝日一覧!$B$1:$B$23,$AF128)</f>
        <v>0</v>
      </c>
      <c r="AK128" s="2" t="str">
        <f ca="1">$B128&amp;"-"&amp;COUNTIF($B$13:INDIRECT("B"&amp;12+A128),B128)</f>
        <v>-0</v>
      </c>
    </row>
    <row r="129" spans="1:37" ht="21.75" customHeight="1" x14ac:dyDescent="0.25">
      <c r="A129" s="7">
        <v>117</v>
      </c>
      <c r="B129" s="14"/>
      <c r="C129" s="28"/>
      <c r="D129" s="28"/>
      <c r="E129" s="17"/>
      <c r="F129" s="17"/>
      <c r="G129" s="6"/>
      <c r="H129" s="9" t="s">
        <v>24</v>
      </c>
      <c r="I129" s="113">
        <f t="shared" si="23"/>
        <v>0</v>
      </c>
      <c r="J129" s="114"/>
      <c r="K129" s="5" t="s">
        <v>24</v>
      </c>
      <c r="L129" s="6"/>
      <c r="M129" s="9" t="s">
        <v>25</v>
      </c>
      <c r="N129" s="113">
        <f t="shared" si="1"/>
        <v>0</v>
      </c>
      <c r="O129" s="114"/>
      <c r="P129" s="5" t="s">
        <v>24</v>
      </c>
      <c r="R129" s="113">
        <f t="shared" si="13"/>
        <v>0</v>
      </c>
      <c r="S129" s="114"/>
      <c r="T129" s="5" t="s">
        <v>24</v>
      </c>
      <c r="V129" s="25" t="str">
        <f t="shared" si="16"/>
        <v/>
      </c>
      <c r="W129" s="25" t="str">
        <f t="shared" si="14"/>
        <v/>
      </c>
      <c r="X129" s="25" t="str">
        <f t="shared" si="17"/>
        <v/>
      </c>
      <c r="Y129" s="25" t="s">
        <v>26</v>
      </c>
      <c r="Z129" s="29"/>
      <c r="AA129" s="25" t="str">
        <f t="shared" si="15"/>
        <v/>
      </c>
      <c r="AB129" s="29"/>
      <c r="AC129" s="29"/>
      <c r="AD129" s="87" t="str">
        <f t="shared" si="18"/>
        <v/>
      </c>
      <c r="AE129" s="95" t="str">
        <f t="shared" si="19"/>
        <v/>
      </c>
      <c r="AF129" s="23">
        <f t="shared" si="20"/>
        <v>1</v>
      </c>
      <c r="AG129" s="2">
        <f t="shared" si="21"/>
        <v>7</v>
      </c>
      <c r="AH129" s="2">
        <f t="shared" si="22"/>
        <v>1</v>
      </c>
      <c r="AI129" s="2">
        <f>COUNTIF(【編集不可】祝日一覧!$B$1:$B$23,$F129)</f>
        <v>0</v>
      </c>
      <c r="AJ129" s="2">
        <f>COUNTIF(【編集不可】祝日一覧!$B$1:$B$23,$AF129)</f>
        <v>0</v>
      </c>
      <c r="AK129" s="2" t="str">
        <f ca="1">$B129&amp;"-"&amp;COUNTIF($B$13:INDIRECT("B"&amp;12+A129),B129)</f>
        <v>-0</v>
      </c>
    </row>
    <row r="130" spans="1:37" ht="21.75" customHeight="1" x14ac:dyDescent="0.25">
      <c r="A130" s="7">
        <v>118</v>
      </c>
      <c r="B130" s="14"/>
      <c r="C130" s="28"/>
      <c r="D130" s="28"/>
      <c r="E130" s="17"/>
      <c r="F130" s="17"/>
      <c r="G130" s="6"/>
      <c r="H130" s="9" t="s">
        <v>24</v>
      </c>
      <c r="I130" s="113">
        <f t="shared" si="23"/>
        <v>0</v>
      </c>
      <c r="J130" s="114"/>
      <c r="K130" s="5" t="s">
        <v>24</v>
      </c>
      <c r="L130" s="6"/>
      <c r="M130" s="9" t="s">
        <v>25</v>
      </c>
      <c r="N130" s="113">
        <f t="shared" si="1"/>
        <v>0</v>
      </c>
      <c r="O130" s="114"/>
      <c r="P130" s="5" t="s">
        <v>24</v>
      </c>
      <c r="R130" s="113">
        <f t="shared" si="13"/>
        <v>0</v>
      </c>
      <c r="S130" s="114"/>
      <c r="T130" s="5" t="s">
        <v>24</v>
      </c>
      <c r="V130" s="25" t="str">
        <f t="shared" si="16"/>
        <v/>
      </c>
      <c r="W130" s="25" t="str">
        <f t="shared" si="14"/>
        <v/>
      </c>
      <c r="X130" s="25" t="str">
        <f t="shared" si="17"/>
        <v/>
      </c>
      <c r="Y130" s="25" t="s">
        <v>26</v>
      </c>
      <c r="Z130" s="29"/>
      <c r="AA130" s="25" t="str">
        <f t="shared" si="15"/>
        <v/>
      </c>
      <c r="AB130" s="29"/>
      <c r="AC130" s="29"/>
      <c r="AD130" s="87" t="str">
        <f t="shared" si="18"/>
        <v/>
      </c>
      <c r="AE130" s="95" t="str">
        <f t="shared" si="19"/>
        <v/>
      </c>
      <c r="AF130" s="23">
        <f t="shared" si="20"/>
        <v>1</v>
      </c>
      <c r="AG130" s="2">
        <f t="shared" si="21"/>
        <v>7</v>
      </c>
      <c r="AH130" s="2">
        <f t="shared" si="22"/>
        <v>1</v>
      </c>
      <c r="AI130" s="2">
        <f>COUNTIF(【編集不可】祝日一覧!$B$1:$B$23,$F130)</f>
        <v>0</v>
      </c>
      <c r="AJ130" s="2">
        <f>COUNTIF(【編集不可】祝日一覧!$B$1:$B$23,$AF130)</f>
        <v>0</v>
      </c>
      <c r="AK130" s="2" t="str">
        <f ca="1">$B130&amp;"-"&amp;COUNTIF($B$13:INDIRECT("B"&amp;12+A130),B130)</f>
        <v>-0</v>
      </c>
    </row>
    <row r="131" spans="1:37" ht="21.75" customHeight="1" x14ac:dyDescent="0.25">
      <c r="A131" s="7">
        <v>119</v>
      </c>
      <c r="B131" s="14"/>
      <c r="C131" s="28"/>
      <c r="D131" s="28"/>
      <c r="E131" s="17"/>
      <c r="F131" s="17"/>
      <c r="G131" s="6"/>
      <c r="H131" s="9" t="s">
        <v>24</v>
      </c>
      <c r="I131" s="113">
        <f t="shared" si="23"/>
        <v>0</v>
      </c>
      <c r="J131" s="114"/>
      <c r="K131" s="5" t="s">
        <v>24</v>
      </c>
      <c r="L131" s="6"/>
      <c r="M131" s="9" t="s">
        <v>25</v>
      </c>
      <c r="N131" s="113">
        <f t="shared" si="1"/>
        <v>0</v>
      </c>
      <c r="O131" s="114"/>
      <c r="P131" s="5" t="s">
        <v>24</v>
      </c>
      <c r="R131" s="113">
        <f t="shared" si="13"/>
        <v>0</v>
      </c>
      <c r="S131" s="114"/>
      <c r="T131" s="5" t="s">
        <v>24</v>
      </c>
      <c r="V131" s="25" t="str">
        <f t="shared" si="16"/>
        <v/>
      </c>
      <c r="W131" s="25" t="str">
        <f t="shared" si="14"/>
        <v/>
      </c>
      <c r="X131" s="25" t="str">
        <f t="shared" si="17"/>
        <v/>
      </c>
      <c r="Y131" s="25" t="s">
        <v>26</v>
      </c>
      <c r="Z131" s="29"/>
      <c r="AA131" s="25" t="str">
        <f t="shared" si="15"/>
        <v/>
      </c>
      <c r="AB131" s="29"/>
      <c r="AC131" s="29"/>
      <c r="AD131" s="87" t="str">
        <f t="shared" si="18"/>
        <v/>
      </c>
      <c r="AE131" s="95" t="str">
        <f t="shared" si="19"/>
        <v/>
      </c>
      <c r="AF131" s="23">
        <f t="shared" si="20"/>
        <v>1</v>
      </c>
      <c r="AG131" s="2">
        <f t="shared" si="21"/>
        <v>7</v>
      </c>
      <c r="AH131" s="2">
        <f t="shared" si="22"/>
        <v>1</v>
      </c>
      <c r="AI131" s="2">
        <f>COUNTIF(【編集不可】祝日一覧!$B$1:$B$23,$F131)</f>
        <v>0</v>
      </c>
      <c r="AJ131" s="2">
        <f>COUNTIF(【編集不可】祝日一覧!$B$1:$B$23,$AF131)</f>
        <v>0</v>
      </c>
      <c r="AK131" s="2" t="str">
        <f ca="1">$B131&amp;"-"&amp;COUNTIF($B$13:INDIRECT("B"&amp;12+A131),B131)</f>
        <v>-0</v>
      </c>
    </row>
    <row r="132" spans="1:37" ht="21.75" customHeight="1" x14ac:dyDescent="0.25">
      <c r="A132" s="7">
        <v>120</v>
      </c>
      <c r="B132" s="14"/>
      <c r="C132" s="28"/>
      <c r="D132" s="28"/>
      <c r="E132" s="17"/>
      <c r="F132" s="17"/>
      <c r="G132" s="6"/>
      <c r="H132" s="9" t="s">
        <v>24</v>
      </c>
      <c r="I132" s="113">
        <f t="shared" si="23"/>
        <v>0</v>
      </c>
      <c r="J132" s="114"/>
      <c r="K132" s="5" t="s">
        <v>24</v>
      </c>
      <c r="L132" s="6"/>
      <c r="M132" s="9" t="s">
        <v>25</v>
      </c>
      <c r="N132" s="113">
        <f t="shared" si="1"/>
        <v>0</v>
      </c>
      <c r="O132" s="114"/>
      <c r="P132" s="5" t="s">
        <v>24</v>
      </c>
      <c r="R132" s="113">
        <f t="shared" si="13"/>
        <v>0</v>
      </c>
      <c r="S132" s="114"/>
      <c r="T132" s="5" t="s">
        <v>24</v>
      </c>
      <c r="V132" s="25" t="str">
        <f t="shared" si="16"/>
        <v/>
      </c>
      <c r="W132" s="25" t="str">
        <f t="shared" si="14"/>
        <v/>
      </c>
      <c r="X132" s="25" t="str">
        <f t="shared" si="17"/>
        <v/>
      </c>
      <c r="Y132" s="25" t="s">
        <v>26</v>
      </c>
      <c r="Z132" s="29"/>
      <c r="AA132" s="25" t="str">
        <f t="shared" si="15"/>
        <v/>
      </c>
      <c r="AB132" s="29"/>
      <c r="AC132" s="29"/>
      <c r="AD132" s="87" t="str">
        <f t="shared" si="18"/>
        <v/>
      </c>
      <c r="AE132" s="95" t="str">
        <f t="shared" si="19"/>
        <v/>
      </c>
      <c r="AF132" s="23">
        <f t="shared" si="20"/>
        <v>1</v>
      </c>
      <c r="AG132" s="2">
        <f t="shared" si="21"/>
        <v>7</v>
      </c>
      <c r="AH132" s="2">
        <f t="shared" si="22"/>
        <v>1</v>
      </c>
      <c r="AI132" s="2">
        <f>COUNTIF(【編集不可】祝日一覧!$B$1:$B$23,$F132)</f>
        <v>0</v>
      </c>
      <c r="AJ132" s="2">
        <f>COUNTIF(【編集不可】祝日一覧!$B$1:$B$23,$AF132)</f>
        <v>0</v>
      </c>
      <c r="AK132" s="2" t="str">
        <f ca="1">$B132&amp;"-"&amp;COUNTIF($B$13:INDIRECT("B"&amp;12+A132),B132)</f>
        <v>-0</v>
      </c>
    </row>
    <row r="133" spans="1:37" ht="21.75" customHeight="1" x14ac:dyDescent="0.25">
      <c r="A133" s="7">
        <v>121</v>
      </c>
      <c r="B133" s="14"/>
      <c r="C133" s="28"/>
      <c r="D133" s="28"/>
      <c r="E133" s="17"/>
      <c r="F133" s="17"/>
      <c r="G133" s="6"/>
      <c r="H133" s="9" t="s">
        <v>24</v>
      </c>
      <c r="I133" s="113">
        <f t="shared" si="23"/>
        <v>0</v>
      </c>
      <c r="J133" s="114"/>
      <c r="K133" s="5" t="s">
        <v>24</v>
      </c>
      <c r="L133" s="6"/>
      <c r="M133" s="9" t="s">
        <v>25</v>
      </c>
      <c r="N133" s="113">
        <f t="shared" si="1"/>
        <v>0</v>
      </c>
      <c r="O133" s="114"/>
      <c r="P133" s="5" t="s">
        <v>24</v>
      </c>
      <c r="R133" s="113">
        <f t="shared" si="13"/>
        <v>0</v>
      </c>
      <c r="S133" s="114"/>
      <c r="T133" s="5" t="s">
        <v>24</v>
      </c>
      <c r="V133" s="25" t="str">
        <f t="shared" si="16"/>
        <v/>
      </c>
      <c r="W133" s="25" t="str">
        <f t="shared" si="14"/>
        <v/>
      </c>
      <c r="X133" s="25" t="str">
        <f t="shared" si="17"/>
        <v/>
      </c>
      <c r="Y133" s="25" t="s">
        <v>26</v>
      </c>
      <c r="Z133" s="29"/>
      <c r="AA133" s="25" t="str">
        <f t="shared" si="15"/>
        <v/>
      </c>
      <c r="AB133" s="29"/>
      <c r="AC133" s="29"/>
      <c r="AD133" s="87" t="str">
        <f t="shared" si="18"/>
        <v/>
      </c>
      <c r="AE133" s="95" t="str">
        <f t="shared" si="19"/>
        <v/>
      </c>
      <c r="AF133" s="23">
        <f t="shared" si="20"/>
        <v>1</v>
      </c>
      <c r="AG133" s="2">
        <f t="shared" si="21"/>
        <v>7</v>
      </c>
      <c r="AH133" s="2">
        <f t="shared" si="22"/>
        <v>1</v>
      </c>
      <c r="AI133" s="2">
        <f>COUNTIF(【編集不可】祝日一覧!$B$1:$B$23,$F133)</f>
        <v>0</v>
      </c>
      <c r="AJ133" s="2">
        <f>COUNTIF(【編集不可】祝日一覧!$B$1:$B$23,$AF133)</f>
        <v>0</v>
      </c>
      <c r="AK133" s="2" t="str">
        <f ca="1">$B133&amp;"-"&amp;COUNTIF($B$13:INDIRECT("B"&amp;12+A133),B133)</f>
        <v>-0</v>
      </c>
    </row>
    <row r="134" spans="1:37" ht="21.75" customHeight="1" x14ac:dyDescent="0.25">
      <c r="A134" s="7">
        <v>122</v>
      </c>
      <c r="B134" s="14"/>
      <c r="C134" s="28"/>
      <c r="D134" s="28"/>
      <c r="E134" s="17"/>
      <c r="F134" s="17"/>
      <c r="G134" s="6"/>
      <c r="H134" s="9" t="s">
        <v>24</v>
      </c>
      <c r="I134" s="113">
        <f t="shared" si="23"/>
        <v>0</v>
      </c>
      <c r="J134" s="114"/>
      <c r="K134" s="5" t="s">
        <v>24</v>
      </c>
      <c r="L134" s="6"/>
      <c r="M134" s="9" t="s">
        <v>25</v>
      </c>
      <c r="N134" s="113">
        <f t="shared" si="1"/>
        <v>0</v>
      </c>
      <c r="O134" s="114"/>
      <c r="P134" s="5" t="s">
        <v>24</v>
      </c>
      <c r="R134" s="113">
        <f t="shared" si="13"/>
        <v>0</v>
      </c>
      <c r="S134" s="114"/>
      <c r="T134" s="5" t="s">
        <v>24</v>
      </c>
      <c r="V134" s="25" t="str">
        <f t="shared" si="16"/>
        <v/>
      </c>
      <c r="W134" s="25" t="str">
        <f t="shared" si="14"/>
        <v/>
      </c>
      <c r="X134" s="25" t="str">
        <f t="shared" si="17"/>
        <v/>
      </c>
      <c r="Y134" s="25" t="s">
        <v>26</v>
      </c>
      <c r="Z134" s="29"/>
      <c r="AA134" s="25" t="str">
        <f t="shared" si="15"/>
        <v/>
      </c>
      <c r="AB134" s="29"/>
      <c r="AC134" s="29"/>
      <c r="AD134" s="87" t="str">
        <f t="shared" si="18"/>
        <v/>
      </c>
      <c r="AE134" s="95" t="str">
        <f t="shared" si="19"/>
        <v/>
      </c>
      <c r="AF134" s="23">
        <f t="shared" si="20"/>
        <v>1</v>
      </c>
      <c r="AG134" s="2">
        <f t="shared" si="21"/>
        <v>7</v>
      </c>
      <c r="AH134" s="2">
        <f t="shared" si="22"/>
        <v>1</v>
      </c>
      <c r="AI134" s="2">
        <f>COUNTIF(【編集不可】祝日一覧!$B$1:$B$23,$F134)</f>
        <v>0</v>
      </c>
      <c r="AJ134" s="2">
        <f>COUNTIF(【編集不可】祝日一覧!$B$1:$B$23,$AF134)</f>
        <v>0</v>
      </c>
      <c r="AK134" s="2" t="str">
        <f ca="1">$B134&amp;"-"&amp;COUNTIF($B$13:INDIRECT("B"&amp;12+A134),B134)</f>
        <v>-0</v>
      </c>
    </row>
    <row r="135" spans="1:37" ht="21.75" customHeight="1" x14ac:dyDescent="0.25">
      <c r="A135" s="7">
        <v>123</v>
      </c>
      <c r="B135" s="14"/>
      <c r="C135" s="28"/>
      <c r="D135" s="28"/>
      <c r="E135" s="17"/>
      <c r="F135" s="17"/>
      <c r="G135" s="6"/>
      <c r="H135" s="9" t="s">
        <v>24</v>
      </c>
      <c r="I135" s="113">
        <f t="shared" si="23"/>
        <v>0</v>
      </c>
      <c r="J135" s="114"/>
      <c r="K135" s="5" t="s">
        <v>24</v>
      </c>
      <c r="L135" s="6"/>
      <c r="M135" s="9" t="s">
        <v>25</v>
      </c>
      <c r="N135" s="113">
        <f t="shared" si="1"/>
        <v>0</v>
      </c>
      <c r="O135" s="114"/>
      <c r="P135" s="5" t="s">
        <v>24</v>
      </c>
      <c r="R135" s="113">
        <f t="shared" si="13"/>
        <v>0</v>
      </c>
      <c r="S135" s="114"/>
      <c r="T135" s="5" t="s">
        <v>24</v>
      </c>
      <c r="V135" s="25" t="str">
        <f t="shared" si="16"/>
        <v/>
      </c>
      <c r="W135" s="25" t="str">
        <f t="shared" si="14"/>
        <v/>
      </c>
      <c r="X135" s="25" t="str">
        <f t="shared" si="17"/>
        <v/>
      </c>
      <c r="Y135" s="25" t="s">
        <v>26</v>
      </c>
      <c r="Z135" s="29"/>
      <c r="AA135" s="25" t="str">
        <f t="shared" si="15"/>
        <v/>
      </c>
      <c r="AB135" s="29"/>
      <c r="AC135" s="29"/>
      <c r="AD135" s="87" t="str">
        <f t="shared" si="18"/>
        <v/>
      </c>
      <c r="AE135" s="95" t="str">
        <f t="shared" si="19"/>
        <v/>
      </c>
      <c r="AF135" s="23">
        <f t="shared" si="20"/>
        <v>1</v>
      </c>
      <c r="AG135" s="2">
        <f t="shared" si="21"/>
        <v>7</v>
      </c>
      <c r="AH135" s="2">
        <f t="shared" si="22"/>
        <v>1</v>
      </c>
      <c r="AI135" s="2">
        <f>COUNTIF(【編集不可】祝日一覧!$B$1:$B$23,$F135)</f>
        <v>0</v>
      </c>
      <c r="AJ135" s="2">
        <f>COUNTIF(【編集不可】祝日一覧!$B$1:$B$23,$AF135)</f>
        <v>0</v>
      </c>
      <c r="AK135" s="2" t="str">
        <f ca="1">$B135&amp;"-"&amp;COUNTIF($B$13:INDIRECT("B"&amp;12+A135),B135)</f>
        <v>-0</v>
      </c>
    </row>
    <row r="136" spans="1:37" ht="21.75" customHeight="1" x14ac:dyDescent="0.25">
      <c r="A136" s="7">
        <v>124</v>
      </c>
      <c r="B136" s="14"/>
      <c r="C136" s="28"/>
      <c r="D136" s="28"/>
      <c r="E136" s="17"/>
      <c r="F136" s="17"/>
      <c r="G136" s="6"/>
      <c r="H136" s="9" t="s">
        <v>24</v>
      </c>
      <c r="I136" s="113">
        <f t="shared" si="23"/>
        <v>0</v>
      </c>
      <c r="J136" s="114"/>
      <c r="K136" s="5" t="s">
        <v>24</v>
      </c>
      <c r="L136" s="6"/>
      <c r="M136" s="9" t="s">
        <v>25</v>
      </c>
      <c r="N136" s="113">
        <f t="shared" si="1"/>
        <v>0</v>
      </c>
      <c r="O136" s="114"/>
      <c r="P136" s="5" t="s">
        <v>24</v>
      </c>
      <c r="R136" s="113">
        <f t="shared" si="13"/>
        <v>0</v>
      </c>
      <c r="S136" s="114"/>
      <c r="T136" s="5" t="s">
        <v>24</v>
      </c>
      <c r="V136" s="25" t="str">
        <f t="shared" si="16"/>
        <v/>
      </c>
      <c r="W136" s="25" t="str">
        <f t="shared" si="14"/>
        <v/>
      </c>
      <c r="X136" s="25" t="str">
        <f t="shared" si="17"/>
        <v/>
      </c>
      <c r="Y136" s="25" t="s">
        <v>26</v>
      </c>
      <c r="Z136" s="29"/>
      <c r="AA136" s="25" t="str">
        <f t="shared" si="15"/>
        <v/>
      </c>
      <c r="AB136" s="29"/>
      <c r="AC136" s="29"/>
      <c r="AD136" s="87" t="str">
        <f t="shared" si="18"/>
        <v/>
      </c>
      <c r="AE136" s="95" t="str">
        <f t="shared" si="19"/>
        <v/>
      </c>
      <c r="AF136" s="23">
        <f t="shared" si="20"/>
        <v>1</v>
      </c>
      <c r="AG136" s="2">
        <f t="shared" si="21"/>
        <v>7</v>
      </c>
      <c r="AH136" s="2">
        <f t="shared" si="22"/>
        <v>1</v>
      </c>
      <c r="AI136" s="2">
        <f>COUNTIF(【編集不可】祝日一覧!$B$1:$B$23,$F136)</f>
        <v>0</v>
      </c>
      <c r="AJ136" s="2">
        <f>COUNTIF(【編集不可】祝日一覧!$B$1:$B$23,$AF136)</f>
        <v>0</v>
      </c>
      <c r="AK136" s="2" t="str">
        <f ca="1">$B136&amp;"-"&amp;COUNTIF($B$13:INDIRECT("B"&amp;12+A136),B136)</f>
        <v>-0</v>
      </c>
    </row>
    <row r="137" spans="1:37" ht="21.75" customHeight="1" x14ac:dyDescent="0.25">
      <c r="A137" s="7">
        <v>125</v>
      </c>
      <c r="B137" s="14"/>
      <c r="C137" s="28"/>
      <c r="D137" s="28"/>
      <c r="E137" s="17"/>
      <c r="F137" s="17"/>
      <c r="G137" s="6"/>
      <c r="H137" s="9" t="s">
        <v>24</v>
      </c>
      <c r="I137" s="113">
        <f t="shared" si="23"/>
        <v>0</v>
      </c>
      <c r="J137" s="114"/>
      <c r="K137" s="5" t="s">
        <v>24</v>
      </c>
      <c r="L137" s="6"/>
      <c r="M137" s="9" t="s">
        <v>25</v>
      </c>
      <c r="N137" s="113">
        <f t="shared" si="1"/>
        <v>0</v>
      </c>
      <c r="O137" s="114"/>
      <c r="P137" s="5" t="s">
        <v>24</v>
      </c>
      <c r="R137" s="113">
        <f t="shared" si="13"/>
        <v>0</v>
      </c>
      <c r="S137" s="114"/>
      <c r="T137" s="5" t="s">
        <v>24</v>
      </c>
      <c r="V137" s="25" t="str">
        <f t="shared" si="16"/>
        <v/>
      </c>
      <c r="W137" s="25" t="str">
        <f t="shared" si="14"/>
        <v/>
      </c>
      <c r="X137" s="25" t="str">
        <f t="shared" si="17"/>
        <v/>
      </c>
      <c r="Y137" s="25" t="s">
        <v>26</v>
      </c>
      <c r="Z137" s="29"/>
      <c r="AA137" s="25" t="str">
        <f t="shared" si="15"/>
        <v/>
      </c>
      <c r="AB137" s="29"/>
      <c r="AC137" s="29"/>
      <c r="AD137" s="87" t="str">
        <f t="shared" si="18"/>
        <v/>
      </c>
      <c r="AE137" s="95" t="str">
        <f t="shared" si="19"/>
        <v/>
      </c>
      <c r="AF137" s="23">
        <f t="shared" si="20"/>
        <v>1</v>
      </c>
      <c r="AG137" s="2">
        <f t="shared" si="21"/>
        <v>7</v>
      </c>
      <c r="AH137" s="2">
        <f t="shared" si="22"/>
        <v>1</v>
      </c>
      <c r="AI137" s="2">
        <f>COUNTIF(【編集不可】祝日一覧!$B$1:$B$23,$F137)</f>
        <v>0</v>
      </c>
      <c r="AJ137" s="2">
        <f>COUNTIF(【編集不可】祝日一覧!$B$1:$B$23,$AF137)</f>
        <v>0</v>
      </c>
      <c r="AK137" s="2" t="str">
        <f ca="1">$B137&amp;"-"&amp;COUNTIF($B$13:INDIRECT("B"&amp;12+A137),B137)</f>
        <v>-0</v>
      </c>
    </row>
    <row r="138" spans="1:37" ht="21.75" customHeight="1" x14ac:dyDescent="0.25">
      <c r="A138" s="7">
        <v>126</v>
      </c>
      <c r="B138" s="14"/>
      <c r="C138" s="28"/>
      <c r="D138" s="28"/>
      <c r="E138" s="17"/>
      <c r="F138" s="17"/>
      <c r="G138" s="6"/>
      <c r="H138" s="9" t="s">
        <v>24</v>
      </c>
      <c r="I138" s="113">
        <f t="shared" si="23"/>
        <v>0</v>
      </c>
      <c r="J138" s="114"/>
      <c r="K138" s="5" t="s">
        <v>24</v>
      </c>
      <c r="L138" s="6"/>
      <c r="M138" s="9" t="s">
        <v>25</v>
      </c>
      <c r="N138" s="113">
        <f t="shared" si="1"/>
        <v>0</v>
      </c>
      <c r="O138" s="114"/>
      <c r="P138" s="5" t="s">
        <v>24</v>
      </c>
      <c r="R138" s="113">
        <f t="shared" si="13"/>
        <v>0</v>
      </c>
      <c r="S138" s="114"/>
      <c r="T138" s="5" t="s">
        <v>24</v>
      </c>
      <c r="V138" s="25" t="str">
        <f t="shared" si="16"/>
        <v/>
      </c>
      <c r="W138" s="25" t="str">
        <f t="shared" si="14"/>
        <v/>
      </c>
      <c r="X138" s="25" t="str">
        <f t="shared" si="17"/>
        <v/>
      </c>
      <c r="Y138" s="25" t="s">
        <v>26</v>
      </c>
      <c r="Z138" s="29"/>
      <c r="AA138" s="25" t="str">
        <f t="shared" si="15"/>
        <v/>
      </c>
      <c r="AB138" s="29"/>
      <c r="AC138" s="29"/>
      <c r="AD138" s="87" t="str">
        <f t="shared" si="18"/>
        <v/>
      </c>
      <c r="AE138" s="95" t="str">
        <f t="shared" si="19"/>
        <v/>
      </c>
      <c r="AF138" s="23">
        <f t="shared" si="20"/>
        <v>1</v>
      </c>
      <c r="AG138" s="2">
        <f t="shared" si="21"/>
        <v>7</v>
      </c>
      <c r="AH138" s="2">
        <f t="shared" si="22"/>
        <v>1</v>
      </c>
      <c r="AI138" s="2">
        <f>COUNTIF(【編集不可】祝日一覧!$B$1:$B$23,$F138)</f>
        <v>0</v>
      </c>
      <c r="AJ138" s="2">
        <f>COUNTIF(【編集不可】祝日一覧!$B$1:$B$23,$AF138)</f>
        <v>0</v>
      </c>
      <c r="AK138" s="2" t="str">
        <f ca="1">$B138&amp;"-"&amp;COUNTIF($B$13:INDIRECT("B"&amp;12+A138),B138)</f>
        <v>-0</v>
      </c>
    </row>
    <row r="139" spans="1:37" ht="21.75" customHeight="1" x14ac:dyDescent="0.25">
      <c r="A139" s="7">
        <v>127</v>
      </c>
      <c r="B139" s="14"/>
      <c r="C139" s="28"/>
      <c r="D139" s="28"/>
      <c r="E139" s="17"/>
      <c r="F139" s="17"/>
      <c r="G139" s="6"/>
      <c r="H139" s="9" t="s">
        <v>24</v>
      </c>
      <c r="I139" s="113">
        <f t="shared" si="23"/>
        <v>0</v>
      </c>
      <c r="J139" s="114"/>
      <c r="K139" s="5" t="s">
        <v>24</v>
      </c>
      <c r="L139" s="6"/>
      <c r="M139" s="9" t="s">
        <v>25</v>
      </c>
      <c r="N139" s="113">
        <f t="shared" si="1"/>
        <v>0</v>
      </c>
      <c r="O139" s="114"/>
      <c r="P139" s="5" t="s">
        <v>24</v>
      </c>
      <c r="R139" s="113">
        <f t="shared" si="13"/>
        <v>0</v>
      </c>
      <c r="S139" s="114"/>
      <c r="T139" s="5" t="s">
        <v>24</v>
      </c>
      <c r="V139" s="25" t="str">
        <f t="shared" si="16"/>
        <v/>
      </c>
      <c r="W139" s="25" t="str">
        <f t="shared" si="14"/>
        <v/>
      </c>
      <c r="X139" s="25" t="str">
        <f t="shared" si="17"/>
        <v/>
      </c>
      <c r="Y139" s="25" t="s">
        <v>26</v>
      </c>
      <c r="Z139" s="29"/>
      <c r="AA139" s="25" t="str">
        <f t="shared" si="15"/>
        <v/>
      </c>
      <c r="AB139" s="29"/>
      <c r="AC139" s="29"/>
      <c r="AD139" s="87" t="str">
        <f t="shared" si="18"/>
        <v/>
      </c>
      <c r="AE139" s="95" t="str">
        <f t="shared" si="19"/>
        <v/>
      </c>
      <c r="AF139" s="23">
        <f t="shared" si="20"/>
        <v>1</v>
      </c>
      <c r="AG139" s="2">
        <f t="shared" si="21"/>
        <v>7</v>
      </c>
      <c r="AH139" s="2">
        <f t="shared" si="22"/>
        <v>1</v>
      </c>
      <c r="AI139" s="2">
        <f>COUNTIF(【編集不可】祝日一覧!$B$1:$B$23,$F139)</f>
        <v>0</v>
      </c>
      <c r="AJ139" s="2">
        <f>COUNTIF(【編集不可】祝日一覧!$B$1:$B$23,$AF139)</f>
        <v>0</v>
      </c>
      <c r="AK139" s="2" t="str">
        <f ca="1">$B139&amp;"-"&amp;COUNTIF($B$13:INDIRECT("B"&amp;12+A139),B139)</f>
        <v>-0</v>
      </c>
    </row>
    <row r="140" spans="1:37" ht="21.75" customHeight="1" x14ac:dyDescent="0.25">
      <c r="A140" s="7">
        <v>128</v>
      </c>
      <c r="B140" s="14"/>
      <c r="C140" s="28"/>
      <c r="D140" s="28"/>
      <c r="E140" s="17"/>
      <c r="F140" s="17"/>
      <c r="G140" s="6"/>
      <c r="H140" s="9" t="s">
        <v>24</v>
      </c>
      <c r="I140" s="113">
        <f t="shared" si="23"/>
        <v>0</v>
      </c>
      <c r="J140" s="114"/>
      <c r="K140" s="5" t="s">
        <v>24</v>
      </c>
      <c r="L140" s="6"/>
      <c r="M140" s="9" t="s">
        <v>25</v>
      </c>
      <c r="N140" s="113">
        <f t="shared" si="1"/>
        <v>0</v>
      </c>
      <c r="O140" s="114"/>
      <c r="P140" s="5" t="s">
        <v>24</v>
      </c>
      <c r="R140" s="113">
        <f t="shared" si="13"/>
        <v>0</v>
      </c>
      <c r="S140" s="114"/>
      <c r="T140" s="5" t="s">
        <v>24</v>
      </c>
      <c r="V140" s="25" t="str">
        <f t="shared" si="16"/>
        <v/>
      </c>
      <c r="W140" s="25" t="str">
        <f t="shared" si="14"/>
        <v/>
      </c>
      <c r="X140" s="25" t="str">
        <f t="shared" si="17"/>
        <v/>
      </c>
      <c r="Y140" s="25" t="s">
        <v>26</v>
      </c>
      <c r="Z140" s="29"/>
      <c r="AA140" s="25" t="str">
        <f t="shared" si="15"/>
        <v/>
      </c>
      <c r="AB140" s="29"/>
      <c r="AC140" s="29"/>
      <c r="AD140" s="87" t="str">
        <f t="shared" si="18"/>
        <v/>
      </c>
      <c r="AE140" s="95" t="str">
        <f t="shared" si="19"/>
        <v/>
      </c>
      <c r="AF140" s="23">
        <f t="shared" si="20"/>
        <v>1</v>
      </c>
      <c r="AG140" s="2">
        <f t="shared" si="21"/>
        <v>7</v>
      </c>
      <c r="AH140" s="2">
        <f t="shared" si="22"/>
        <v>1</v>
      </c>
      <c r="AI140" s="2">
        <f>COUNTIF(【編集不可】祝日一覧!$B$1:$B$23,$F140)</f>
        <v>0</v>
      </c>
      <c r="AJ140" s="2">
        <f>COUNTIF(【編集不可】祝日一覧!$B$1:$B$23,$AF140)</f>
        <v>0</v>
      </c>
      <c r="AK140" s="2" t="str">
        <f ca="1">$B140&amp;"-"&amp;COUNTIF($B$13:INDIRECT("B"&amp;12+A140),B140)</f>
        <v>-0</v>
      </c>
    </row>
    <row r="141" spans="1:37" ht="21.75" customHeight="1" x14ac:dyDescent="0.25">
      <c r="A141" s="7">
        <v>129</v>
      </c>
      <c r="B141" s="14"/>
      <c r="C141" s="28"/>
      <c r="D141" s="28"/>
      <c r="E141" s="17"/>
      <c r="F141" s="17"/>
      <c r="G141" s="6"/>
      <c r="H141" s="9" t="s">
        <v>24</v>
      </c>
      <c r="I141" s="113">
        <f t="shared" si="23"/>
        <v>0</v>
      </c>
      <c r="J141" s="114"/>
      <c r="K141" s="5" t="s">
        <v>24</v>
      </c>
      <c r="L141" s="6"/>
      <c r="M141" s="9" t="s">
        <v>25</v>
      </c>
      <c r="N141" s="113">
        <f t="shared" si="1"/>
        <v>0</v>
      </c>
      <c r="O141" s="114"/>
      <c r="P141" s="5" t="s">
        <v>24</v>
      </c>
      <c r="R141" s="113">
        <f t="shared" ref="R141:R204" si="24">G141*L141</f>
        <v>0</v>
      </c>
      <c r="S141" s="114"/>
      <c r="T141" s="5" t="s">
        <v>24</v>
      </c>
      <c r="V141" s="25" t="str">
        <f t="shared" si="16"/>
        <v/>
      </c>
      <c r="W141" s="25" t="str">
        <f t="shared" ref="W141:W204" si="25">IF($F141="","",IF($AG141=7,"休日",IF(AND($AI141=1,$AH141=7),"休日",IF(AND($AG141=1,$AJ141=1),"休日",IF(AND($AI141=1,$AJ141=1),"休日","平日")))))</f>
        <v/>
      </c>
      <c r="X141" s="25" t="str">
        <f t="shared" si="17"/>
        <v/>
      </c>
      <c r="Y141" s="25" t="s">
        <v>26</v>
      </c>
      <c r="Z141" s="29"/>
      <c r="AA141" s="25" t="str">
        <f t="shared" ref="AA141:AA204" si="26">IF($B141="","","～")</f>
        <v/>
      </c>
      <c r="AB141" s="29"/>
      <c r="AC141" s="29"/>
      <c r="AD141" s="87" t="str">
        <f t="shared" si="18"/>
        <v/>
      </c>
      <c r="AE141" s="95" t="str">
        <f t="shared" si="19"/>
        <v/>
      </c>
      <c r="AF141" s="23">
        <f t="shared" si="20"/>
        <v>1</v>
      </c>
      <c r="AG141" s="2">
        <f t="shared" si="21"/>
        <v>7</v>
      </c>
      <c r="AH141" s="2">
        <f t="shared" si="22"/>
        <v>1</v>
      </c>
      <c r="AI141" s="2">
        <f>COUNTIF(【編集不可】祝日一覧!$B$1:$B$23,$F141)</f>
        <v>0</v>
      </c>
      <c r="AJ141" s="2">
        <f>COUNTIF(【編集不可】祝日一覧!$B$1:$B$23,$AF141)</f>
        <v>0</v>
      </c>
      <c r="AK141" s="2" t="str">
        <f ca="1">$B141&amp;"-"&amp;COUNTIF($B$13:INDIRECT("B"&amp;12+A141),B141)</f>
        <v>-0</v>
      </c>
    </row>
    <row r="142" spans="1:37" ht="21.75" customHeight="1" x14ac:dyDescent="0.25">
      <c r="A142" s="7">
        <v>130</v>
      </c>
      <c r="B142" s="14"/>
      <c r="C142" s="28"/>
      <c r="D142" s="28"/>
      <c r="E142" s="17"/>
      <c r="F142" s="17"/>
      <c r="G142" s="6"/>
      <c r="H142" s="9" t="s">
        <v>24</v>
      </c>
      <c r="I142" s="113">
        <f t="shared" si="23"/>
        <v>0</v>
      </c>
      <c r="J142" s="114"/>
      <c r="K142" s="5" t="s">
        <v>24</v>
      </c>
      <c r="L142" s="6"/>
      <c r="M142" s="9" t="s">
        <v>25</v>
      </c>
      <c r="N142" s="113">
        <f t="shared" si="1"/>
        <v>0</v>
      </c>
      <c r="O142" s="114"/>
      <c r="P142" s="5" t="s">
        <v>24</v>
      </c>
      <c r="R142" s="113">
        <f t="shared" si="24"/>
        <v>0</v>
      </c>
      <c r="S142" s="114"/>
      <c r="T142" s="5" t="s">
        <v>24</v>
      </c>
      <c r="V142" s="25" t="str">
        <f t="shared" ref="V142:V205" si="27">IF($G142="","",IF(AND($W142="平日",$G142&gt;=3000),"配布対象",IF(AND($W142="休日",$G142&gt;=2000),"配布対象","配布対象外")))</f>
        <v/>
      </c>
      <c r="W142" s="25" t="str">
        <f t="shared" si="25"/>
        <v/>
      </c>
      <c r="X142" s="25" t="str">
        <f t="shared" ref="X142:X205" si="28">IF($L142="","",IF(AND($V142="配布対象",$W142="平日"),2*$L142,IF(AND($V142="配布対象",$W142="休日"),1*$L142,"")))</f>
        <v/>
      </c>
      <c r="Y142" s="25" t="s">
        <v>26</v>
      </c>
      <c r="Z142" s="29"/>
      <c r="AA142" s="25" t="str">
        <f t="shared" si="26"/>
        <v/>
      </c>
      <c r="AB142" s="29"/>
      <c r="AC142" s="29"/>
      <c r="AD142" s="87" t="str">
        <f t="shared" ref="AD142:AD205" si="29">IF(AND(RIGHT($Z142,6)="",RIGHT($AB142,6)="",RIGHT($AC142,6)=""),"",IF(RIGHT($AC142,6)="",RIGHT($AB142,6)-RIGHT($Z142,6)+1,IF(AND(RIGHT($Z142,6)="",RIGHT($AB142,6)=""),LEN(TRIM($AC142))-LEN(SUBSTITUTE(TRIM($AC142),",",""))+1,RIGHT($AB142,6)-RIGHT($Z142,6)+1+LEN(TRIM($AC142))-LEN(SUBSTITUTE(TRIM($AC142),",",""))+1)))</f>
        <v/>
      </c>
      <c r="AE142" s="95" t="str">
        <f t="shared" ref="AE142:AE205" si="30">IFERROR($X142-$AD142,"")</f>
        <v/>
      </c>
      <c r="AF142" s="23">
        <f t="shared" ref="AF142:AF205" si="31">$F142+1</f>
        <v>1</v>
      </c>
      <c r="AG142" s="2">
        <f t="shared" ref="AG142:AG205" si="32">WEEKDAY($F142,1)</f>
        <v>7</v>
      </c>
      <c r="AH142" s="2">
        <f t="shared" ref="AH142:AH205" si="33">WEEKDAY($AF142,1)</f>
        <v>1</v>
      </c>
      <c r="AI142" s="2">
        <f>COUNTIF(【編集不可】祝日一覧!$B$1:$B$23,$F142)</f>
        <v>0</v>
      </c>
      <c r="AJ142" s="2">
        <f>COUNTIF(【編集不可】祝日一覧!$B$1:$B$23,$AF142)</f>
        <v>0</v>
      </c>
      <c r="AK142" s="2" t="str">
        <f ca="1">$B142&amp;"-"&amp;COUNTIF($B$13:INDIRECT("B"&amp;12+A142),B142)</f>
        <v>-0</v>
      </c>
    </row>
    <row r="143" spans="1:37" ht="21.75" customHeight="1" x14ac:dyDescent="0.25">
      <c r="A143" s="7">
        <v>131</v>
      </c>
      <c r="B143" s="14"/>
      <c r="C143" s="28"/>
      <c r="D143" s="28"/>
      <c r="E143" s="17"/>
      <c r="F143" s="17"/>
      <c r="G143" s="6"/>
      <c r="H143" s="9" t="s">
        <v>24</v>
      </c>
      <c r="I143" s="113">
        <f t="shared" si="23"/>
        <v>0</v>
      </c>
      <c r="J143" s="114"/>
      <c r="K143" s="5" t="s">
        <v>24</v>
      </c>
      <c r="L143" s="6"/>
      <c r="M143" s="9" t="s">
        <v>25</v>
      </c>
      <c r="N143" s="113">
        <f t="shared" si="1"/>
        <v>0</v>
      </c>
      <c r="O143" s="114"/>
      <c r="P143" s="5" t="s">
        <v>24</v>
      </c>
      <c r="R143" s="113">
        <f t="shared" si="24"/>
        <v>0</v>
      </c>
      <c r="S143" s="114"/>
      <c r="T143" s="5" t="s">
        <v>24</v>
      </c>
      <c r="V143" s="25" t="str">
        <f t="shared" si="27"/>
        <v/>
      </c>
      <c r="W143" s="25" t="str">
        <f t="shared" si="25"/>
        <v/>
      </c>
      <c r="X143" s="25" t="str">
        <f t="shared" si="28"/>
        <v/>
      </c>
      <c r="Y143" s="25" t="s">
        <v>26</v>
      </c>
      <c r="Z143" s="29"/>
      <c r="AA143" s="25" t="str">
        <f t="shared" si="26"/>
        <v/>
      </c>
      <c r="AB143" s="29"/>
      <c r="AC143" s="29"/>
      <c r="AD143" s="87" t="str">
        <f t="shared" si="29"/>
        <v/>
      </c>
      <c r="AE143" s="95" t="str">
        <f t="shared" si="30"/>
        <v/>
      </c>
      <c r="AF143" s="23">
        <f t="shared" si="31"/>
        <v>1</v>
      </c>
      <c r="AG143" s="2">
        <f t="shared" si="32"/>
        <v>7</v>
      </c>
      <c r="AH143" s="2">
        <f t="shared" si="33"/>
        <v>1</v>
      </c>
      <c r="AI143" s="2">
        <f>COUNTIF(【編集不可】祝日一覧!$B$1:$B$23,$F143)</f>
        <v>0</v>
      </c>
      <c r="AJ143" s="2">
        <f>COUNTIF(【編集不可】祝日一覧!$B$1:$B$23,$AF143)</f>
        <v>0</v>
      </c>
      <c r="AK143" s="2" t="str">
        <f ca="1">$B143&amp;"-"&amp;COUNTIF($B$13:INDIRECT("B"&amp;12+A143),B143)</f>
        <v>-0</v>
      </c>
    </row>
    <row r="144" spans="1:37" ht="21.75" customHeight="1" x14ac:dyDescent="0.25">
      <c r="A144" s="7">
        <v>132</v>
      </c>
      <c r="B144" s="14"/>
      <c r="C144" s="28"/>
      <c r="D144" s="28"/>
      <c r="E144" s="17"/>
      <c r="F144" s="17"/>
      <c r="G144" s="6"/>
      <c r="H144" s="9" t="s">
        <v>24</v>
      </c>
      <c r="I144" s="113">
        <f t="shared" si="23"/>
        <v>0</v>
      </c>
      <c r="J144" s="114"/>
      <c r="K144" s="5" t="s">
        <v>24</v>
      </c>
      <c r="L144" s="6"/>
      <c r="M144" s="9" t="s">
        <v>25</v>
      </c>
      <c r="N144" s="113">
        <f t="shared" si="1"/>
        <v>0</v>
      </c>
      <c r="O144" s="114"/>
      <c r="P144" s="5" t="s">
        <v>24</v>
      </c>
      <c r="R144" s="113">
        <f t="shared" si="24"/>
        <v>0</v>
      </c>
      <c r="S144" s="114"/>
      <c r="T144" s="5" t="s">
        <v>24</v>
      </c>
      <c r="V144" s="25" t="str">
        <f t="shared" si="27"/>
        <v/>
      </c>
      <c r="W144" s="25" t="str">
        <f t="shared" si="25"/>
        <v/>
      </c>
      <c r="X144" s="25" t="str">
        <f t="shared" si="28"/>
        <v/>
      </c>
      <c r="Y144" s="25" t="s">
        <v>26</v>
      </c>
      <c r="Z144" s="29"/>
      <c r="AA144" s="25" t="str">
        <f t="shared" si="26"/>
        <v/>
      </c>
      <c r="AB144" s="29"/>
      <c r="AC144" s="29"/>
      <c r="AD144" s="87" t="str">
        <f t="shared" si="29"/>
        <v/>
      </c>
      <c r="AE144" s="95" t="str">
        <f t="shared" si="30"/>
        <v/>
      </c>
      <c r="AF144" s="23">
        <f t="shared" si="31"/>
        <v>1</v>
      </c>
      <c r="AG144" s="2">
        <f t="shared" si="32"/>
        <v>7</v>
      </c>
      <c r="AH144" s="2">
        <f t="shared" si="33"/>
        <v>1</v>
      </c>
      <c r="AI144" s="2">
        <f>COUNTIF(【編集不可】祝日一覧!$B$1:$B$23,$F144)</f>
        <v>0</v>
      </c>
      <c r="AJ144" s="2">
        <f>COUNTIF(【編集不可】祝日一覧!$B$1:$B$23,$AF144)</f>
        <v>0</v>
      </c>
      <c r="AK144" s="2" t="str">
        <f ca="1">$B144&amp;"-"&amp;COUNTIF($B$13:INDIRECT("B"&amp;12+A144),B144)</f>
        <v>-0</v>
      </c>
    </row>
    <row r="145" spans="1:37" ht="21.75" customHeight="1" x14ac:dyDescent="0.25">
      <c r="A145" s="7">
        <v>133</v>
      </c>
      <c r="B145" s="14"/>
      <c r="C145" s="28"/>
      <c r="D145" s="28"/>
      <c r="E145" s="17"/>
      <c r="F145" s="17"/>
      <c r="G145" s="6"/>
      <c r="H145" s="9" t="s">
        <v>24</v>
      </c>
      <c r="I145" s="113">
        <f t="shared" si="23"/>
        <v>0</v>
      </c>
      <c r="J145" s="114"/>
      <c r="K145" s="5" t="s">
        <v>24</v>
      </c>
      <c r="L145" s="6"/>
      <c r="M145" s="9" t="s">
        <v>25</v>
      </c>
      <c r="N145" s="113">
        <f t="shared" si="1"/>
        <v>0</v>
      </c>
      <c r="O145" s="114"/>
      <c r="P145" s="5" t="s">
        <v>24</v>
      </c>
      <c r="R145" s="113">
        <f t="shared" si="24"/>
        <v>0</v>
      </c>
      <c r="S145" s="114"/>
      <c r="T145" s="5" t="s">
        <v>24</v>
      </c>
      <c r="V145" s="25" t="str">
        <f t="shared" si="27"/>
        <v/>
      </c>
      <c r="W145" s="25" t="str">
        <f t="shared" si="25"/>
        <v/>
      </c>
      <c r="X145" s="25" t="str">
        <f t="shared" si="28"/>
        <v/>
      </c>
      <c r="Y145" s="25" t="s">
        <v>26</v>
      </c>
      <c r="Z145" s="29"/>
      <c r="AA145" s="25" t="str">
        <f t="shared" si="26"/>
        <v/>
      </c>
      <c r="AB145" s="29"/>
      <c r="AC145" s="29"/>
      <c r="AD145" s="87" t="str">
        <f t="shared" si="29"/>
        <v/>
      </c>
      <c r="AE145" s="95" t="str">
        <f t="shared" si="30"/>
        <v/>
      </c>
      <c r="AF145" s="23">
        <f t="shared" si="31"/>
        <v>1</v>
      </c>
      <c r="AG145" s="2">
        <f t="shared" si="32"/>
        <v>7</v>
      </c>
      <c r="AH145" s="2">
        <f t="shared" si="33"/>
        <v>1</v>
      </c>
      <c r="AI145" s="2">
        <f>COUNTIF(【編集不可】祝日一覧!$B$1:$B$23,$F145)</f>
        <v>0</v>
      </c>
      <c r="AJ145" s="2">
        <f>COUNTIF(【編集不可】祝日一覧!$B$1:$B$23,$AF145)</f>
        <v>0</v>
      </c>
      <c r="AK145" s="2" t="str">
        <f ca="1">$B145&amp;"-"&amp;COUNTIF($B$13:INDIRECT("B"&amp;12+A145),B145)</f>
        <v>-0</v>
      </c>
    </row>
    <row r="146" spans="1:37" ht="21.75" customHeight="1" x14ac:dyDescent="0.25">
      <c r="A146" s="7">
        <v>134</v>
      </c>
      <c r="B146" s="14"/>
      <c r="C146" s="28"/>
      <c r="D146" s="28"/>
      <c r="E146" s="17"/>
      <c r="F146" s="17"/>
      <c r="G146" s="6"/>
      <c r="H146" s="9" t="s">
        <v>24</v>
      </c>
      <c r="I146" s="113">
        <f t="shared" si="23"/>
        <v>0</v>
      </c>
      <c r="J146" s="114"/>
      <c r="K146" s="5" t="s">
        <v>24</v>
      </c>
      <c r="L146" s="6"/>
      <c r="M146" s="9" t="s">
        <v>25</v>
      </c>
      <c r="N146" s="113">
        <f t="shared" si="1"/>
        <v>0</v>
      </c>
      <c r="O146" s="114"/>
      <c r="P146" s="5" t="s">
        <v>24</v>
      </c>
      <c r="R146" s="113">
        <f t="shared" si="24"/>
        <v>0</v>
      </c>
      <c r="S146" s="114"/>
      <c r="T146" s="5" t="s">
        <v>24</v>
      </c>
      <c r="V146" s="25" t="str">
        <f t="shared" si="27"/>
        <v/>
      </c>
      <c r="W146" s="25" t="str">
        <f t="shared" si="25"/>
        <v/>
      </c>
      <c r="X146" s="25" t="str">
        <f t="shared" si="28"/>
        <v/>
      </c>
      <c r="Y146" s="25" t="s">
        <v>26</v>
      </c>
      <c r="Z146" s="29"/>
      <c r="AA146" s="25" t="str">
        <f t="shared" si="26"/>
        <v/>
      </c>
      <c r="AB146" s="29"/>
      <c r="AC146" s="29"/>
      <c r="AD146" s="87" t="str">
        <f t="shared" si="29"/>
        <v/>
      </c>
      <c r="AE146" s="95" t="str">
        <f t="shared" si="30"/>
        <v/>
      </c>
      <c r="AF146" s="23">
        <f t="shared" si="31"/>
        <v>1</v>
      </c>
      <c r="AG146" s="2">
        <f t="shared" si="32"/>
        <v>7</v>
      </c>
      <c r="AH146" s="2">
        <f t="shared" si="33"/>
        <v>1</v>
      </c>
      <c r="AI146" s="2">
        <f>COUNTIF(【編集不可】祝日一覧!$B$1:$B$23,$F146)</f>
        <v>0</v>
      </c>
      <c r="AJ146" s="2">
        <f>COUNTIF(【編集不可】祝日一覧!$B$1:$B$23,$AF146)</f>
        <v>0</v>
      </c>
      <c r="AK146" s="2" t="str">
        <f ca="1">$B146&amp;"-"&amp;COUNTIF($B$13:INDIRECT("B"&amp;12+A146),B146)</f>
        <v>-0</v>
      </c>
    </row>
    <row r="147" spans="1:37" ht="21.75" customHeight="1" x14ac:dyDescent="0.25">
      <c r="A147" s="7">
        <v>135</v>
      </c>
      <c r="B147" s="14"/>
      <c r="C147" s="28"/>
      <c r="D147" s="28"/>
      <c r="E147" s="17"/>
      <c r="F147" s="17"/>
      <c r="G147" s="6"/>
      <c r="H147" s="9" t="s">
        <v>24</v>
      </c>
      <c r="I147" s="113">
        <f t="shared" si="23"/>
        <v>0</v>
      </c>
      <c r="J147" s="114"/>
      <c r="K147" s="5" t="s">
        <v>24</v>
      </c>
      <c r="L147" s="6"/>
      <c r="M147" s="9" t="s">
        <v>25</v>
      </c>
      <c r="N147" s="113">
        <f t="shared" si="1"/>
        <v>0</v>
      </c>
      <c r="O147" s="114"/>
      <c r="P147" s="5" t="s">
        <v>24</v>
      </c>
      <c r="R147" s="113">
        <f t="shared" si="24"/>
        <v>0</v>
      </c>
      <c r="S147" s="114"/>
      <c r="T147" s="5" t="s">
        <v>24</v>
      </c>
      <c r="V147" s="25" t="str">
        <f t="shared" si="27"/>
        <v/>
      </c>
      <c r="W147" s="25" t="str">
        <f t="shared" si="25"/>
        <v/>
      </c>
      <c r="X147" s="25" t="str">
        <f t="shared" si="28"/>
        <v/>
      </c>
      <c r="Y147" s="25" t="s">
        <v>26</v>
      </c>
      <c r="Z147" s="29"/>
      <c r="AA147" s="25" t="str">
        <f t="shared" si="26"/>
        <v/>
      </c>
      <c r="AB147" s="29"/>
      <c r="AC147" s="29"/>
      <c r="AD147" s="87" t="str">
        <f t="shared" si="29"/>
        <v/>
      </c>
      <c r="AE147" s="95" t="str">
        <f t="shared" si="30"/>
        <v/>
      </c>
      <c r="AF147" s="23">
        <f t="shared" si="31"/>
        <v>1</v>
      </c>
      <c r="AG147" s="2">
        <f t="shared" si="32"/>
        <v>7</v>
      </c>
      <c r="AH147" s="2">
        <f t="shared" si="33"/>
        <v>1</v>
      </c>
      <c r="AI147" s="2">
        <f>COUNTIF(【編集不可】祝日一覧!$B$1:$B$23,$F147)</f>
        <v>0</v>
      </c>
      <c r="AJ147" s="2">
        <f>COUNTIF(【編集不可】祝日一覧!$B$1:$B$23,$AF147)</f>
        <v>0</v>
      </c>
      <c r="AK147" s="2" t="str">
        <f ca="1">$B147&amp;"-"&amp;COUNTIF($B$13:INDIRECT("B"&amp;12+A147),B147)</f>
        <v>-0</v>
      </c>
    </row>
    <row r="148" spans="1:37" ht="21.75" customHeight="1" x14ac:dyDescent="0.25">
      <c r="A148" s="7">
        <v>136</v>
      </c>
      <c r="B148" s="14"/>
      <c r="C148" s="28"/>
      <c r="D148" s="28"/>
      <c r="E148" s="17"/>
      <c r="F148" s="17"/>
      <c r="G148" s="6"/>
      <c r="H148" s="9" t="s">
        <v>24</v>
      </c>
      <c r="I148" s="113">
        <f t="shared" ref="I148:I211" si="34">IF(ROUNDDOWN(G148*0.2,0)&lt;3000,ROUNDDOWN(G148*0.2,0),3000)</f>
        <v>0</v>
      </c>
      <c r="J148" s="114"/>
      <c r="K148" s="5" t="s">
        <v>24</v>
      </c>
      <c r="L148" s="6"/>
      <c r="M148" s="9" t="s">
        <v>25</v>
      </c>
      <c r="N148" s="113">
        <f t="shared" si="1"/>
        <v>0</v>
      </c>
      <c r="O148" s="114"/>
      <c r="P148" s="5" t="s">
        <v>24</v>
      </c>
      <c r="R148" s="113">
        <f t="shared" si="24"/>
        <v>0</v>
      </c>
      <c r="S148" s="114"/>
      <c r="T148" s="5" t="s">
        <v>24</v>
      </c>
      <c r="V148" s="25" t="str">
        <f t="shared" si="27"/>
        <v/>
      </c>
      <c r="W148" s="25" t="str">
        <f t="shared" si="25"/>
        <v/>
      </c>
      <c r="X148" s="25" t="str">
        <f t="shared" si="28"/>
        <v/>
      </c>
      <c r="Y148" s="25" t="s">
        <v>26</v>
      </c>
      <c r="Z148" s="29"/>
      <c r="AA148" s="25" t="str">
        <f t="shared" si="26"/>
        <v/>
      </c>
      <c r="AB148" s="29"/>
      <c r="AC148" s="29"/>
      <c r="AD148" s="87" t="str">
        <f t="shared" si="29"/>
        <v/>
      </c>
      <c r="AE148" s="95" t="str">
        <f t="shared" si="30"/>
        <v/>
      </c>
      <c r="AF148" s="23">
        <f t="shared" si="31"/>
        <v>1</v>
      </c>
      <c r="AG148" s="2">
        <f t="shared" si="32"/>
        <v>7</v>
      </c>
      <c r="AH148" s="2">
        <f t="shared" si="33"/>
        <v>1</v>
      </c>
      <c r="AI148" s="2">
        <f>COUNTIF(【編集不可】祝日一覧!$B$1:$B$23,$F148)</f>
        <v>0</v>
      </c>
      <c r="AJ148" s="2">
        <f>COUNTIF(【編集不可】祝日一覧!$B$1:$B$23,$AF148)</f>
        <v>0</v>
      </c>
      <c r="AK148" s="2" t="str">
        <f ca="1">$B148&amp;"-"&amp;COUNTIF($B$13:INDIRECT("B"&amp;12+A148),B148)</f>
        <v>-0</v>
      </c>
    </row>
    <row r="149" spans="1:37" ht="21.75" customHeight="1" x14ac:dyDescent="0.25">
      <c r="A149" s="7">
        <v>137</v>
      </c>
      <c r="B149" s="14"/>
      <c r="C149" s="28"/>
      <c r="D149" s="28"/>
      <c r="E149" s="17"/>
      <c r="F149" s="17"/>
      <c r="G149" s="6"/>
      <c r="H149" s="9" t="s">
        <v>24</v>
      </c>
      <c r="I149" s="113">
        <f t="shared" si="34"/>
        <v>0</v>
      </c>
      <c r="J149" s="114"/>
      <c r="K149" s="5" t="s">
        <v>24</v>
      </c>
      <c r="L149" s="6"/>
      <c r="M149" s="9" t="s">
        <v>25</v>
      </c>
      <c r="N149" s="113">
        <f t="shared" si="1"/>
        <v>0</v>
      </c>
      <c r="O149" s="114"/>
      <c r="P149" s="5" t="s">
        <v>24</v>
      </c>
      <c r="R149" s="113">
        <f t="shared" si="24"/>
        <v>0</v>
      </c>
      <c r="S149" s="114"/>
      <c r="T149" s="5" t="s">
        <v>24</v>
      </c>
      <c r="V149" s="25" t="str">
        <f t="shared" si="27"/>
        <v/>
      </c>
      <c r="W149" s="25" t="str">
        <f t="shared" si="25"/>
        <v/>
      </c>
      <c r="X149" s="25" t="str">
        <f t="shared" si="28"/>
        <v/>
      </c>
      <c r="Y149" s="25" t="s">
        <v>26</v>
      </c>
      <c r="Z149" s="29"/>
      <c r="AA149" s="25" t="str">
        <f t="shared" si="26"/>
        <v/>
      </c>
      <c r="AB149" s="29"/>
      <c r="AC149" s="29"/>
      <c r="AD149" s="87" t="str">
        <f t="shared" si="29"/>
        <v/>
      </c>
      <c r="AE149" s="95" t="str">
        <f t="shared" si="30"/>
        <v/>
      </c>
      <c r="AF149" s="23">
        <f t="shared" si="31"/>
        <v>1</v>
      </c>
      <c r="AG149" s="2">
        <f t="shared" si="32"/>
        <v>7</v>
      </c>
      <c r="AH149" s="2">
        <f t="shared" si="33"/>
        <v>1</v>
      </c>
      <c r="AI149" s="2">
        <f>COUNTIF(【編集不可】祝日一覧!$B$1:$B$23,$F149)</f>
        <v>0</v>
      </c>
      <c r="AJ149" s="2">
        <f>COUNTIF(【編集不可】祝日一覧!$B$1:$B$23,$AF149)</f>
        <v>0</v>
      </c>
      <c r="AK149" s="2" t="str">
        <f ca="1">$B149&amp;"-"&amp;COUNTIF($B$13:INDIRECT("B"&amp;12+A149),B149)</f>
        <v>-0</v>
      </c>
    </row>
    <row r="150" spans="1:37" ht="21.75" customHeight="1" x14ac:dyDescent="0.25">
      <c r="A150" s="7">
        <v>138</v>
      </c>
      <c r="B150" s="14"/>
      <c r="C150" s="28"/>
      <c r="D150" s="28"/>
      <c r="E150" s="17"/>
      <c r="F150" s="17"/>
      <c r="G150" s="6"/>
      <c r="H150" s="9" t="s">
        <v>24</v>
      </c>
      <c r="I150" s="113">
        <f t="shared" si="34"/>
        <v>0</v>
      </c>
      <c r="J150" s="114"/>
      <c r="K150" s="5" t="s">
        <v>24</v>
      </c>
      <c r="L150" s="6"/>
      <c r="M150" s="9" t="s">
        <v>25</v>
      </c>
      <c r="N150" s="113">
        <f t="shared" si="1"/>
        <v>0</v>
      </c>
      <c r="O150" s="114"/>
      <c r="P150" s="5" t="s">
        <v>24</v>
      </c>
      <c r="R150" s="113">
        <f t="shared" si="24"/>
        <v>0</v>
      </c>
      <c r="S150" s="114"/>
      <c r="T150" s="5" t="s">
        <v>24</v>
      </c>
      <c r="V150" s="25" t="str">
        <f t="shared" si="27"/>
        <v/>
      </c>
      <c r="W150" s="25" t="str">
        <f t="shared" si="25"/>
        <v/>
      </c>
      <c r="X150" s="25" t="str">
        <f t="shared" si="28"/>
        <v/>
      </c>
      <c r="Y150" s="25" t="s">
        <v>26</v>
      </c>
      <c r="Z150" s="29"/>
      <c r="AA150" s="25" t="str">
        <f t="shared" si="26"/>
        <v/>
      </c>
      <c r="AB150" s="29"/>
      <c r="AC150" s="29"/>
      <c r="AD150" s="87" t="str">
        <f t="shared" si="29"/>
        <v/>
      </c>
      <c r="AE150" s="95" t="str">
        <f t="shared" si="30"/>
        <v/>
      </c>
      <c r="AF150" s="23">
        <f t="shared" si="31"/>
        <v>1</v>
      </c>
      <c r="AG150" s="2">
        <f t="shared" si="32"/>
        <v>7</v>
      </c>
      <c r="AH150" s="2">
        <f t="shared" si="33"/>
        <v>1</v>
      </c>
      <c r="AI150" s="2">
        <f>COUNTIF(【編集不可】祝日一覧!$B$1:$B$23,$F150)</f>
        <v>0</v>
      </c>
      <c r="AJ150" s="2">
        <f>COUNTIF(【編集不可】祝日一覧!$B$1:$B$23,$AF150)</f>
        <v>0</v>
      </c>
      <c r="AK150" s="2" t="str">
        <f ca="1">$B150&amp;"-"&amp;COUNTIF($B$13:INDIRECT("B"&amp;12+A150),B150)</f>
        <v>-0</v>
      </c>
    </row>
    <row r="151" spans="1:37" ht="21.75" customHeight="1" x14ac:dyDescent="0.25">
      <c r="A151" s="7">
        <v>139</v>
      </c>
      <c r="B151" s="14"/>
      <c r="C151" s="28"/>
      <c r="D151" s="28"/>
      <c r="E151" s="17"/>
      <c r="F151" s="17"/>
      <c r="G151" s="6"/>
      <c r="H151" s="9" t="s">
        <v>24</v>
      </c>
      <c r="I151" s="113">
        <f t="shared" si="34"/>
        <v>0</v>
      </c>
      <c r="J151" s="114"/>
      <c r="K151" s="5" t="s">
        <v>24</v>
      </c>
      <c r="L151" s="6"/>
      <c r="M151" s="9" t="s">
        <v>25</v>
      </c>
      <c r="N151" s="113">
        <f t="shared" si="1"/>
        <v>0</v>
      </c>
      <c r="O151" s="114"/>
      <c r="P151" s="5" t="s">
        <v>24</v>
      </c>
      <c r="R151" s="113">
        <f t="shared" si="24"/>
        <v>0</v>
      </c>
      <c r="S151" s="114"/>
      <c r="T151" s="5" t="s">
        <v>24</v>
      </c>
      <c r="V151" s="25" t="str">
        <f t="shared" si="27"/>
        <v/>
      </c>
      <c r="W151" s="25" t="str">
        <f t="shared" si="25"/>
        <v/>
      </c>
      <c r="X151" s="25" t="str">
        <f t="shared" si="28"/>
        <v/>
      </c>
      <c r="Y151" s="25" t="s">
        <v>26</v>
      </c>
      <c r="Z151" s="29"/>
      <c r="AA151" s="25" t="str">
        <f t="shared" si="26"/>
        <v/>
      </c>
      <c r="AB151" s="29"/>
      <c r="AC151" s="29"/>
      <c r="AD151" s="87" t="str">
        <f t="shared" si="29"/>
        <v/>
      </c>
      <c r="AE151" s="95" t="str">
        <f t="shared" si="30"/>
        <v/>
      </c>
      <c r="AF151" s="23">
        <f t="shared" si="31"/>
        <v>1</v>
      </c>
      <c r="AG151" s="2">
        <f t="shared" si="32"/>
        <v>7</v>
      </c>
      <c r="AH151" s="2">
        <f t="shared" si="33"/>
        <v>1</v>
      </c>
      <c r="AI151" s="2">
        <f>COUNTIF(【編集不可】祝日一覧!$B$1:$B$23,$F151)</f>
        <v>0</v>
      </c>
      <c r="AJ151" s="2">
        <f>COUNTIF(【編集不可】祝日一覧!$B$1:$B$23,$AF151)</f>
        <v>0</v>
      </c>
      <c r="AK151" s="2" t="str">
        <f ca="1">$B151&amp;"-"&amp;COUNTIF($B$13:INDIRECT("B"&amp;12+A151),B151)</f>
        <v>-0</v>
      </c>
    </row>
    <row r="152" spans="1:37" ht="21.75" customHeight="1" x14ac:dyDescent="0.25">
      <c r="A152" s="7">
        <v>140</v>
      </c>
      <c r="B152" s="14"/>
      <c r="C152" s="28"/>
      <c r="D152" s="28"/>
      <c r="E152" s="17"/>
      <c r="F152" s="17"/>
      <c r="G152" s="6"/>
      <c r="H152" s="9" t="s">
        <v>24</v>
      </c>
      <c r="I152" s="113">
        <f t="shared" si="34"/>
        <v>0</v>
      </c>
      <c r="J152" s="114"/>
      <c r="K152" s="5" t="s">
        <v>24</v>
      </c>
      <c r="L152" s="6"/>
      <c r="M152" s="9" t="s">
        <v>25</v>
      </c>
      <c r="N152" s="113">
        <f t="shared" si="1"/>
        <v>0</v>
      </c>
      <c r="O152" s="114"/>
      <c r="P152" s="5" t="s">
        <v>24</v>
      </c>
      <c r="R152" s="113">
        <f t="shared" si="24"/>
        <v>0</v>
      </c>
      <c r="S152" s="114"/>
      <c r="T152" s="5" t="s">
        <v>24</v>
      </c>
      <c r="V152" s="25" t="str">
        <f t="shared" si="27"/>
        <v/>
      </c>
      <c r="W152" s="25" t="str">
        <f t="shared" si="25"/>
        <v/>
      </c>
      <c r="X152" s="25" t="str">
        <f t="shared" si="28"/>
        <v/>
      </c>
      <c r="Y152" s="25" t="s">
        <v>26</v>
      </c>
      <c r="Z152" s="29"/>
      <c r="AA152" s="25" t="str">
        <f t="shared" si="26"/>
        <v/>
      </c>
      <c r="AB152" s="29"/>
      <c r="AC152" s="29"/>
      <c r="AD152" s="87" t="str">
        <f t="shared" si="29"/>
        <v/>
      </c>
      <c r="AE152" s="95" t="str">
        <f t="shared" si="30"/>
        <v/>
      </c>
      <c r="AF152" s="23">
        <f t="shared" si="31"/>
        <v>1</v>
      </c>
      <c r="AG152" s="2">
        <f t="shared" si="32"/>
        <v>7</v>
      </c>
      <c r="AH152" s="2">
        <f t="shared" si="33"/>
        <v>1</v>
      </c>
      <c r="AI152" s="2">
        <f>COUNTIF(【編集不可】祝日一覧!$B$1:$B$23,$F152)</f>
        <v>0</v>
      </c>
      <c r="AJ152" s="2">
        <f>COUNTIF(【編集不可】祝日一覧!$B$1:$B$23,$AF152)</f>
        <v>0</v>
      </c>
      <c r="AK152" s="2" t="str">
        <f ca="1">$B152&amp;"-"&amp;COUNTIF($B$13:INDIRECT("B"&amp;12+A152),B152)</f>
        <v>-0</v>
      </c>
    </row>
    <row r="153" spans="1:37" ht="21.75" customHeight="1" x14ac:dyDescent="0.25">
      <c r="A153" s="7">
        <v>141</v>
      </c>
      <c r="B153" s="14"/>
      <c r="C153" s="28"/>
      <c r="D153" s="28"/>
      <c r="E153" s="17"/>
      <c r="F153" s="17"/>
      <c r="G153" s="6"/>
      <c r="H153" s="9" t="s">
        <v>24</v>
      </c>
      <c r="I153" s="113">
        <f t="shared" si="34"/>
        <v>0</v>
      </c>
      <c r="J153" s="114"/>
      <c r="K153" s="5" t="s">
        <v>24</v>
      </c>
      <c r="L153" s="6"/>
      <c r="M153" s="9" t="s">
        <v>25</v>
      </c>
      <c r="N153" s="113">
        <f t="shared" si="1"/>
        <v>0</v>
      </c>
      <c r="O153" s="114"/>
      <c r="P153" s="5" t="s">
        <v>24</v>
      </c>
      <c r="R153" s="113">
        <f t="shared" si="24"/>
        <v>0</v>
      </c>
      <c r="S153" s="114"/>
      <c r="T153" s="5" t="s">
        <v>24</v>
      </c>
      <c r="V153" s="25" t="str">
        <f t="shared" si="27"/>
        <v/>
      </c>
      <c r="W153" s="25" t="str">
        <f t="shared" si="25"/>
        <v/>
      </c>
      <c r="X153" s="25" t="str">
        <f t="shared" si="28"/>
        <v/>
      </c>
      <c r="Y153" s="25" t="s">
        <v>26</v>
      </c>
      <c r="Z153" s="29"/>
      <c r="AA153" s="25" t="str">
        <f t="shared" si="26"/>
        <v/>
      </c>
      <c r="AB153" s="29"/>
      <c r="AC153" s="29"/>
      <c r="AD153" s="87" t="str">
        <f t="shared" si="29"/>
        <v/>
      </c>
      <c r="AE153" s="95" t="str">
        <f t="shared" si="30"/>
        <v/>
      </c>
      <c r="AF153" s="23">
        <f t="shared" si="31"/>
        <v>1</v>
      </c>
      <c r="AG153" s="2">
        <f t="shared" si="32"/>
        <v>7</v>
      </c>
      <c r="AH153" s="2">
        <f t="shared" si="33"/>
        <v>1</v>
      </c>
      <c r="AI153" s="2">
        <f>COUNTIF(【編集不可】祝日一覧!$B$1:$B$23,$F153)</f>
        <v>0</v>
      </c>
      <c r="AJ153" s="2">
        <f>COUNTIF(【編集不可】祝日一覧!$B$1:$B$23,$AF153)</f>
        <v>0</v>
      </c>
      <c r="AK153" s="2" t="str">
        <f ca="1">$B153&amp;"-"&amp;COUNTIF($B$13:INDIRECT("B"&amp;12+A153),B153)</f>
        <v>-0</v>
      </c>
    </row>
    <row r="154" spans="1:37" ht="21.75" customHeight="1" x14ac:dyDescent="0.25">
      <c r="A154" s="7">
        <v>142</v>
      </c>
      <c r="B154" s="14"/>
      <c r="C154" s="28"/>
      <c r="D154" s="28"/>
      <c r="E154" s="17"/>
      <c r="F154" s="17"/>
      <c r="G154" s="6"/>
      <c r="H154" s="9" t="s">
        <v>24</v>
      </c>
      <c r="I154" s="113">
        <f t="shared" si="34"/>
        <v>0</v>
      </c>
      <c r="J154" s="114"/>
      <c r="K154" s="5" t="s">
        <v>24</v>
      </c>
      <c r="L154" s="6"/>
      <c r="M154" s="9" t="s">
        <v>25</v>
      </c>
      <c r="N154" s="113">
        <f t="shared" si="1"/>
        <v>0</v>
      </c>
      <c r="O154" s="114"/>
      <c r="P154" s="5" t="s">
        <v>24</v>
      </c>
      <c r="R154" s="113">
        <f t="shared" si="24"/>
        <v>0</v>
      </c>
      <c r="S154" s="114"/>
      <c r="T154" s="5" t="s">
        <v>24</v>
      </c>
      <c r="V154" s="25" t="str">
        <f t="shared" si="27"/>
        <v/>
      </c>
      <c r="W154" s="25" t="str">
        <f t="shared" si="25"/>
        <v/>
      </c>
      <c r="X154" s="25" t="str">
        <f t="shared" si="28"/>
        <v/>
      </c>
      <c r="Y154" s="25" t="s">
        <v>26</v>
      </c>
      <c r="Z154" s="29"/>
      <c r="AA154" s="25" t="str">
        <f t="shared" si="26"/>
        <v/>
      </c>
      <c r="AB154" s="29"/>
      <c r="AC154" s="29"/>
      <c r="AD154" s="87" t="str">
        <f t="shared" si="29"/>
        <v/>
      </c>
      <c r="AE154" s="95" t="str">
        <f t="shared" si="30"/>
        <v/>
      </c>
      <c r="AF154" s="23">
        <f t="shared" si="31"/>
        <v>1</v>
      </c>
      <c r="AG154" s="2">
        <f t="shared" si="32"/>
        <v>7</v>
      </c>
      <c r="AH154" s="2">
        <f t="shared" si="33"/>
        <v>1</v>
      </c>
      <c r="AI154" s="2">
        <f>COUNTIF(【編集不可】祝日一覧!$B$1:$B$23,$F154)</f>
        <v>0</v>
      </c>
      <c r="AJ154" s="2">
        <f>COUNTIF(【編集不可】祝日一覧!$B$1:$B$23,$AF154)</f>
        <v>0</v>
      </c>
      <c r="AK154" s="2" t="str">
        <f ca="1">$B154&amp;"-"&amp;COUNTIF($B$13:INDIRECT("B"&amp;12+A154),B154)</f>
        <v>-0</v>
      </c>
    </row>
    <row r="155" spans="1:37" ht="21.75" customHeight="1" x14ac:dyDescent="0.25">
      <c r="A155" s="7">
        <v>143</v>
      </c>
      <c r="B155" s="14"/>
      <c r="C155" s="28"/>
      <c r="D155" s="28"/>
      <c r="E155" s="17"/>
      <c r="F155" s="17"/>
      <c r="G155" s="6"/>
      <c r="H155" s="9" t="s">
        <v>24</v>
      </c>
      <c r="I155" s="113">
        <f t="shared" si="34"/>
        <v>0</v>
      </c>
      <c r="J155" s="114"/>
      <c r="K155" s="5" t="s">
        <v>24</v>
      </c>
      <c r="L155" s="6"/>
      <c r="M155" s="9" t="s">
        <v>25</v>
      </c>
      <c r="N155" s="113">
        <f t="shared" si="1"/>
        <v>0</v>
      </c>
      <c r="O155" s="114"/>
      <c r="P155" s="5" t="s">
        <v>24</v>
      </c>
      <c r="R155" s="113">
        <f t="shared" si="24"/>
        <v>0</v>
      </c>
      <c r="S155" s="114"/>
      <c r="T155" s="5" t="s">
        <v>24</v>
      </c>
      <c r="V155" s="25" t="str">
        <f t="shared" si="27"/>
        <v/>
      </c>
      <c r="W155" s="25" t="str">
        <f t="shared" si="25"/>
        <v/>
      </c>
      <c r="X155" s="25" t="str">
        <f t="shared" si="28"/>
        <v/>
      </c>
      <c r="Y155" s="25" t="s">
        <v>26</v>
      </c>
      <c r="Z155" s="29"/>
      <c r="AA155" s="25" t="str">
        <f t="shared" si="26"/>
        <v/>
      </c>
      <c r="AB155" s="29"/>
      <c r="AC155" s="29"/>
      <c r="AD155" s="87" t="str">
        <f t="shared" si="29"/>
        <v/>
      </c>
      <c r="AE155" s="95" t="str">
        <f t="shared" si="30"/>
        <v/>
      </c>
      <c r="AF155" s="23">
        <f t="shared" si="31"/>
        <v>1</v>
      </c>
      <c r="AG155" s="2">
        <f t="shared" si="32"/>
        <v>7</v>
      </c>
      <c r="AH155" s="2">
        <f t="shared" si="33"/>
        <v>1</v>
      </c>
      <c r="AI155" s="2">
        <f>COUNTIF(【編集不可】祝日一覧!$B$1:$B$23,$F155)</f>
        <v>0</v>
      </c>
      <c r="AJ155" s="2">
        <f>COUNTIF(【編集不可】祝日一覧!$B$1:$B$23,$AF155)</f>
        <v>0</v>
      </c>
      <c r="AK155" s="2" t="str">
        <f ca="1">$B155&amp;"-"&amp;COUNTIF($B$13:INDIRECT("B"&amp;12+A155),B155)</f>
        <v>-0</v>
      </c>
    </row>
    <row r="156" spans="1:37" ht="21.75" customHeight="1" x14ac:dyDescent="0.25">
      <c r="A156" s="7">
        <v>144</v>
      </c>
      <c r="B156" s="14"/>
      <c r="C156" s="28"/>
      <c r="D156" s="28"/>
      <c r="E156" s="17"/>
      <c r="F156" s="17"/>
      <c r="G156" s="6"/>
      <c r="H156" s="9" t="s">
        <v>24</v>
      </c>
      <c r="I156" s="113">
        <f t="shared" si="34"/>
        <v>0</v>
      </c>
      <c r="J156" s="114"/>
      <c r="K156" s="5" t="s">
        <v>24</v>
      </c>
      <c r="L156" s="6"/>
      <c r="M156" s="9" t="s">
        <v>25</v>
      </c>
      <c r="N156" s="113">
        <f t="shared" si="1"/>
        <v>0</v>
      </c>
      <c r="O156" s="114"/>
      <c r="P156" s="5" t="s">
        <v>24</v>
      </c>
      <c r="R156" s="113">
        <f t="shared" si="24"/>
        <v>0</v>
      </c>
      <c r="S156" s="114"/>
      <c r="T156" s="5" t="s">
        <v>24</v>
      </c>
      <c r="V156" s="25" t="str">
        <f t="shared" si="27"/>
        <v/>
      </c>
      <c r="W156" s="25" t="str">
        <f t="shared" si="25"/>
        <v/>
      </c>
      <c r="X156" s="25" t="str">
        <f t="shared" si="28"/>
        <v/>
      </c>
      <c r="Y156" s="25" t="s">
        <v>26</v>
      </c>
      <c r="Z156" s="29"/>
      <c r="AA156" s="25" t="str">
        <f t="shared" si="26"/>
        <v/>
      </c>
      <c r="AB156" s="29"/>
      <c r="AC156" s="29"/>
      <c r="AD156" s="87" t="str">
        <f t="shared" si="29"/>
        <v/>
      </c>
      <c r="AE156" s="95" t="str">
        <f t="shared" si="30"/>
        <v/>
      </c>
      <c r="AF156" s="23">
        <f t="shared" si="31"/>
        <v>1</v>
      </c>
      <c r="AG156" s="2">
        <f t="shared" si="32"/>
        <v>7</v>
      </c>
      <c r="AH156" s="2">
        <f t="shared" si="33"/>
        <v>1</v>
      </c>
      <c r="AI156" s="2">
        <f>COUNTIF(【編集不可】祝日一覧!$B$1:$B$23,$F156)</f>
        <v>0</v>
      </c>
      <c r="AJ156" s="2">
        <f>COUNTIF(【編集不可】祝日一覧!$B$1:$B$23,$AF156)</f>
        <v>0</v>
      </c>
      <c r="AK156" s="2" t="str">
        <f ca="1">$B156&amp;"-"&amp;COUNTIF($B$13:INDIRECT("B"&amp;12+A156),B156)</f>
        <v>-0</v>
      </c>
    </row>
    <row r="157" spans="1:37" ht="21.75" customHeight="1" x14ac:dyDescent="0.25">
      <c r="A157" s="7">
        <v>145</v>
      </c>
      <c r="B157" s="14"/>
      <c r="C157" s="28"/>
      <c r="D157" s="28"/>
      <c r="E157" s="17"/>
      <c r="F157" s="17"/>
      <c r="G157" s="6"/>
      <c r="H157" s="9" t="s">
        <v>24</v>
      </c>
      <c r="I157" s="113">
        <f t="shared" si="34"/>
        <v>0</v>
      </c>
      <c r="J157" s="114"/>
      <c r="K157" s="5" t="s">
        <v>24</v>
      </c>
      <c r="L157" s="6"/>
      <c r="M157" s="9" t="s">
        <v>25</v>
      </c>
      <c r="N157" s="113">
        <f t="shared" si="1"/>
        <v>0</v>
      </c>
      <c r="O157" s="114"/>
      <c r="P157" s="5" t="s">
        <v>24</v>
      </c>
      <c r="R157" s="113">
        <f t="shared" si="24"/>
        <v>0</v>
      </c>
      <c r="S157" s="114"/>
      <c r="T157" s="5" t="s">
        <v>24</v>
      </c>
      <c r="V157" s="25" t="str">
        <f t="shared" si="27"/>
        <v/>
      </c>
      <c r="W157" s="25" t="str">
        <f t="shared" si="25"/>
        <v/>
      </c>
      <c r="X157" s="25" t="str">
        <f t="shared" si="28"/>
        <v/>
      </c>
      <c r="Y157" s="25" t="s">
        <v>26</v>
      </c>
      <c r="Z157" s="29"/>
      <c r="AA157" s="25" t="str">
        <f t="shared" si="26"/>
        <v/>
      </c>
      <c r="AB157" s="29"/>
      <c r="AC157" s="29"/>
      <c r="AD157" s="87" t="str">
        <f t="shared" si="29"/>
        <v/>
      </c>
      <c r="AE157" s="95" t="str">
        <f t="shared" si="30"/>
        <v/>
      </c>
      <c r="AF157" s="23">
        <f t="shared" si="31"/>
        <v>1</v>
      </c>
      <c r="AG157" s="2">
        <f t="shared" si="32"/>
        <v>7</v>
      </c>
      <c r="AH157" s="2">
        <f t="shared" si="33"/>
        <v>1</v>
      </c>
      <c r="AI157" s="2">
        <f>COUNTIF(【編集不可】祝日一覧!$B$1:$B$23,$F157)</f>
        <v>0</v>
      </c>
      <c r="AJ157" s="2">
        <f>COUNTIF(【編集不可】祝日一覧!$B$1:$B$23,$AF157)</f>
        <v>0</v>
      </c>
      <c r="AK157" s="2" t="str">
        <f ca="1">$B157&amp;"-"&amp;COUNTIF($B$13:INDIRECT("B"&amp;12+A157),B157)</f>
        <v>-0</v>
      </c>
    </row>
    <row r="158" spans="1:37" ht="21.75" customHeight="1" x14ac:dyDescent="0.25">
      <c r="A158" s="7">
        <v>146</v>
      </c>
      <c r="B158" s="14"/>
      <c r="C158" s="28"/>
      <c r="D158" s="28"/>
      <c r="E158" s="17"/>
      <c r="F158" s="17"/>
      <c r="G158" s="6"/>
      <c r="H158" s="9" t="s">
        <v>24</v>
      </c>
      <c r="I158" s="113">
        <f t="shared" si="34"/>
        <v>0</v>
      </c>
      <c r="J158" s="114"/>
      <c r="K158" s="5" t="s">
        <v>24</v>
      </c>
      <c r="L158" s="6"/>
      <c r="M158" s="9" t="s">
        <v>25</v>
      </c>
      <c r="N158" s="113">
        <f t="shared" si="1"/>
        <v>0</v>
      </c>
      <c r="O158" s="114"/>
      <c r="P158" s="5" t="s">
        <v>24</v>
      </c>
      <c r="R158" s="113">
        <f t="shared" si="24"/>
        <v>0</v>
      </c>
      <c r="S158" s="114"/>
      <c r="T158" s="5" t="s">
        <v>24</v>
      </c>
      <c r="V158" s="25" t="str">
        <f t="shared" si="27"/>
        <v/>
      </c>
      <c r="W158" s="25" t="str">
        <f t="shared" si="25"/>
        <v/>
      </c>
      <c r="X158" s="25" t="str">
        <f t="shared" si="28"/>
        <v/>
      </c>
      <c r="Y158" s="25" t="s">
        <v>26</v>
      </c>
      <c r="Z158" s="29"/>
      <c r="AA158" s="25" t="str">
        <f t="shared" si="26"/>
        <v/>
      </c>
      <c r="AB158" s="29"/>
      <c r="AC158" s="29"/>
      <c r="AD158" s="87" t="str">
        <f t="shared" si="29"/>
        <v/>
      </c>
      <c r="AE158" s="95" t="str">
        <f t="shared" si="30"/>
        <v/>
      </c>
      <c r="AF158" s="23">
        <f t="shared" si="31"/>
        <v>1</v>
      </c>
      <c r="AG158" s="2">
        <f t="shared" si="32"/>
        <v>7</v>
      </c>
      <c r="AH158" s="2">
        <f t="shared" si="33"/>
        <v>1</v>
      </c>
      <c r="AI158" s="2">
        <f>COUNTIF(【編集不可】祝日一覧!$B$1:$B$23,$F158)</f>
        <v>0</v>
      </c>
      <c r="AJ158" s="2">
        <f>COUNTIF(【編集不可】祝日一覧!$B$1:$B$23,$AF158)</f>
        <v>0</v>
      </c>
      <c r="AK158" s="2" t="str">
        <f ca="1">$B158&amp;"-"&amp;COUNTIF($B$13:INDIRECT("B"&amp;12+A158),B158)</f>
        <v>-0</v>
      </c>
    </row>
    <row r="159" spans="1:37" ht="21.75" customHeight="1" x14ac:dyDescent="0.25">
      <c r="A159" s="7">
        <v>147</v>
      </c>
      <c r="B159" s="14"/>
      <c r="C159" s="28"/>
      <c r="D159" s="28"/>
      <c r="E159" s="17"/>
      <c r="F159" s="17"/>
      <c r="G159" s="6"/>
      <c r="H159" s="9" t="s">
        <v>24</v>
      </c>
      <c r="I159" s="113">
        <f t="shared" si="34"/>
        <v>0</v>
      </c>
      <c r="J159" s="114"/>
      <c r="K159" s="5" t="s">
        <v>24</v>
      </c>
      <c r="L159" s="6"/>
      <c r="M159" s="9" t="s">
        <v>25</v>
      </c>
      <c r="N159" s="113">
        <f t="shared" si="1"/>
        <v>0</v>
      </c>
      <c r="O159" s="114"/>
      <c r="P159" s="5" t="s">
        <v>24</v>
      </c>
      <c r="R159" s="113">
        <f t="shared" si="24"/>
        <v>0</v>
      </c>
      <c r="S159" s="114"/>
      <c r="T159" s="5" t="s">
        <v>24</v>
      </c>
      <c r="V159" s="25" t="str">
        <f t="shared" si="27"/>
        <v/>
      </c>
      <c r="W159" s="25" t="str">
        <f t="shared" si="25"/>
        <v/>
      </c>
      <c r="X159" s="25" t="str">
        <f t="shared" si="28"/>
        <v/>
      </c>
      <c r="Y159" s="25" t="s">
        <v>26</v>
      </c>
      <c r="Z159" s="29"/>
      <c r="AA159" s="25" t="str">
        <f t="shared" si="26"/>
        <v/>
      </c>
      <c r="AB159" s="29"/>
      <c r="AC159" s="29"/>
      <c r="AD159" s="87" t="str">
        <f t="shared" si="29"/>
        <v/>
      </c>
      <c r="AE159" s="95" t="str">
        <f t="shared" si="30"/>
        <v/>
      </c>
      <c r="AF159" s="23">
        <f t="shared" si="31"/>
        <v>1</v>
      </c>
      <c r="AG159" s="2">
        <f t="shared" si="32"/>
        <v>7</v>
      </c>
      <c r="AH159" s="2">
        <f t="shared" si="33"/>
        <v>1</v>
      </c>
      <c r="AI159" s="2">
        <f>COUNTIF(【編集不可】祝日一覧!$B$1:$B$23,$F159)</f>
        <v>0</v>
      </c>
      <c r="AJ159" s="2">
        <f>COUNTIF(【編集不可】祝日一覧!$B$1:$B$23,$AF159)</f>
        <v>0</v>
      </c>
      <c r="AK159" s="2" t="str">
        <f ca="1">$B159&amp;"-"&amp;COUNTIF($B$13:INDIRECT("B"&amp;12+A159),B159)</f>
        <v>-0</v>
      </c>
    </row>
    <row r="160" spans="1:37" ht="21.75" customHeight="1" x14ac:dyDescent="0.25">
      <c r="A160" s="7">
        <v>148</v>
      </c>
      <c r="B160" s="14"/>
      <c r="C160" s="28"/>
      <c r="D160" s="28"/>
      <c r="E160" s="17"/>
      <c r="F160" s="17"/>
      <c r="G160" s="6"/>
      <c r="H160" s="9" t="s">
        <v>24</v>
      </c>
      <c r="I160" s="113">
        <f t="shared" si="34"/>
        <v>0</v>
      </c>
      <c r="J160" s="114"/>
      <c r="K160" s="5" t="s">
        <v>24</v>
      </c>
      <c r="L160" s="6"/>
      <c r="M160" s="9" t="s">
        <v>25</v>
      </c>
      <c r="N160" s="113">
        <f t="shared" si="1"/>
        <v>0</v>
      </c>
      <c r="O160" s="114"/>
      <c r="P160" s="5" t="s">
        <v>24</v>
      </c>
      <c r="R160" s="113">
        <f t="shared" si="24"/>
        <v>0</v>
      </c>
      <c r="S160" s="114"/>
      <c r="T160" s="5" t="s">
        <v>24</v>
      </c>
      <c r="V160" s="25" t="str">
        <f t="shared" si="27"/>
        <v/>
      </c>
      <c r="W160" s="25" t="str">
        <f t="shared" si="25"/>
        <v/>
      </c>
      <c r="X160" s="25" t="str">
        <f t="shared" si="28"/>
        <v/>
      </c>
      <c r="Y160" s="25" t="s">
        <v>26</v>
      </c>
      <c r="Z160" s="29"/>
      <c r="AA160" s="25" t="str">
        <f t="shared" si="26"/>
        <v/>
      </c>
      <c r="AB160" s="29"/>
      <c r="AC160" s="29"/>
      <c r="AD160" s="87" t="str">
        <f t="shared" si="29"/>
        <v/>
      </c>
      <c r="AE160" s="95" t="str">
        <f t="shared" si="30"/>
        <v/>
      </c>
      <c r="AF160" s="23">
        <f t="shared" si="31"/>
        <v>1</v>
      </c>
      <c r="AG160" s="2">
        <f t="shared" si="32"/>
        <v>7</v>
      </c>
      <c r="AH160" s="2">
        <f t="shared" si="33"/>
        <v>1</v>
      </c>
      <c r="AI160" s="2">
        <f>COUNTIF(【編集不可】祝日一覧!$B$1:$B$23,$F160)</f>
        <v>0</v>
      </c>
      <c r="AJ160" s="2">
        <f>COUNTIF(【編集不可】祝日一覧!$B$1:$B$23,$AF160)</f>
        <v>0</v>
      </c>
      <c r="AK160" s="2" t="str">
        <f ca="1">$B160&amp;"-"&amp;COUNTIF($B$13:INDIRECT("B"&amp;12+A160),B160)</f>
        <v>-0</v>
      </c>
    </row>
    <row r="161" spans="1:37" ht="21.75" customHeight="1" x14ac:dyDescent="0.25">
      <c r="A161" s="7">
        <v>149</v>
      </c>
      <c r="B161" s="14"/>
      <c r="C161" s="28"/>
      <c r="D161" s="28"/>
      <c r="E161" s="17"/>
      <c r="F161" s="17"/>
      <c r="G161" s="6"/>
      <c r="H161" s="9" t="s">
        <v>24</v>
      </c>
      <c r="I161" s="113">
        <f t="shared" si="34"/>
        <v>0</v>
      </c>
      <c r="J161" s="114"/>
      <c r="K161" s="5" t="s">
        <v>24</v>
      </c>
      <c r="L161" s="6"/>
      <c r="M161" s="9" t="s">
        <v>25</v>
      </c>
      <c r="N161" s="113">
        <f t="shared" si="1"/>
        <v>0</v>
      </c>
      <c r="O161" s="114"/>
      <c r="P161" s="5" t="s">
        <v>24</v>
      </c>
      <c r="R161" s="113">
        <f t="shared" si="24"/>
        <v>0</v>
      </c>
      <c r="S161" s="114"/>
      <c r="T161" s="5" t="s">
        <v>24</v>
      </c>
      <c r="V161" s="25" t="str">
        <f t="shared" si="27"/>
        <v/>
      </c>
      <c r="W161" s="25" t="str">
        <f t="shared" si="25"/>
        <v/>
      </c>
      <c r="X161" s="25" t="str">
        <f t="shared" si="28"/>
        <v/>
      </c>
      <c r="Y161" s="25" t="s">
        <v>26</v>
      </c>
      <c r="Z161" s="29"/>
      <c r="AA161" s="25" t="str">
        <f t="shared" si="26"/>
        <v/>
      </c>
      <c r="AB161" s="29"/>
      <c r="AC161" s="29"/>
      <c r="AD161" s="87" t="str">
        <f t="shared" si="29"/>
        <v/>
      </c>
      <c r="AE161" s="95" t="str">
        <f t="shared" si="30"/>
        <v/>
      </c>
      <c r="AF161" s="23">
        <f t="shared" si="31"/>
        <v>1</v>
      </c>
      <c r="AG161" s="2">
        <f t="shared" si="32"/>
        <v>7</v>
      </c>
      <c r="AH161" s="2">
        <f t="shared" si="33"/>
        <v>1</v>
      </c>
      <c r="AI161" s="2">
        <f>COUNTIF(【編集不可】祝日一覧!$B$1:$B$23,$F161)</f>
        <v>0</v>
      </c>
      <c r="AJ161" s="2">
        <f>COUNTIF(【編集不可】祝日一覧!$B$1:$B$23,$AF161)</f>
        <v>0</v>
      </c>
      <c r="AK161" s="2" t="str">
        <f ca="1">$B161&amp;"-"&amp;COUNTIF($B$13:INDIRECT("B"&amp;12+A161),B161)</f>
        <v>-0</v>
      </c>
    </row>
    <row r="162" spans="1:37" ht="21.75" customHeight="1" x14ac:dyDescent="0.25">
      <c r="A162" s="7">
        <v>150</v>
      </c>
      <c r="B162" s="14"/>
      <c r="C162" s="28"/>
      <c r="D162" s="28"/>
      <c r="E162" s="17"/>
      <c r="F162" s="17"/>
      <c r="G162" s="6"/>
      <c r="H162" s="9" t="s">
        <v>24</v>
      </c>
      <c r="I162" s="113">
        <f t="shared" si="34"/>
        <v>0</v>
      </c>
      <c r="J162" s="114"/>
      <c r="K162" s="5" t="s">
        <v>24</v>
      </c>
      <c r="L162" s="6"/>
      <c r="M162" s="9" t="s">
        <v>25</v>
      </c>
      <c r="N162" s="113">
        <f t="shared" si="1"/>
        <v>0</v>
      </c>
      <c r="O162" s="114"/>
      <c r="P162" s="5" t="s">
        <v>24</v>
      </c>
      <c r="R162" s="113">
        <f t="shared" si="24"/>
        <v>0</v>
      </c>
      <c r="S162" s="114"/>
      <c r="T162" s="5" t="s">
        <v>24</v>
      </c>
      <c r="V162" s="25" t="str">
        <f t="shared" si="27"/>
        <v/>
      </c>
      <c r="W162" s="25" t="str">
        <f t="shared" si="25"/>
        <v/>
      </c>
      <c r="X162" s="25" t="str">
        <f t="shared" si="28"/>
        <v/>
      </c>
      <c r="Y162" s="25" t="s">
        <v>26</v>
      </c>
      <c r="Z162" s="29"/>
      <c r="AA162" s="25" t="str">
        <f t="shared" si="26"/>
        <v/>
      </c>
      <c r="AB162" s="29"/>
      <c r="AC162" s="29"/>
      <c r="AD162" s="87" t="str">
        <f t="shared" si="29"/>
        <v/>
      </c>
      <c r="AE162" s="95" t="str">
        <f t="shared" si="30"/>
        <v/>
      </c>
      <c r="AF162" s="23">
        <f t="shared" si="31"/>
        <v>1</v>
      </c>
      <c r="AG162" s="2">
        <f t="shared" si="32"/>
        <v>7</v>
      </c>
      <c r="AH162" s="2">
        <f t="shared" si="33"/>
        <v>1</v>
      </c>
      <c r="AI162" s="2">
        <f>COUNTIF(【編集不可】祝日一覧!$B$1:$B$23,$F162)</f>
        <v>0</v>
      </c>
      <c r="AJ162" s="2">
        <f>COUNTIF(【編集不可】祝日一覧!$B$1:$B$23,$AF162)</f>
        <v>0</v>
      </c>
      <c r="AK162" s="2" t="str">
        <f ca="1">$B162&amp;"-"&amp;COUNTIF($B$13:INDIRECT("B"&amp;12+A162),B162)</f>
        <v>-0</v>
      </c>
    </row>
    <row r="163" spans="1:37" ht="21.75" customHeight="1" x14ac:dyDescent="0.25">
      <c r="A163" s="7">
        <v>151</v>
      </c>
      <c r="B163" s="14"/>
      <c r="C163" s="28"/>
      <c r="D163" s="28"/>
      <c r="E163" s="17"/>
      <c r="F163" s="17"/>
      <c r="G163" s="6"/>
      <c r="H163" s="9" t="s">
        <v>24</v>
      </c>
      <c r="I163" s="113">
        <f t="shared" si="34"/>
        <v>0</v>
      </c>
      <c r="J163" s="114"/>
      <c r="K163" s="5" t="s">
        <v>24</v>
      </c>
      <c r="L163" s="6"/>
      <c r="M163" s="9" t="s">
        <v>25</v>
      </c>
      <c r="N163" s="113">
        <f t="shared" si="1"/>
        <v>0</v>
      </c>
      <c r="O163" s="114"/>
      <c r="P163" s="5" t="s">
        <v>24</v>
      </c>
      <c r="R163" s="113">
        <f t="shared" si="24"/>
        <v>0</v>
      </c>
      <c r="S163" s="114"/>
      <c r="T163" s="5" t="s">
        <v>24</v>
      </c>
      <c r="V163" s="25" t="str">
        <f t="shared" si="27"/>
        <v/>
      </c>
      <c r="W163" s="25" t="str">
        <f t="shared" si="25"/>
        <v/>
      </c>
      <c r="X163" s="25" t="str">
        <f t="shared" si="28"/>
        <v/>
      </c>
      <c r="Y163" s="25" t="s">
        <v>26</v>
      </c>
      <c r="Z163" s="29"/>
      <c r="AA163" s="25" t="str">
        <f t="shared" si="26"/>
        <v/>
      </c>
      <c r="AB163" s="29"/>
      <c r="AC163" s="29"/>
      <c r="AD163" s="87" t="str">
        <f t="shared" si="29"/>
        <v/>
      </c>
      <c r="AE163" s="95" t="str">
        <f t="shared" si="30"/>
        <v/>
      </c>
      <c r="AF163" s="23">
        <f t="shared" si="31"/>
        <v>1</v>
      </c>
      <c r="AG163" s="2">
        <f t="shared" si="32"/>
        <v>7</v>
      </c>
      <c r="AH163" s="2">
        <f t="shared" si="33"/>
        <v>1</v>
      </c>
      <c r="AI163" s="2">
        <f>COUNTIF(【編集不可】祝日一覧!$B$1:$B$23,$F163)</f>
        <v>0</v>
      </c>
      <c r="AJ163" s="2">
        <f>COUNTIF(【編集不可】祝日一覧!$B$1:$B$23,$AF163)</f>
        <v>0</v>
      </c>
      <c r="AK163" s="2" t="str">
        <f ca="1">$B163&amp;"-"&amp;COUNTIF($B$13:INDIRECT("B"&amp;12+A163),B163)</f>
        <v>-0</v>
      </c>
    </row>
    <row r="164" spans="1:37" ht="21.75" customHeight="1" x14ac:dyDescent="0.25">
      <c r="A164" s="7">
        <v>152</v>
      </c>
      <c r="B164" s="14"/>
      <c r="C164" s="28"/>
      <c r="D164" s="28"/>
      <c r="E164" s="17"/>
      <c r="F164" s="17"/>
      <c r="G164" s="6"/>
      <c r="H164" s="9" t="s">
        <v>24</v>
      </c>
      <c r="I164" s="113">
        <f t="shared" si="34"/>
        <v>0</v>
      </c>
      <c r="J164" s="114"/>
      <c r="K164" s="5" t="s">
        <v>24</v>
      </c>
      <c r="L164" s="6"/>
      <c r="M164" s="9" t="s">
        <v>25</v>
      </c>
      <c r="N164" s="113">
        <f t="shared" si="1"/>
        <v>0</v>
      </c>
      <c r="O164" s="114"/>
      <c r="P164" s="5" t="s">
        <v>24</v>
      </c>
      <c r="R164" s="113">
        <f t="shared" si="24"/>
        <v>0</v>
      </c>
      <c r="S164" s="114"/>
      <c r="T164" s="5" t="s">
        <v>24</v>
      </c>
      <c r="V164" s="25" t="str">
        <f t="shared" si="27"/>
        <v/>
      </c>
      <c r="W164" s="25" t="str">
        <f t="shared" si="25"/>
        <v/>
      </c>
      <c r="X164" s="25" t="str">
        <f t="shared" si="28"/>
        <v/>
      </c>
      <c r="Y164" s="25" t="s">
        <v>26</v>
      </c>
      <c r="Z164" s="29"/>
      <c r="AA164" s="25" t="str">
        <f t="shared" si="26"/>
        <v/>
      </c>
      <c r="AB164" s="29"/>
      <c r="AC164" s="29"/>
      <c r="AD164" s="87" t="str">
        <f t="shared" si="29"/>
        <v/>
      </c>
      <c r="AE164" s="95" t="str">
        <f t="shared" si="30"/>
        <v/>
      </c>
      <c r="AF164" s="23">
        <f t="shared" si="31"/>
        <v>1</v>
      </c>
      <c r="AG164" s="2">
        <f t="shared" si="32"/>
        <v>7</v>
      </c>
      <c r="AH164" s="2">
        <f t="shared" si="33"/>
        <v>1</v>
      </c>
      <c r="AI164" s="2">
        <f>COUNTIF(【編集不可】祝日一覧!$B$1:$B$23,$F164)</f>
        <v>0</v>
      </c>
      <c r="AJ164" s="2">
        <f>COUNTIF(【編集不可】祝日一覧!$B$1:$B$23,$AF164)</f>
        <v>0</v>
      </c>
      <c r="AK164" s="2" t="str">
        <f ca="1">$B164&amp;"-"&amp;COUNTIF($B$13:INDIRECT("B"&amp;12+A164),B164)</f>
        <v>-0</v>
      </c>
    </row>
    <row r="165" spans="1:37" ht="21.75" customHeight="1" x14ac:dyDescent="0.25">
      <c r="A165" s="7">
        <v>153</v>
      </c>
      <c r="B165" s="14"/>
      <c r="C165" s="28"/>
      <c r="D165" s="28"/>
      <c r="E165" s="17"/>
      <c r="F165" s="17"/>
      <c r="G165" s="6"/>
      <c r="H165" s="9" t="s">
        <v>24</v>
      </c>
      <c r="I165" s="113">
        <f t="shared" si="34"/>
        <v>0</v>
      </c>
      <c r="J165" s="114"/>
      <c r="K165" s="5" t="s">
        <v>24</v>
      </c>
      <c r="L165" s="6"/>
      <c r="M165" s="9" t="s">
        <v>25</v>
      </c>
      <c r="N165" s="113">
        <f t="shared" si="1"/>
        <v>0</v>
      </c>
      <c r="O165" s="114"/>
      <c r="P165" s="5" t="s">
        <v>24</v>
      </c>
      <c r="R165" s="113">
        <f t="shared" si="24"/>
        <v>0</v>
      </c>
      <c r="S165" s="114"/>
      <c r="T165" s="5" t="s">
        <v>24</v>
      </c>
      <c r="V165" s="25" t="str">
        <f t="shared" si="27"/>
        <v/>
      </c>
      <c r="W165" s="25" t="str">
        <f t="shared" si="25"/>
        <v/>
      </c>
      <c r="X165" s="25" t="str">
        <f t="shared" si="28"/>
        <v/>
      </c>
      <c r="Y165" s="25" t="s">
        <v>26</v>
      </c>
      <c r="Z165" s="29"/>
      <c r="AA165" s="25" t="str">
        <f t="shared" si="26"/>
        <v/>
      </c>
      <c r="AB165" s="29"/>
      <c r="AC165" s="29"/>
      <c r="AD165" s="87" t="str">
        <f t="shared" si="29"/>
        <v/>
      </c>
      <c r="AE165" s="95" t="str">
        <f t="shared" si="30"/>
        <v/>
      </c>
      <c r="AF165" s="23">
        <f t="shared" si="31"/>
        <v>1</v>
      </c>
      <c r="AG165" s="2">
        <f t="shared" si="32"/>
        <v>7</v>
      </c>
      <c r="AH165" s="2">
        <f t="shared" si="33"/>
        <v>1</v>
      </c>
      <c r="AI165" s="2">
        <f>COUNTIF(【編集不可】祝日一覧!$B$1:$B$23,$F165)</f>
        <v>0</v>
      </c>
      <c r="AJ165" s="2">
        <f>COUNTIF(【編集不可】祝日一覧!$B$1:$B$23,$AF165)</f>
        <v>0</v>
      </c>
      <c r="AK165" s="2" t="str">
        <f ca="1">$B165&amp;"-"&amp;COUNTIF($B$13:INDIRECT("B"&amp;12+A165),B165)</f>
        <v>-0</v>
      </c>
    </row>
    <row r="166" spans="1:37" ht="21.75" customHeight="1" x14ac:dyDescent="0.25">
      <c r="A166" s="7">
        <v>154</v>
      </c>
      <c r="B166" s="14"/>
      <c r="C166" s="28"/>
      <c r="D166" s="28"/>
      <c r="E166" s="17"/>
      <c r="F166" s="17"/>
      <c r="G166" s="6"/>
      <c r="H166" s="9" t="s">
        <v>24</v>
      </c>
      <c r="I166" s="113">
        <f t="shared" si="34"/>
        <v>0</v>
      </c>
      <c r="J166" s="114"/>
      <c r="K166" s="5" t="s">
        <v>24</v>
      </c>
      <c r="L166" s="6"/>
      <c r="M166" s="9" t="s">
        <v>25</v>
      </c>
      <c r="N166" s="113">
        <f t="shared" si="1"/>
        <v>0</v>
      </c>
      <c r="O166" s="114"/>
      <c r="P166" s="5" t="s">
        <v>24</v>
      </c>
      <c r="R166" s="113">
        <f t="shared" si="24"/>
        <v>0</v>
      </c>
      <c r="S166" s="114"/>
      <c r="T166" s="5" t="s">
        <v>24</v>
      </c>
      <c r="V166" s="25" t="str">
        <f t="shared" si="27"/>
        <v/>
      </c>
      <c r="W166" s="25" t="str">
        <f t="shared" si="25"/>
        <v/>
      </c>
      <c r="X166" s="25" t="str">
        <f t="shared" si="28"/>
        <v/>
      </c>
      <c r="Y166" s="25" t="s">
        <v>26</v>
      </c>
      <c r="Z166" s="29"/>
      <c r="AA166" s="25" t="str">
        <f t="shared" si="26"/>
        <v/>
      </c>
      <c r="AB166" s="29"/>
      <c r="AC166" s="29"/>
      <c r="AD166" s="87" t="str">
        <f t="shared" si="29"/>
        <v/>
      </c>
      <c r="AE166" s="95" t="str">
        <f t="shared" si="30"/>
        <v/>
      </c>
      <c r="AF166" s="23">
        <f t="shared" si="31"/>
        <v>1</v>
      </c>
      <c r="AG166" s="2">
        <f t="shared" si="32"/>
        <v>7</v>
      </c>
      <c r="AH166" s="2">
        <f t="shared" si="33"/>
        <v>1</v>
      </c>
      <c r="AI166" s="2">
        <f>COUNTIF(【編集不可】祝日一覧!$B$1:$B$23,$F166)</f>
        <v>0</v>
      </c>
      <c r="AJ166" s="2">
        <f>COUNTIF(【編集不可】祝日一覧!$B$1:$B$23,$AF166)</f>
        <v>0</v>
      </c>
      <c r="AK166" s="2" t="str">
        <f ca="1">$B166&amp;"-"&amp;COUNTIF($B$13:INDIRECT("B"&amp;12+A166),B166)</f>
        <v>-0</v>
      </c>
    </row>
    <row r="167" spans="1:37" ht="21.75" customHeight="1" x14ac:dyDescent="0.25">
      <c r="A167" s="7">
        <v>155</v>
      </c>
      <c r="B167" s="14"/>
      <c r="C167" s="28"/>
      <c r="D167" s="28"/>
      <c r="E167" s="17"/>
      <c r="F167" s="17"/>
      <c r="G167" s="6"/>
      <c r="H167" s="9" t="s">
        <v>24</v>
      </c>
      <c r="I167" s="113">
        <f t="shared" si="34"/>
        <v>0</v>
      </c>
      <c r="J167" s="114"/>
      <c r="K167" s="5" t="s">
        <v>24</v>
      </c>
      <c r="L167" s="6"/>
      <c r="M167" s="9" t="s">
        <v>25</v>
      </c>
      <c r="N167" s="113">
        <f t="shared" si="1"/>
        <v>0</v>
      </c>
      <c r="O167" s="114"/>
      <c r="P167" s="5" t="s">
        <v>24</v>
      </c>
      <c r="R167" s="113">
        <f t="shared" si="24"/>
        <v>0</v>
      </c>
      <c r="S167" s="114"/>
      <c r="T167" s="5" t="s">
        <v>24</v>
      </c>
      <c r="V167" s="25" t="str">
        <f t="shared" si="27"/>
        <v/>
      </c>
      <c r="W167" s="25" t="str">
        <f t="shared" si="25"/>
        <v/>
      </c>
      <c r="X167" s="25" t="str">
        <f t="shared" si="28"/>
        <v/>
      </c>
      <c r="Y167" s="25" t="s">
        <v>26</v>
      </c>
      <c r="Z167" s="29"/>
      <c r="AA167" s="25" t="str">
        <f t="shared" si="26"/>
        <v/>
      </c>
      <c r="AB167" s="29"/>
      <c r="AC167" s="29"/>
      <c r="AD167" s="87" t="str">
        <f t="shared" si="29"/>
        <v/>
      </c>
      <c r="AE167" s="95" t="str">
        <f t="shared" si="30"/>
        <v/>
      </c>
      <c r="AF167" s="23">
        <f t="shared" si="31"/>
        <v>1</v>
      </c>
      <c r="AG167" s="2">
        <f t="shared" si="32"/>
        <v>7</v>
      </c>
      <c r="AH167" s="2">
        <f t="shared" si="33"/>
        <v>1</v>
      </c>
      <c r="AI167" s="2">
        <f>COUNTIF(【編集不可】祝日一覧!$B$1:$B$23,$F167)</f>
        <v>0</v>
      </c>
      <c r="AJ167" s="2">
        <f>COUNTIF(【編集不可】祝日一覧!$B$1:$B$23,$AF167)</f>
        <v>0</v>
      </c>
      <c r="AK167" s="2" t="str">
        <f ca="1">$B167&amp;"-"&amp;COUNTIF($B$13:INDIRECT("B"&amp;12+A167),B167)</f>
        <v>-0</v>
      </c>
    </row>
    <row r="168" spans="1:37" ht="21.75" customHeight="1" x14ac:dyDescent="0.25">
      <c r="A168" s="7">
        <v>156</v>
      </c>
      <c r="B168" s="14"/>
      <c r="C168" s="28"/>
      <c r="D168" s="28"/>
      <c r="E168" s="17"/>
      <c r="F168" s="17"/>
      <c r="G168" s="6"/>
      <c r="H168" s="9" t="s">
        <v>24</v>
      </c>
      <c r="I168" s="113">
        <f t="shared" si="34"/>
        <v>0</v>
      </c>
      <c r="J168" s="114"/>
      <c r="K168" s="5" t="s">
        <v>24</v>
      </c>
      <c r="L168" s="6"/>
      <c r="M168" s="9" t="s">
        <v>25</v>
      </c>
      <c r="N168" s="113">
        <f t="shared" si="1"/>
        <v>0</v>
      </c>
      <c r="O168" s="114"/>
      <c r="P168" s="5" t="s">
        <v>24</v>
      </c>
      <c r="R168" s="113">
        <f t="shared" si="24"/>
        <v>0</v>
      </c>
      <c r="S168" s="114"/>
      <c r="T168" s="5" t="s">
        <v>24</v>
      </c>
      <c r="V168" s="25" t="str">
        <f t="shared" si="27"/>
        <v/>
      </c>
      <c r="W168" s="25" t="str">
        <f t="shared" si="25"/>
        <v/>
      </c>
      <c r="X168" s="25" t="str">
        <f t="shared" si="28"/>
        <v/>
      </c>
      <c r="Y168" s="25" t="s">
        <v>26</v>
      </c>
      <c r="Z168" s="29"/>
      <c r="AA168" s="25" t="str">
        <f t="shared" si="26"/>
        <v/>
      </c>
      <c r="AB168" s="29"/>
      <c r="AC168" s="29"/>
      <c r="AD168" s="87" t="str">
        <f t="shared" si="29"/>
        <v/>
      </c>
      <c r="AE168" s="95" t="str">
        <f t="shared" si="30"/>
        <v/>
      </c>
      <c r="AF168" s="23">
        <f t="shared" si="31"/>
        <v>1</v>
      </c>
      <c r="AG168" s="2">
        <f t="shared" si="32"/>
        <v>7</v>
      </c>
      <c r="AH168" s="2">
        <f t="shared" si="33"/>
        <v>1</v>
      </c>
      <c r="AI168" s="2">
        <f>COUNTIF(【編集不可】祝日一覧!$B$1:$B$23,$F168)</f>
        <v>0</v>
      </c>
      <c r="AJ168" s="2">
        <f>COUNTIF(【編集不可】祝日一覧!$B$1:$B$23,$AF168)</f>
        <v>0</v>
      </c>
      <c r="AK168" s="2" t="str">
        <f ca="1">$B168&amp;"-"&amp;COUNTIF($B$13:INDIRECT("B"&amp;12+A168),B168)</f>
        <v>-0</v>
      </c>
    </row>
    <row r="169" spans="1:37" ht="21.75" customHeight="1" x14ac:dyDescent="0.25">
      <c r="A169" s="7">
        <v>157</v>
      </c>
      <c r="B169" s="14"/>
      <c r="C169" s="28"/>
      <c r="D169" s="28"/>
      <c r="E169" s="17"/>
      <c r="F169" s="17"/>
      <c r="G169" s="6"/>
      <c r="H169" s="9" t="s">
        <v>24</v>
      </c>
      <c r="I169" s="113">
        <f t="shared" si="34"/>
        <v>0</v>
      </c>
      <c r="J169" s="114"/>
      <c r="K169" s="5" t="s">
        <v>24</v>
      </c>
      <c r="L169" s="6"/>
      <c r="M169" s="9" t="s">
        <v>25</v>
      </c>
      <c r="N169" s="113">
        <f t="shared" si="1"/>
        <v>0</v>
      </c>
      <c r="O169" s="114"/>
      <c r="P169" s="5" t="s">
        <v>24</v>
      </c>
      <c r="R169" s="113">
        <f t="shared" si="24"/>
        <v>0</v>
      </c>
      <c r="S169" s="114"/>
      <c r="T169" s="5" t="s">
        <v>24</v>
      </c>
      <c r="V169" s="25" t="str">
        <f t="shared" si="27"/>
        <v/>
      </c>
      <c r="W169" s="25" t="str">
        <f t="shared" si="25"/>
        <v/>
      </c>
      <c r="X169" s="25" t="str">
        <f t="shared" si="28"/>
        <v/>
      </c>
      <c r="Y169" s="25" t="s">
        <v>26</v>
      </c>
      <c r="Z169" s="29"/>
      <c r="AA169" s="25" t="str">
        <f t="shared" si="26"/>
        <v/>
      </c>
      <c r="AB169" s="29"/>
      <c r="AC169" s="29"/>
      <c r="AD169" s="87" t="str">
        <f t="shared" si="29"/>
        <v/>
      </c>
      <c r="AE169" s="95" t="str">
        <f t="shared" si="30"/>
        <v/>
      </c>
      <c r="AF169" s="23">
        <f t="shared" si="31"/>
        <v>1</v>
      </c>
      <c r="AG169" s="2">
        <f t="shared" si="32"/>
        <v>7</v>
      </c>
      <c r="AH169" s="2">
        <f t="shared" si="33"/>
        <v>1</v>
      </c>
      <c r="AI169" s="2">
        <f>COUNTIF(【編集不可】祝日一覧!$B$1:$B$23,$F169)</f>
        <v>0</v>
      </c>
      <c r="AJ169" s="2">
        <f>COUNTIF(【編集不可】祝日一覧!$B$1:$B$23,$AF169)</f>
        <v>0</v>
      </c>
      <c r="AK169" s="2" t="str">
        <f ca="1">$B169&amp;"-"&amp;COUNTIF($B$13:INDIRECT("B"&amp;12+A169),B169)</f>
        <v>-0</v>
      </c>
    </row>
    <row r="170" spans="1:37" ht="21.75" customHeight="1" x14ac:dyDescent="0.25">
      <c r="A170" s="7">
        <v>158</v>
      </c>
      <c r="B170" s="14"/>
      <c r="C170" s="28"/>
      <c r="D170" s="28"/>
      <c r="E170" s="17"/>
      <c r="F170" s="17"/>
      <c r="G170" s="6"/>
      <c r="H170" s="9" t="s">
        <v>24</v>
      </c>
      <c r="I170" s="113">
        <f t="shared" si="34"/>
        <v>0</v>
      </c>
      <c r="J170" s="114"/>
      <c r="K170" s="5" t="s">
        <v>24</v>
      </c>
      <c r="L170" s="6"/>
      <c r="M170" s="9" t="s">
        <v>25</v>
      </c>
      <c r="N170" s="113">
        <f t="shared" si="1"/>
        <v>0</v>
      </c>
      <c r="O170" s="114"/>
      <c r="P170" s="5" t="s">
        <v>24</v>
      </c>
      <c r="R170" s="113">
        <f t="shared" si="24"/>
        <v>0</v>
      </c>
      <c r="S170" s="114"/>
      <c r="T170" s="5" t="s">
        <v>24</v>
      </c>
      <c r="V170" s="25" t="str">
        <f t="shared" si="27"/>
        <v/>
      </c>
      <c r="W170" s="25" t="str">
        <f t="shared" si="25"/>
        <v/>
      </c>
      <c r="X170" s="25" t="str">
        <f t="shared" si="28"/>
        <v/>
      </c>
      <c r="Y170" s="25" t="s">
        <v>26</v>
      </c>
      <c r="Z170" s="29"/>
      <c r="AA170" s="25" t="str">
        <f t="shared" si="26"/>
        <v/>
      </c>
      <c r="AB170" s="29"/>
      <c r="AC170" s="29"/>
      <c r="AD170" s="87" t="str">
        <f t="shared" si="29"/>
        <v/>
      </c>
      <c r="AE170" s="95" t="str">
        <f t="shared" si="30"/>
        <v/>
      </c>
      <c r="AF170" s="23">
        <f t="shared" si="31"/>
        <v>1</v>
      </c>
      <c r="AG170" s="2">
        <f t="shared" si="32"/>
        <v>7</v>
      </c>
      <c r="AH170" s="2">
        <f t="shared" si="33"/>
        <v>1</v>
      </c>
      <c r="AI170" s="2">
        <f>COUNTIF(【編集不可】祝日一覧!$B$1:$B$23,$F170)</f>
        <v>0</v>
      </c>
      <c r="AJ170" s="2">
        <f>COUNTIF(【編集不可】祝日一覧!$B$1:$B$23,$AF170)</f>
        <v>0</v>
      </c>
      <c r="AK170" s="2" t="str">
        <f ca="1">$B170&amp;"-"&amp;COUNTIF($B$13:INDIRECT("B"&amp;12+A170),B170)</f>
        <v>-0</v>
      </c>
    </row>
    <row r="171" spans="1:37" ht="21.75" customHeight="1" x14ac:dyDescent="0.25">
      <c r="A171" s="7">
        <v>159</v>
      </c>
      <c r="B171" s="14"/>
      <c r="C171" s="28"/>
      <c r="D171" s="28"/>
      <c r="E171" s="17"/>
      <c r="F171" s="17"/>
      <c r="G171" s="6"/>
      <c r="H171" s="9" t="s">
        <v>24</v>
      </c>
      <c r="I171" s="113">
        <f t="shared" si="34"/>
        <v>0</v>
      </c>
      <c r="J171" s="114"/>
      <c r="K171" s="5" t="s">
        <v>24</v>
      </c>
      <c r="L171" s="6"/>
      <c r="M171" s="9" t="s">
        <v>25</v>
      </c>
      <c r="N171" s="113">
        <f t="shared" si="1"/>
        <v>0</v>
      </c>
      <c r="O171" s="114"/>
      <c r="P171" s="5" t="s">
        <v>24</v>
      </c>
      <c r="R171" s="113">
        <f t="shared" si="24"/>
        <v>0</v>
      </c>
      <c r="S171" s="114"/>
      <c r="T171" s="5" t="s">
        <v>24</v>
      </c>
      <c r="V171" s="25" t="str">
        <f t="shared" si="27"/>
        <v/>
      </c>
      <c r="W171" s="25" t="str">
        <f t="shared" si="25"/>
        <v/>
      </c>
      <c r="X171" s="25" t="str">
        <f t="shared" si="28"/>
        <v/>
      </c>
      <c r="Y171" s="25" t="s">
        <v>26</v>
      </c>
      <c r="Z171" s="29"/>
      <c r="AA171" s="25" t="str">
        <f t="shared" si="26"/>
        <v/>
      </c>
      <c r="AB171" s="29"/>
      <c r="AC171" s="29"/>
      <c r="AD171" s="87" t="str">
        <f t="shared" si="29"/>
        <v/>
      </c>
      <c r="AE171" s="95" t="str">
        <f t="shared" si="30"/>
        <v/>
      </c>
      <c r="AF171" s="23">
        <f t="shared" si="31"/>
        <v>1</v>
      </c>
      <c r="AG171" s="2">
        <f t="shared" si="32"/>
        <v>7</v>
      </c>
      <c r="AH171" s="2">
        <f t="shared" si="33"/>
        <v>1</v>
      </c>
      <c r="AI171" s="2">
        <f>COUNTIF(【編集不可】祝日一覧!$B$1:$B$23,$F171)</f>
        <v>0</v>
      </c>
      <c r="AJ171" s="2">
        <f>COUNTIF(【編集不可】祝日一覧!$B$1:$B$23,$AF171)</f>
        <v>0</v>
      </c>
      <c r="AK171" s="2" t="str">
        <f ca="1">$B171&amp;"-"&amp;COUNTIF($B$13:INDIRECT("B"&amp;12+A171),B171)</f>
        <v>-0</v>
      </c>
    </row>
    <row r="172" spans="1:37" ht="21.75" customHeight="1" x14ac:dyDescent="0.25">
      <c r="A172" s="7">
        <v>160</v>
      </c>
      <c r="B172" s="14"/>
      <c r="C172" s="28"/>
      <c r="D172" s="28"/>
      <c r="E172" s="17"/>
      <c r="F172" s="17"/>
      <c r="G172" s="6"/>
      <c r="H172" s="9" t="s">
        <v>24</v>
      </c>
      <c r="I172" s="113">
        <f t="shared" si="34"/>
        <v>0</v>
      </c>
      <c r="J172" s="114"/>
      <c r="K172" s="5" t="s">
        <v>24</v>
      </c>
      <c r="L172" s="6"/>
      <c r="M172" s="9" t="s">
        <v>25</v>
      </c>
      <c r="N172" s="113">
        <f t="shared" si="1"/>
        <v>0</v>
      </c>
      <c r="O172" s="114"/>
      <c r="P172" s="5" t="s">
        <v>24</v>
      </c>
      <c r="R172" s="113">
        <f t="shared" si="24"/>
        <v>0</v>
      </c>
      <c r="S172" s="114"/>
      <c r="T172" s="5" t="s">
        <v>24</v>
      </c>
      <c r="V172" s="25" t="str">
        <f t="shared" si="27"/>
        <v/>
      </c>
      <c r="W172" s="25" t="str">
        <f t="shared" si="25"/>
        <v/>
      </c>
      <c r="X172" s="25" t="str">
        <f t="shared" si="28"/>
        <v/>
      </c>
      <c r="Y172" s="25" t="s">
        <v>26</v>
      </c>
      <c r="Z172" s="29"/>
      <c r="AA172" s="25" t="str">
        <f t="shared" si="26"/>
        <v/>
      </c>
      <c r="AB172" s="29"/>
      <c r="AC172" s="29"/>
      <c r="AD172" s="87" t="str">
        <f t="shared" si="29"/>
        <v/>
      </c>
      <c r="AE172" s="95" t="str">
        <f t="shared" si="30"/>
        <v/>
      </c>
      <c r="AF172" s="23">
        <f t="shared" si="31"/>
        <v>1</v>
      </c>
      <c r="AG172" s="2">
        <f t="shared" si="32"/>
        <v>7</v>
      </c>
      <c r="AH172" s="2">
        <f t="shared" si="33"/>
        <v>1</v>
      </c>
      <c r="AI172" s="2">
        <f>COUNTIF(【編集不可】祝日一覧!$B$1:$B$23,$F172)</f>
        <v>0</v>
      </c>
      <c r="AJ172" s="2">
        <f>COUNTIF(【編集不可】祝日一覧!$B$1:$B$23,$AF172)</f>
        <v>0</v>
      </c>
      <c r="AK172" s="2" t="str">
        <f ca="1">$B172&amp;"-"&amp;COUNTIF($B$13:INDIRECT("B"&amp;12+A172),B172)</f>
        <v>-0</v>
      </c>
    </row>
    <row r="173" spans="1:37" ht="21.75" customHeight="1" x14ac:dyDescent="0.25">
      <c r="A173" s="7">
        <v>161</v>
      </c>
      <c r="B173" s="14"/>
      <c r="C173" s="28"/>
      <c r="D173" s="28"/>
      <c r="E173" s="17"/>
      <c r="F173" s="17"/>
      <c r="G173" s="6"/>
      <c r="H173" s="9" t="s">
        <v>24</v>
      </c>
      <c r="I173" s="113">
        <f t="shared" si="34"/>
        <v>0</v>
      </c>
      <c r="J173" s="114"/>
      <c r="K173" s="5" t="s">
        <v>24</v>
      </c>
      <c r="L173" s="6"/>
      <c r="M173" s="9" t="s">
        <v>25</v>
      </c>
      <c r="N173" s="113">
        <f t="shared" si="1"/>
        <v>0</v>
      </c>
      <c r="O173" s="114"/>
      <c r="P173" s="5" t="s">
        <v>24</v>
      </c>
      <c r="R173" s="113">
        <f t="shared" si="24"/>
        <v>0</v>
      </c>
      <c r="S173" s="114"/>
      <c r="T173" s="5" t="s">
        <v>24</v>
      </c>
      <c r="V173" s="25" t="str">
        <f t="shared" si="27"/>
        <v/>
      </c>
      <c r="W173" s="25" t="str">
        <f t="shared" si="25"/>
        <v/>
      </c>
      <c r="X173" s="25" t="str">
        <f t="shared" si="28"/>
        <v/>
      </c>
      <c r="Y173" s="25" t="s">
        <v>26</v>
      </c>
      <c r="Z173" s="29"/>
      <c r="AA173" s="25" t="str">
        <f t="shared" si="26"/>
        <v/>
      </c>
      <c r="AB173" s="29"/>
      <c r="AC173" s="29"/>
      <c r="AD173" s="87" t="str">
        <f t="shared" si="29"/>
        <v/>
      </c>
      <c r="AE173" s="95" t="str">
        <f t="shared" si="30"/>
        <v/>
      </c>
      <c r="AF173" s="23">
        <f t="shared" si="31"/>
        <v>1</v>
      </c>
      <c r="AG173" s="2">
        <f t="shared" si="32"/>
        <v>7</v>
      </c>
      <c r="AH173" s="2">
        <f t="shared" si="33"/>
        <v>1</v>
      </c>
      <c r="AI173" s="2">
        <f>COUNTIF(【編集不可】祝日一覧!$B$1:$B$23,$F173)</f>
        <v>0</v>
      </c>
      <c r="AJ173" s="2">
        <f>COUNTIF(【編集不可】祝日一覧!$B$1:$B$23,$AF173)</f>
        <v>0</v>
      </c>
      <c r="AK173" s="2" t="str">
        <f ca="1">$B173&amp;"-"&amp;COUNTIF($B$13:INDIRECT("B"&amp;12+A173),B173)</f>
        <v>-0</v>
      </c>
    </row>
    <row r="174" spans="1:37" ht="21.75" customHeight="1" x14ac:dyDescent="0.25">
      <c r="A174" s="7">
        <v>162</v>
      </c>
      <c r="B174" s="14"/>
      <c r="C174" s="28"/>
      <c r="D174" s="28"/>
      <c r="E174" s="17"/>
      <c r="F174" s="17"/>
      <c r="G174" s="6"/>
      <c r="H174" s="9" t="s">
        <v>24</v>
      </c>
      <c r="I174" s="113">
        <f t="shared" si="34"/>
        <v>0</v>
      </c>
      <c r="J174" s="114"/>
      <c r="K174" s="5" t="s">
        <v>24</v>
      </c>
      <c r="L174" s="6"/>
      <c r="M174" s="9" t="s">
        <v>25</v>
      </c>
      <c r="N174" s="113">
        <f t="shared" si="1"/>
        <v>0</v>
      </c>
      <c r="O174" s="114"/>
      <c r="P174" s="5" t="s">
        <v>24</v>
      </c>
      <c r="R174" s="113">
        <f t="shared" si="24"/>
        <v>0</v>
      </c>
      <c r="S174" s="114"/>
      <c r="T174" s="5" t="s">
        <v>24</v>
      </c>
      <c r="V174" s="25" t="str">
        <f t="shared" si="27"/>
        <v/>
      </c>
      <c r="W174" s="25" t="str">
        <f t="shared" si="25"/>
        <v/>
      </c>
      <c r="X174" s="25" t="str">
        <f t="shared" si="28"/>
        <v/>
      </c>
      <c r="Y174" s="25" t="s">
        <v>26</v>
      </c>
      <c r="Z174" s="29"/>
      <c r="AA174" s="25" t="str">
        <f t="shared" si="26"/>
        <v/>
      </c>
      <c r="AB174" s="29"/>
      <c r="AC174" s="29"/>
      <c r="AD174" s="87" t="str">
        <f t="shared" si="29"/>
        <v/>
      </c>
      <c r="AE174" s="95" t="str">
        <f t="shared" si="30"/>
        <v/>
      </c>
      <c r="AF174" s="23">
        <f t="shared" si="31"/>
        <v>1</v>
      </c>
      <c r="AG174" s="2">
        <f t="shared" si="32"/>
        <v>7</v>
      </c>
      <c r="AH174" s="2">
        <f t="shared" si="33"/>
        <v>1</v>
      </c>
      <c r="AI174" s="2">
        <f>COUNTIF(【編集不可】祝日一覧!$B$1:$B$23,$F174)</f>
        <v>0</v>
      </c>
      <c r="AJ174" s="2">
        <f>COUNTIF(【編集不可】祝日一覧!$B$1:$B$23,$AF174)</f>
        <v>0</v>
      </c>
      <c r="AK174" s="2" t="str">
        <f ca="1">$B174&amp;"-"&amp;COUNTIF($B$13:INDIRECT("B"&amp;12+A174),B174)</f>
        <v>-0</v>
      </c>
    </row>
    <row r="175" spans="1:37" ht="21.75" customHeight="1" x14ac:dyDescent="0.25">
      <c r="A175" s="7">
        <v>163</v>
      </c>
      <c r="B175" s="14"/>
      <c r="C175" s="28"/>
      <c r="D175" s="28"/>
      <c r="E175" s="17"/>
      <c r="F175" s="17"/>
      <c r="G175" s="6"/>
      <c r="H175" s="9" t="s">
        <v>24</v>
      </c>
      <c r="I175" s="113">
        <f t="shared" si="34"/>
        <v>0</v>
      </c>
      <c r="J175" s="114"/>
      <c r="K175" s="5" t="s">
        <v>24</v>
      </c>
      <c r="L175" s="6"/>
      <c r="M175" s="9" t="s">
        <v>25</v>
      </c>
      <c r="N175" s="113">
        <f t="shared" si="1"/>
        <v>0</v>
      </c>
      <c r="O175" s="114"/>
      <c r="P175" s="5" t="s">
        <v>24</v>
      </c>
      <c r="R175" s="113">
        <f t="shared" si="24"/>
        <v>0</v>
      </c>
      <c r="S175" s="114"/>
      <c r="T175" s="5" t="s">
        <v>24</v>
      </c>
      <c r="V175" s="25" t="str">
        <f t="shared" si="27"/>
        <v/>
      </c>
      <c r="W175" s="25" t="str">
        <f t="shared" si="25"/>
        <v/>
      </c>
      <c r="X175" s="25" t="str">
        <f t="shared" si="28"/>
        <v/>
      </c>
      <c r="Y175" s="25" t="s">
        <v>26</v>
      </c>
      <c r="Z175" s="29"/>
      <c r="AA175" s="25" t="str">
        <f t="shared" si="26"/>
        <v/>
      </c>
      <c r="AB175" s="29"/>
      <c r="AC175" s="29"/>
      <c r="AD175" s="87" t="str">
        <f t="shared" si="29"/>
        <v/>
      </c>
      <c r="AE175" s="95" t="str">
        <f t="shared" si="30"/>
        <v/>
      </c>
      <c r="AF175" s="23">
        <f t="shared" si="31"/>
        <v>1</v>
      </c>
      <c r="AG175" s="2">
        <f t="shared" si="32"/>
        <v>7</v>
      </c>
      <c r="AH175" s="2">
        <f t="shared" si="33"/>
        <v>1</v>
      </c>
      <c r="AI175" s="2">
        <f>COUNTIF(【編集不可】祝日一覧!$B$1:$B$23,$F175)</f>
        <v>0</v>
      </c>
      <c r="AJ175" s="2">
        <f>COUNTIF(【編集不可】祝日一覧!$B$1:$B$23,$AF175)</f>
        <v>0</v>
      </c>
      <c r="AK175" s="2" t="str">
        <f ca="1">$B175&amp;"-"&amp;COUNTIF($B$13:INDIRECT("B"&amp;12+A175),B175)</f>
        <v>-0</v>
      </c>
    </row>
    <row r="176" spans="1:37" ht="21.75" customHeight="1" x14ac:dyDescent="0.25">
      <c r="A176" s="7">
        <v>164</v>
      </c>
      <c r="B176" s="14"/>
      <c r="C176" s="28"/>
      <c r="D176" s="28"/>
      <c r="E176" s="17"/>
      <c r="F176" s="17"/>
      <c r="G176" s="6"/>
      <c r="H176" s="9" t="s">
        <v>24</v>
      </c>
      <c r="I176" s="113">
        <f t="shared" si="34"/>
        <v>0</v>
      </c>
      <c r="J176" s="114"/>
      <c r="K176" s="5" t="s">
        <v>24</v>
      </c>
      <c r="L176" s="6"/>
      <c r="M176" s="9" t="s">
        <v>25</v>
      </c>
      <c r="N176" s="113">
        <f t="shared" si="1"/>
        <v>0</v>
      </c>
      <c r="O176" s="114"/>
      <c r="P176" s="5" t="s">
        <v>24</v>
      </c>
      <c r="R176" s="113">
        <f t="shared" si="24"/>
        <v>0</v>
      </c>
      <c r="S176" s="114"/>
      <c r="T176" s="5" t="s">
        <v>24</v>
      </c>
      <c r="V176" s="25" t="str">
        <f t="shared" si="27"/>
        <v/>
      </c>
      <c r="W176" s="25" t="str">
        <f t="shared" si="25"/>
        <v/>
      </c>
      <c r="X176" s="25" t="str">
        <f t="shared" si="28"/>
        <v/>
      </c>
      <c r="Y176" s="25" t="s">
        <v>26</v>
      </c>
      <c r="Z176" s="29"/>
      <c r="AA176" s="25" t="str">
        <f t="shared" si="26"/>
        <v/>
      </c>
      <c r="AB176" s="29"/>
      <c r="AC176" s="29"/>
      <c r="AD176" s="87" t="str">
        <f t="shared" si="29"/>
        <v/>
      </c>
      <c r="AE176" s="95" t="str">
        <f t="shared" si="30"/>
        <v/>
      </c>
      <c r="AF176" s="23">
        <f t="shared" si="31"/>
        <v>1</v>
      </c>
      <c r="AG176" s="2">
        <f t="shared" si="32"/>
        <v>7</v>
      </c>
      <c r="AH176" s="2">
        <f t="shared" si="33"/>
        <v>1</v>
      </c>
      <c r="AI176" s="2">
        <f>COUNTIF(【編集不可】祝日一覧!$B$1:$B$23,$F176)</f>
        <v>0</v>
      </c>
      <c r="AJ176" s="2">
        <f>COUNTIF(【編集不可】祝日一覧!$B$1:$B$23,$AF176)</f>
        <v>0</v>
      </c>
      <c r="AK176" s="2" t="str">
        <f ca="1">$B176&amp;"-"&amp;COUNTIF($B$13:INDIRECT("B"&amp;12+A176),B176)</f>
        <v>-0</v>
      </c>
    </row>
    <row r="177" spans="1:37" ht="21.75" customHeight="1" x14ac:dyDescent="0.25">
      <c r="A177" s="7">
        <v>165</v>
      </c>
      <c r="B177" s="14"/>
      <c r="C177" s="28"/>
      <c r="D177" s="28"/>
      <c r="E177" s="17"/>
      <c r="F177" s="17"/>
      <c r="G177" s="6"/>
      <c r="H177" s="9" t="s">
        <v>24</v>
      </c>
      <c r="I177" s="113">
        <f t="shared" si="34"/>
        <v>0</v>
      </c>
      <c r="J177" s="114"/>
      <c r="K177" s="5" t="s">
        <v>24</v>
      </c>
      <c r="L177" s="6"/>
      <c r="M177" s="9" t="s">
        <v>25</v>
      </c>
      <c r="N177" s="113">
        <f t="shared" si="1"/>
        <v>0</v>
      </c>
      <c r="O177" s="114"/>
      <c r="P177" s="5" t="s">
        <v>24</v>
      </c>
      <c r="R177" s="113">
        <f t="shared" si="24"/>
        <v>0</v>
      </c>
      <c r="S177" s="114"/>
      <c r="T177" s="5" t="s">
        <v>24</v>
      </c>
      <c r="V177" s="25" t="str">
        <f t="shared" si="27"/>
        <v/>
      </c>
      <c r="W177" s="25" t="str">
        <f t="shared" si="25"/>
        <v/>
      </c>
      <c r="X177" s="25" t="str">
        <f t="shared" si="28"/>
        <v/>
      </c>
      <c r="Y177" s="25" t="s">
        <v>26</v>
      </c>
      <c r="Z177" s="29"/>
      <c r="AA177" s="25" t="str">
        <f t="shared" si="26"/>
        <v/>
      </c>
      <c r="AB177" s="29"/>
      <c r="AC177" s="29"/>
      <c r="AD177" s="87" t="str">
        <f t="shared" si="29"/>
        <v/>
      </c>
      <c r="AE177" s="95" t="str">
        <f t="shared" si="30"/>
        <v/>
      </c>
      <c r="AF177" s="23">
        <f t="shared" si="31"/>
        <v>1</v>
      </c>
      <c r="AG177" s="2">
        <f t="shared" si="32"/>
        <v>7</v>
      </c>
      <c r="AH177" s="2">
        <f t="shared" si="33"/>
        <v>1</v>
      </c>
      <c r="AI177" s="2">
        <f>COUNTIF(【編集不可】祝日一覧!$B$1:$B$23,$F177)</f>
        <v>0</v>
      </c>
      <c r="AJ177" s="2">
        <f>COUNTIF(【編集不可】祝日一覧!$B$1:$B$23,$AF177)</f>
        <v>0</v>
      </c>
      <c r="AK177" s="2" t="str">
        <f ca="1">$B177&amp;"-"&amp;COUNTIF($B$13:INDIRECT("B"&amp;12+A177),B177)</f>
        <v>-0</v>
      </c>
    </row>
    <row r="178" spans="1:37" ht="21.75" customHeight="1" x14ac:dyDescent="0.25">
      <c r="A178" s="7">
        <v>166</v>
      </c>
      <c r="B178" s="14"/>
      <c r="C178" s="28"/>
      <c r="D178" s="28"/>
      <c r="E178" s="17"/>
      <c r="F178" s="17"/>
      <c r="G178" s="6"/>
      <c r="H178" s="9" t="s">
        <v>24</v>
      </c>
      <c r="I178" s="113">
        <f t="shared" si="34"/>
        <v>0</v>
      </c>
      <c r="J178" s="114"/>
      <c r="K178" s="5" t="s">
        <v>24</v>
      </c>
      <c r="L178" s="6"/>
      <c r="M178" s="9" t="s">
        <v>25</v>
      </c>
      <c r="N178" s="113">
        <f t="shared" si="1"/>
        <v>0</v>
      </c>
      <c r="O178" s="114"/>
      <c r="P178" s="5" t="s">
        <v>24</v>
      </c>
      <c r="R178" s="113">
        <f t="shared" si="24"/>
        <v>0</v>
      </c>
      <c r="S178" s="114"/>
      <c r="T178" s="5" t="s">
        <v>24</v>
      </c>
      <c r="V178" s="25" t="str">
        <f t="shared" si="27"/>
        <v/>
      </c>
      <c r="W178" s="25" t="str">
        <f t="shared" si="25"/>
        <v/>
      </c>
      <c r="X178" s="25" t="str">
        <f t="shared" si="28"/>
        <v/>
      </c>
      <c r="Y178" s="25" t="s">
        <v>26</v>
      </c>
      <c r="Z178" s="29"/>
      <c r="AA178" s="25" t="str">
        <f t="shared" si="26"/>
        <v/>
      </c>
      <c r="AB178" s="29"/>
      <c r="AC178" s="29"/>
      <c r="AD178" s="87" t="str">
        <f t="shared" si="29"/>
        <v/>
      </c>
      <c r="AE178" s="95" t="str">
        <f t="shared" si="30"/>
        <v/>
      </c>
      <c r="AF178" s="23">
        <f t="shared" si="31"/>
        <v>1</v>
      </c>
      <c r="AG178" s="2">
        <f t="shared" si="32"/>
        <v>7</v>
      </c>
      <c r="AH178" s="2">
        <f t="shared" si="33"/>
        <v>1</v>
      </c>
      <c r="AI178" s="2">
        <f>COUNTIF(【編集不可】祝日一覧!$B$1:$B$23,$F178)</f>
        <v>0</v>
      </c>
      <c r="AJ178" s="2">
        <f>COUNTIF(【編集不可】祝日一覧!$B$1:$B$23,$AF178)</f>
        <v>0</v>
      </c>
      <c r="AK178" s="2" t="str">
        <f ca="1">$B178&amp;"-"&amp;COUNTIF($B$13:INDIRECT("B"&amp;12+A178),B178)</f>
        <v>-0</v>
      </c>
    </row>
    <row r="179" spans="1:37" ht="21.75" customHeight="1" x14ac:dyDescent="0.25">
      <c r="A179" s="7">
        <v>167</v>
      </c>
      <c r="B179" s="14"/>
      <c r="C179" s="28"/>
      <c r="D179" s="28"/>
      <c r="E179" s="17"/>
      <c r="F179" s="17"/>
      <c r="G179" s="6"/>
      <c r="H179" s="9" t="s">
        <v>24</v>
      </c>
      <c r="I179" s="113">
        <f t="shared" si="34"/>
        <v>0</v>
      </c>
      <c r="J179" s="114"/>
      <c r="K179" s="5" t="s">
        <v>24</v>
      </c>
      <c r="L179" s="6"/>
      <c r="M179" s="9" t="s">
        <v>25</v>
      </c>
      <c r="N179" s="113">
        <f t="shared" si="1"/>
        <v>0</v>
      </c>
      <c r="O179" s="114"/>
      <c r="P179" s="5" t="s">
        <v>24</v>
      </c>
      <c r="R179" s="113">
        <f t="shared" si="24"/>
        <v>0</v>
      </c>
      <c r="S179" s="114"/>
      <c r="T179" s="5" t="s">
        <v>24</v>
      </c>
      <c r="V179" s="25" t="str">
        <f t="shared" si="27"/>
        <v/>
      </c>
      <c r="W179" s="25" t="str">
        <f t="shared" si="25"/>
        <v/>
      </c>
      <c r="X179" s="25" t="str">
        <f t="shared" si="28"/>
        <v/>
      </c>
      <c r="Y179" s="25" t="s">
        <v>26</v>
      </c>
      <c r="Z179" s="29"/>
      <c r="AA179" s="25" t="str">
        <f t="shared" si="26"/>
        <v/>
      </c>
      <c r="AB179" s="29"/>
      <c r="AC179" s="29"/>
      <c r="AD179" s="87" t="str">
        <f t="shared" si="29"/>
        <v/>
      </c>
      <c r="AE179" s="95" t="str">
        <f t="shared" si="30"/>
        <v/>
      </c>
      <c r="AF179" s="23">
        <f t="shared" si="31"/>
        <v>1</v>
      </c>
      <c r="AG179" s="2">
        <f t="shared" si="32"/>
        <v>7</v>
      </c>
      <c r="AH179" s="2">
        <f t="shared" si="33"/>
        <v>1</v>
      </c>
      <c r="AI179" s="2">
        <f>COUNTIF(【編集不可】祝日一覧!$B$1:$B$23,$F179)</f>
        <v>0</v>
      </c>
      <c r="AJ179" s="2">
        <f>COUNTIF(【編集不可】祝日一覧!$B$1:$B$23,$AF179)</f>
        <v>0</v>
      </c>
      <c r="AK179" s="2" t="str">
        <f ca="1">$B179&amp;"-"&amp;COUNTIF($B$13:INDIRECT("B"&amp;12+A179),B179)</f>
        <v>-0</v>
      </c>
    </row>
    <row r="180" spans="1:37" ht="21.75" customHeight="1" x14ac:dyDescent="0.25">
      <c r="A180" s="7">
        <v>168</v>
      </c>
      <c r="B180" s="14"/>
      <c r="C180" s="28"/>
      <c r="D180" s="28"/>
      <c r="E180" s="17"/>
      <c r="F180" s="17"/>
      <c r="G180" s="6"/>
      <c r="H180" s="9" t="s">
        <v>24</v>
      </c>
      <c r="I180" s="113">
        <f t="shared" si="34"/>
        <v>0</v>
      </c>
      <c r="J180" s="114"/>
      <c r="K180" s="5" t="s">
        <v>24</v>
      </c>
      <c r="L180" s="6"/>
      <c r="M180" s="9" t="s">
        <v>25</v>
      </c>
      <c r="N180" s="113">
        <f t="shared" si="1"/>
        <v>0</v>
      </c>
      <c r="O180" s="114"/>
      <c r="P180" s="5" t="s">
        <v>24</v>
      </c>
      <c r="R180" s="113">
        <f t="shared" si="24"/>
        <v>0</v>
      </c>
      <c r="S180" s="114"/>
      <c r="T180" s="5" t="s">
        <v>24</v>
      </c>
      <c r="V180" s="25" t="str">
        <f t="shared" si="27"/>
        <v/>
      </c>
      <c r="W180" s="25" t="str">
        <f t="shared" si="25"/>
        <v/>
      </c>
      <c r="X180" s="25" t="str">
        <f t="shared" si="28"/>
        <v/>
      </c>
      <c r="Y180" s="25" t="s">
        <v>26</v>
      </c>
      <c r="Z180" s="29"/>
      <c r="AA180" s="25" t="str">
        <f t="shared" si="26"/>
        <v/>
      </c>
      <c r="AB180" s="29"/>
      <c r="AC180" s="29"/>
      <c r="AD180" s="87" t="str">
        <f t="shared" si="29"/>
        <v/>
      </c>
      <c r="AE180" s="95" t="str">
        <f t="shared" si="30"/>
        <v/>
      </c>
      <c r="AF180" s="23">
        <f t="shared" si="31"/>
        <v>1</v>
      </c>
      <c r="AG180" s="2">
        <f t="shared" si="32"/>
        <v>7</v>
      </c>
      <c r="AH180" s="2">
        <f t="shared" si="33"/>
        <v>1</v>
      </c>
      <c r="AI180" s="2">
        <f>COUNTIF(【編集不可】祝日一覧!$B$1:$B$23,$F180)</f>
        <v>0</v>
      </c>
      <c r="AJ180" s="2">
        <f>COUNTIF(【編集不可】祝日一覧!$B$1:$B$23,$AF180)</f>
        <v>0</v>
      </c>
      <c r="AK180" s="2" t="str">
        <f ca="1">$B180&amp;"-"&amp;COUNTIF($B$13:INDIRECT("B"&amp;12+A180),B180)</f>
        <v>-0</v>
      </c>
    </row>
    <row r="181" spans="1:37" ht="21.75" customHeight="1" x14ac:dyDescent="0.25">
      <c r="A181" s="7">
        <v>169</v>
      </c>
      <c r="B181" s="14"/>
      <c r="C181" s="28"/>
      <c r="D181" s="28"/>
      <c r="E181" s="17"/>
      <c r="F181" s="17"/>
      <c r="G181" s="6"/>
      <c r="H181" s="9" t="s">
        <v>24</v>
      </c>
      <c r="I181" s="113">
        <f t="shared" si="34"/>
        <v>0</v>
      </c>
      <c r="J181" s="114"/>
      <c r="K181" s="5" t="s">
        <v>24</v>
      </c>
      <c r="L181" s="6"/>
      <c r="M181" s="9" t="s">
        <v>25</v>
      </c>
      <c r="N181" s="113">
        <f t="shared" si="1"/>
        <v>0</v>
      </c>
      <c r="O181" s="114"/>
      <c r="P181" s="5" t="s">
        <v>24</v>
      </c>
      <c r="R181" s="113">
        <f t="shared" si="24"/>
        <v>0</v>
      </c>
      <c r="S181" s="114"/>
      <c r="T181" s="5" t="s">
        <v>24</v>
      </c>
      <c r="V181" s="25" t="str">
        <f t="shared" si="27"/>
        <v/>
      </c>
      <c r="W181" s="25" t="str">
        <f t="shared" si="25"/>
        <v/>
      </c>
      <c r="X181" s="25" t="str">
        <f t="shared" si="28"/>
        <v/>
      </c>
      <c r="Y181" s="25" t="s">
        <v>26</v>
      </c>
      <c r="Z181" s="29"/>
      <c r="AA181" s="25" t="str">
        <f t="shared" si="26"/>
        <v/>
      </c>
      <c r="AB181" s="29"/>
      <c r="AC181" s="29"/>
      <c r="AD181" s="87" t="str">
        <f t="shared" si="29"/>
        <v/>
      </c>
      <c r="AE181" s="95" t="str">
        <f t="shared" si="30"/>
        <v/>
      </c>
      <c r="AF181" s="23">
        <f t="shared" si="31"/>
        <v>1</v>
      </c>
      <c r="AG181" s="2">
        <f t="shared" si="32"/>
        <v>7</v>
      </c>
      <c r="AH181" s="2">
        <f t="shared" si="33"/>
        <v>1</v>
      </c>
      <c r="AI181" s="2">
        <f>COUNTIF(【編集不可】祝日一覧!$B$1:$B$23,$F181)</f>
        <v>0</v>
      </c>
      <c r="AJ181" s="2">
        <f>COUNTIF(【編集不可】祝日一覧!$B$1:$B$23,$AF181)</f>
        <v>0</v>
      </c>
      <c r="AK181" s="2" t="str">
        <f ca="1">$B181&amp;"-"&amp;COUNTIF($B$13:INDIRECT("B"&amp;12+A181),B181)</f>
        <v>-0</v>
      </c>
    </row>
    <row r="182" spans="1:37" ht="21.75" customHeight="1" x14ac:dyDescent="0.25">
      <c r="A182" s="7">
        <v>170</v>
      </c>
      <c r="B182" s="14"/>
      <c r="C182" s="28"/>
      <c r="D182" s="28"/>
      <c r="E182" s="17"/>
      <c r="F182" s="17"/>
      <c r="G182" s="6"/>
      <c r="H182" s="9" t="s">
        <v>24</v>
      </c>
      <c r="I182" s="113">
        <f t="shared" si="34"/>
        <v>0</v>
      </c>
      <c r="J182" s="114"/>
      <c r="K182" s="5" t="s">
        <v>24</v>
      </c>
      <c r="L182" s="6"/>
      <c r="M182" s="9" t="s">
        <v>25</v>
      </c>
      <c r="N182" s="113">
        <f t="shared" si="1"/>
        <v>0</v>
      </c>
      <c r="O182" s="114"/>
      <c r="P182" s="5" t="s">
        <v>24</v>
      </c>
      <c r="R182" s="113">
        <f t="shared" si="24"/>
        <v>0</v>
      </c>
      <c r="S182" s="114"/>
      <c r="T182" s="5" t="s">
        <v>24</v>
      </c>
      <c r="V182" s="25" t="str">
        <f t="shared" si="27"/>
        <v/>
      </c>
      <c r="W182" s="25" t="str">
        <f t="shared" si="25"/>
        <v/>
      </c>
      <c r="X182" s="25" t="str">
        <f t="shared" si="28"/>
        <v/>
      </c>
      <c r="Y182" s="25" t="s">
        <v>26</v>
      </c>
      <c r="Z182" s="29"/>
      <c r="AA182" s="25" t="str">
        <f t="shared" si="26"/>
        <v/>
      </c>
      <c r="AB182" s="29"/>
      <c r="AC182" s="29"/>
      <c r="AD182" s="87" t="str">
        <f t="shared" si="29"/>
        <v/>
      </c>
      <c r="AE182" s="95" t="str">
        <f t="shared" si="30"/>
        <v/>
      </c>
      <c r="AF182" s="23">
        <f t="shared" si="31"/>
        <v>1</v>
      </c>
      <c r="AG182" s="2">
        <f t="shared" si="32"/>
        <v>7</v>
      </c>
      <c r="AH182" s="2">
        <f t="shared" si="33"/>
        <v>1</v>
      </c>
      <c r="AI182" s="2">
        <f>COUNTIF(【編集不可】祝日一覧!$B$1:$B$23,$F182)</f>
        <v>0</v>
      </c>
      <c r="AJ182" s="2">
        <f>COUNTIF(【編集不可】祝日一覧!$B$1:$B$23,$AF182)</f>
        <v>0</v>
      </c>
      <c r="AK182" s="2" t="str">
        <f ca="1">$B182&amp;"-"&amp;COUNTIF($B$13:INDIRECT("B"&amp;12+A182),B182)</f>
        <v>-0</v>
      </c>
    </row>
    <row r="183" spans="1:37" ht="21.75" customHeight="1" x14ac:dyDescent="0.25">
      <c r="A183" s="7">
        <v>171</v>
      </c>
      <c r="B183" s="14"/>
      <c r="C183" s="28"/>
      <c r="D183" s="28"/>
      <c r="E183" s="17"/>
      <c r="F183" s="17"/>
      <c r="G183" s="6"/>
      <c r="H183" s="9" t="s">
        <v>24</v>
      </c>
      <c r="I183" s="113">
        <f t="shared" si="34"/>
        <v>0</v>
      </c>
      <c r="J183" s="114"/>
      <c r="K183" s="5" t="s">
        <v>24</v>
      </c>
      <c r="L183" s="6"/>
      <c r="M183" s="9" t="s">
        <v>25</v>
      </c>
      <c r="N183" s="113">
        <f t="shared" si="1"/>
        <v>0</v>
      </c>
      <c r="O183" s="114"/>
      <c r="P183" s="5" t="s">
        <v>24</v>
      </c>
      <c r="R183" s="113">
        <f t="shared" si="24"/>
        <v>0</v>
      </c>
      <c r="S183" s="114"/>
      <c r="T183" s="5" t="s">
        <v>24</v>
      </c>
      <c r="V183" s="25" t="str">
        <f t="shared" si="27"/>
        <v/>
      </c>
      <c r="W183" s="25" t="str">
        <f t="shared" si="25"/>
        <v/>
      </c>
      <c r="X183" s="25" t="str">
        <f t="shared" si="28"/>
        <v/>
      </c>
      <c r="Y183" s="25" t="s">
        <v>26</v>
      </c>
      <c r="Z183" s="29"/>
      <c r="AA183" s="25" t="str">
        <f t="shared" si="26"/>
        <v/>
      </c>
      <c r="AB183" s="29"/>
      <c r="AC183" s="29"/>
      <c r="AD183" s="87" t="str">
        <f t="shared" si="29"/>
        <v/>
      </c>
      <c r="AE183" s="95" t="str">
        <f t="shared" si="30"/>
        <v/>
      </c>
      <c r="AF183" s="23">
        <f t="shared" si="31"/>
        <v>1</v>
      </c>
      <c r="AG183" s="2">
        <f t="shared" si="32"/>
        <v>7</v>
      </c>
      <c r="AH183" s="2">
        <f t="shared" si="33"/>
        <v>1</v>
      </c>
      <c r="AI183" s="2">
        <f>COUNTIF(【編集不可】祝日一覧!$B$1:$B$23,$F183)</f>
        <v>0</v>
      </c>
      <c r="AJ183" s="2">
        <f>COUNTIF(【編集不可】祝日一覧!$B$1:$B$23,$AF183)</f>
        <v>0</v>
      </c>
      <c r="AK183" s="2" t="str">
        <f ca="1">$B183&amp;"-"&amp;COUNTIF($B$13:INDIRECT("B"&amp;12+A183),B183)</f>
        <v>-0</v>
      </c>
    </row>
    <row r="184" spans="1:37" ht="21.75" customHeight="1" x14ac:dyDescent="0.25">
      <c r="A184" s="7">
        <v>172</v>
      </c>
      <c r="B184" s="14"/>
      <c r="C184" s="28"/>
      <c r="D184" s="28"/>
      <c r="E184" s="17"/>
      <c r="F184" s="17"/>
      <c r="G184" s="6"/>
      <c r="H184" s="9" t="s">
        <v>24</v>
      </c>
      <c r="I184" s="113">
        <f t="shared" si="34"/>
        <v>0</v>
      </c>
      <c r="J184" s="114"/>
      <c r="K184" s="5" t="s">
        <v>24</v>
      </c>
      <c r="L184" s="6"/>
      <c r="M184" s="9" t="s">
        <v>25</v>
      </c>
      <c r="N184" s="113">
        <f t="shared" si="1"/>
        <v>0</v>
      </c>
      <c r="O184" s="114"/>
      <c r="P184" s="5" t="s">
        <v>24</v>
      </c>
      <c r="R184" s="113">
        <f t="shared" si="24"/>
        <v>0</v>
      </c>
      <c r="S184" s="114"/>
      <c r="T184" s="5" t="s">
        <v>24</v>
      </c>
      <c r="V184" s="25" t="str">
        <f t="shared" si="27"/>
        <v/>
      </c>
      <c r="W184" s="25" t="str">
        <f t="shared" si="25"/>
        <v/>
      </c>
      <c r="X184" s="25" t="str">
        <f t="shared" si="28"/>
        <v/>
      </c>
      <c r="Y184" s="25" t="s">
        <v>26</v>
      </c>
      <c r="Z184" s="29"/>
      <c r="AA184" s="25" t="str">
        <f t="shared" si="26"/>
        <v/>
      </c>
      <c r="AB184" s="29"/>
      <c r="AC184" s="29"/>
      <c r="AD184" s="87" t="str">
        <f t="shared" si="29"/>
        <v/>
      </c>
      <c r="AE184" s="95" t="str">
        <f t="shared" si="30"/>
        <v/>
      </c>
      <c r="AF184" s="23">
        <f t="shared" si="31"/>
        <v>1</v>
      </c>
      <c r="AG184" s="2">
        <f t="shared" si="32"/>
        <v>7</v>
      </c>
      <c r="AH184" s="2">
        <f t="shared" si="33"/>
        <v>1</v>
      </c>
      <c r="AI184" s="2">
        <f>COUNTIF(【編集不可】祝日一覧!$B$1:$B$23,$F184)</f>
        <v>0</v>
      </c>
      <c r="AJ184" s="2">
        <f>COUNTIF(【編集不可】祝日一覧!$B$1:$B$23,$AF184)</f>
        <v>0</v>
      </c>
      <c r="AK184" s="2" t="str">
        <f ca="1">$B184&amp;"-"&amp;COUNTIF($B$13:INDIRECT("B"&amp;12+A184),B184)</f>
        <v>-0</v>
      </c>
    </row>
    <row r="185" spans="1:37" ht="21.75" customHeight="1" x14ac:dyDescent="0.25">
      <c r="A185" s="7">
        <v>173</v>
      </c>
      <c r="B185" s="14"/>
      <c r="C185" s="28"/>
      <c r="D185" s="28"/>
      <c r="E185" s="17"/>
      <c r="F185" s="17"/>
      <c r="G185" s="6"/>
      <c r="H185" s="9" t="s">
        <v>24</v>
      </c>
      <c r="I185" s="113">
        <f t="shared" si="34"/>
        <v>0</v>
      </c>
      <c r="J185" s="114"/>
      <c r="K185" s="5" t="s">
        <v>24</v>
      </c>
      <c r="L185" s="6"/>
      <c r="M185" s="9" t="s">
        <v>25</v>
      </c>
      <c r="N185" s="113">
        <f t="shared" si="1"/>
        <v>0</v>
      </c>
      <c r="O185" s="114"/>
      <c r="P185" s="5" t="s">
        <v>24</v>
      </c>
      <c r="R185" s="113">
        <f t="shared" si="24"/>
        <v>0</v>
      </c>
      <c r="S185" s="114"/>
      <c r="T185" s="5" t="s">
        <v>24</v>
      </c>
      <c r="V185" s="25" t="str">
        <f t="shared" si="27"/>
        <v/>
      </c>
      <c r="W185" s="25" t="str">
        <f t="shared" si="25"/>
        <v/>
      </c>
      <c r="X185" s="25" t="str">
        <f t="shared" si="28"/>
        <v/>
      </c>
      <c r="Y185" s="25" t="s">
        <v>26</v>
      </c>
      <c r="Z185" s="29"/>
      <c r="AA185" s="25" t="str">
        <f t="shared" si="26"/>
        <v/>
      </c>
      <c r="AB185" s="29"/>
      <c r="AC185" s="29"/>
      <c r="AD185" s="87" t="str">
        <f t="shared" si="29"/>
        <v/>
      </c>
      <c r="AE185" s="95" t="str">
        <f t="shared" si="30"/>
        <v/>
      </c>
      <c r="AF185" s="23">
        <f t="shared" si="31"/>
        <v>1</v>
      </c>
      <c r="AG185" s="2">
        <f t="shared" si="32"/>
        <v>7</v>
      </c>
      <c r="AH185" s="2">
        <f t="shared" si="33"/>
        <v>1</v>
      </c>
      <c r="AI185" s="2">
        <f>COUNTIF(【編集不可】祝日一覧!$B$1:$B$23,$F185)</f>
        <v>0</v>
      </c>
      <c r="AJ185" s="2">
        <f>COUNTIF(【編集不可】祝日一覧!$B$1:$B$23,$AF185)</f>
        <v>0</v>
      </c>
      <c r="AK185" s="2" t="str">
        <f ca="1">$B185&amp;"-"&amp;COUNTIF($B$13:INDIRECT("B"&amp;12+A185),B185)</f>
        <v>-0</v>
      </c>
    </row>
    <row r="186" spans="1:37" ht="21.75" customHeight="1" x14ac:dyDescent="0.25">
      <c r="A186" s="7">
        <v>174</v>
      </c>
      <c r="B186" s="14"/>
      <c r="C186" s="28"/>
      <c r="D186" s="28"/>
      <c r="E186" s="17"/>
      <c r="F186" s="17"/>
      <c r="G186" s="6"/>
      <c r="H186" s="9" t="s">
        <v>24</v>
      </c>
      <c r="I186" s="113">
        <f t="shared" si="34"/>
        <v>0</v>
      </c>
      <c r="J186" s="114"/>
      <c r="K186" s="5" t="s">
        <v>24</v>
      </c>
      <c r="L186" s="6"/>
      <c r="M186" s="9" t="s">
        <v>25</v>
      </c>
      <c r="N186" s="113">
        <f t="shared" si="1"/>
        <v>0</v>
      </c>
      <c r="O186" s="114"/>
      <c r="P186" s="5" t="s">
        <v>24</v>
      </c>
      <c r="R186" s="113">
        <f t="shared" si="24"/>
        <v>0</v>
      </c>
      <c r="S186" s="114"/>
      <c r="T186" s="5" t="s">
        <v>24</v>
      </c>
      <c r="V186" s="25" t="str">
        <f t="shared" si="27"/>
        <v/>
      </c>
      <c r="W186" s="25" t="str">
        <f t="shared" si="25"/>
        <v/>
      </c>
      <c r="X186" s="25" t="str">
        <f t="shared" si="28"/>
        <v/>
      </c>
      <c r="Y186" s="25" t="s">
        <v>26</v>
      </c>
      <c r="Z186" s="29"/>
      <c r="AA186" s="25" t="str">
        <f t="shared" si="26"/>
        <v/>
      </c>
      <c r="AB186" s="29"/>
      <c r="AC186" s="29"/>
      <c r="AD186" s="87" t="str">
        <f t="shared" si="29"/>
        <v/>
      </c>
      <c r="AE186" s="95" t="str">
        <f t="shared" si="30"/>
        <v/>
      </c>
      <c r="AF186" s="23">
        <f t="shared" si="31"/>
        <v>1</v>
      </c>
      <c r="AG186" s="2">
        <f t="shared" si="32"/>
        <v>7</v>
      </c>
      <c r="AH186" s="2">
        <f t="shared" si="33"/>
        <v>1</v>
      </c>
      <c r="AI186" s="2">
        <f>COUNTIF(【編集不可】祝日一覧!$B$1:$B$23,$F186)</f>
        <v>0</v>
      </c>
      <c r="AJ186" s="2">
        <f>COUNTIF(【編集不可】祝日一覧!$B$1:$B$23,$AF186)</f>
        <v>0</v>
      </c>
      <c r="AK186" s="2" t="str">
        <f ca="1">$B186&amp;"-"&amp;COUNTIF($B$13:INDIRECT("B"&amp;12+A186),B186)</f>
        <v>-0</v>
      </c>
    </row>
    <row r="187" spans="1:37" ht="21.75" customHeight="1" x14ac:dyDescent="0.25">
      <c r="A187" s="7">
        <v>175</v>
      </c>
      <c r="B187" s="14"/>
      <c r="C187" s="28"/>
      <c r="D187" s="28"/>
      <c r="E187" s="17"/>
      <c r="F187" s="17"/>
      <c r="G187" s="6"/>
      <c r="H187" s="9" t="s">
        <v>24</v>
      </c>
      <c r="I187" s="113">
        <f t="shared" si="34"/>
        <v>0</v>
      </c>
      <c r="J187" s="114"/>
      <c r="K187" s="5" t="s">
        <v>24</v>
      </c>
      <c r="L187" s="6"/>
      <c r="M187" s="9" t="s">
        <v>25</v>
      </c>
      <c r="N187" s="113">
        <f t="shared" si="1"/>
        <v>0</v>
      </c>
      <c r="O187" s="114"/>
      <c r="P187" s="5" t="s">
        <v>24</v>
      </c>
      <c r="R187" s="113">
        <f t="shared" si="24"/>
        <v>0</v>
      </c>
      <c r="S187" s="114"/>
      <c r="T187" s="5" t="s">
        <v>24</v>
      </c>
      <c r="V187" s="25" t="str">
        <f t="shared" si="27"/>
        <v/>
      </c>
      <c r="W187" s="25" t="str">
        <f t="shared" si="25"/>
        <v/>
      </c>
      <c r="X187" s="25" t="str">
        <f t="shared" si="28"/>
        <v/>
      </c>
      <c r="Y187" s="25" t="s">
        <v>26</v>
      </c>
      <c r="Z187" s="29"/>
      <c r="AA187" s="25" t="str">
        <f t="shared" si="26"/>
        <v/>
      </c>
      <c r="AB187" s="29"/>
      <c r="AC187" s="29"/>
      <c r="AD187" s="87" t="str">
        <f t="shared" si="29"/>
        <v/>
      </c>
      <c r="AE187" s="95" t="str">
        <f t="shared" si="30"/>
        <v/>
      </c>
      <c r="AF187" s="23">
        <f t="shared" si="31"/>
        <v>1</v>
      </c>
      <c r="AG187" s="2">
        <f t="shared" si="32"/>
        <v>7</v>
      </c>
      <c r="AH187" s="2">
        <f t="shared" si="33"/>
        <v>1</v>
      </c>
      <c r="AI187" s="2">
        <f>COUNTIF(【編集不可】祝日一覧!$B$1:$B$23,$F187)</f>
        <v>0</v>
      </c>
      <c r="AJ187" s="2">
        <f>COUNTIF(【編集不可】祝日一覧!$B$1:$B$23,$AF187)</f>
        <v>0</v>
      </c>
      <c r="AK187" s="2" t="str">
        <f ca="1">$B187&amp;"-"&amp;COUNTIF($B$13:INDIRECT("B"&amp;12+A187),B187)</f>
        <v>-0</v>
      </c>
    </row>
    <row r="188" spans="1:37" ht="21.75" customHeight="1" x14ac:dyDescent="0.25">
      <c r="A188" s="7">
        <v>176</v>
      </c>
      <c r="B188" s="14"/>
      <c r="C188" s="28"/>
      <c r="D188" s="28"/>
      <c r="E188" s="17"/>
      <c r="F188" s="17"/>
      <c r="G188" s="6"/>
      <c r="H188" s="9" t="s">
        <v>24</v>
      </c>
      <c r="I188" s="113">
        <f t="shared" si="34"/>
        <v>0</v>
      </c>
      <c r="J188" s="114"/>
      <c r="K188" s="5" t="s">
        <v>24</v>
      </c>
      <c r="L188" s="6"/>
      <c r="M188" s="9" t="s">
        <v>25</v>
      </c>
      <c r="N188" s="113">
        <f t="shared" si="1"/>
        <v>0</v>
      </c>
      <c r="O188" s="114"/>
      <c r="P188" s="5" t="s">
        <v>24</v>
      </c>
      <c r="R188" s="113">
        <f t="shared" si="24"/>
        <v>0</v>
      </c>
      <c r="S188" s="114"/>
      <c r="T188" s="5" t="s">
        <v>24</v>
      </c>
      <c r="V188" s="25" t="str">
        <f t="shared" si="27"/>
        <v/>
      </c>
      <c r="W188" s="25" t="str">
        <f t="shared" si="25"/>
        <v/>
      </c>
      <c r="X188" s="25" t="str">
        <f t="shared" si="28"/>
        <v/>
      </c>
      <c r="Y188" s="25" t="s">
        <v>26</v>
      </c>
      <c r="Z188" s="29"/>
      <c r="AA188" s="25" t="str">
        <f t="shared" si="26"/>
        <v/>
      </c>
      <c r="AB188" s="29"/>
      <c r="AC188" s="29"/>
      <c r="AD188" s="87" t="str">
        <f t="shared" si="29"/>
        <v/>
      </c>
      <c r="AE188" s="95" t="str">
        <f t="shared" si="30"/>
        <v/>
      </c>
      <c r="AF188" s="23">
        <f t="shared" si="31"/>
        <v>1</v>
      </c>
      <c r="AG188" s="2">
        <f t="shared" si="32"/>
        <v>7</v>
      </c>
      <c r="AH188" s="2">
        <f t="shared" si="33"/>
        <v>1</v>
      </c>
      <c r="AI188" s="2">
        <f>COUNTIF(【編集不可】祝日一覧!$B$1:$B$23,$F188)</f>
        <v>0</v>
      </c>
      <c r="AJ188" s="2">
        <f>COUNTIF(【編集不可】祝日一覧!$B$1:$B$23,$AF188)</f>
        <v>0</v>
      </c>
      <c r="AK188" s="2" t="str">
        <f ca="1">$B188&amp;"-"&amp;COUNTIF($B$13:INDIRECT("B"&amp;12+A188),B188)</f>
        <v>-0</v>
      </c>
    </row>
    <row r="189" spans="1:37" ht="21.75" customHeight="1" x14ac:dyDescent="0.25">
      <c r="A189" s="7">
        <v>177</v>
      </c>
      <c r="B189" s="14"/>
      <c r="C189" s="28"/>
      <c r="D189" s="28"/>
      <c r="E189" s="17"/>
      <c r="F189" s="17"/>
      <c r="G189" s="6"/>
      <c r="H189" s="9" t="s">
        <v>24</v>
      </c>
      <c r="I189" s="113">
        <f t="shared" si="34"/>
        <v>0</v>
      </c>
      <c r="J189" s="114"/>
      <c r="K189" s="5" t="s">
        <v>24</v>
      </c>
      <c r="L189" s="6"/>
      <c r="M189" s="9" t="s">
        <v>25</v>
      </c>
      <c r="N189" s="113">
        <f t="shared" si="1"/>
        <v>0</v>
      </c>
      <c r="O189" s="114"/>
      <c r="P189" s="5" t="s">
        <v>24</v>
      </c>
      <c r="R189" s="113">
        <f t="shared" si="24"/>
        <v>0</v>
      </c>
      <c r="S189" s="114"/>
      <c r="T189" s="5" t="s">
        <v>24</v>
      </c>
      <c r="V189" s="25" t="str">
        <f t="shared" si="27"/>
        <v/>
      </c>
      <c r="W189" s="25" t="str">
        <f t="shared" si="25"/>
        <v/>
      </c>
      <c r="X189" s="25" t="str">
        <f t="shared" si="28"/>
        <v/>
      </c>
      <c r="Y189" s="25" t="s">
        <v>26</v>
      </c>
      <c r="Z189" s="29"/>
      <c r="AA189" s="25" t="str">
        <f t="shared" si="26"/>
        <v/>
      </c>
      <c r="AB189" s="29"/>
      <c r="AC189" s="29"/>
      <c r="AD189" s="87" t="str">
        <f t="shared" si="29"/>
        <v/>
      </c>
      <c r="AE189" s="95" t="str">
        <f t="shared" si="30"/>
        <v/>
      </c>
      <c r="AF189" s="23">
        <f t="shared" si="31"/>
        <v>1</v>
      </c>
      <c r="AG189" s="2">
        <f t="shared" si="32"/>
        <v>7</v>
      </c>
      <c r="AH189" s="2">
        <f t="shared" si="33"/>
        <v>1</v>
      </c>
      <c r="AI189" s="2">
        <f>COUNTIF(【編集不可】祝日一覧!$B$1:$B$23,$F189)</f>
        <v>0</v>
      </c>
      <c r="AJ189" s="2">
        <f>COUNTIF(【編集不可】祝日一覧!$B$1:$B$23,$AF189)</f>
        <v>0</v>
      </c>
      <c r="AK189" s="2" t="str">
        <f ca="1">$B189&amp;"-"&amp;COUNTIF($B$13:INDIRECT("B"&amp;12+A189),B189)</f>
        <v>-0</v>
      </c>
    </row>
    <row r="190" spans="1:37" ht="21.75" customHeight="1" x14ac:dyDescent="0.25">
      <c r="A190" s="7">
        <v>178</v>
      </c>
      <c r="B190" s="14"/>
      <c r="C190" s="28"/>
      <c r="D190" s="28"/>
      <c r="E190" s="17"/>
      <c r="F190" s="17"/>
      <c r="G190" s="6"/>
      <c r="H190" s="9" t="s">
        <v>24</v>
      </c>
      <c r="I190" s="113">
        <f t="shared" si="34"/>
        <v>0</v>
      </c>
      <c r="J190" s="114"/>
      <c r="K190" s="5" t="s">
        <v>24</v>
      </c>
      <c r="L190" s="6"/>
      <c r="M190" s="9" t="s">
        <v>25</v>
      </c>
      <c r="N190" s="113">
        <f t="shared" si="1"/>
        <v>0</v>
      </c>
      <c r="O190" s="114"/>
      <c r="P190" s="5" t="s">
        <v>24</v>
      </c>
      <c r="R190" s="113">
        <f t="shared" si="24"/>
        <v>0</v>
      </c>
      <c r="S190" s="114"/>
      <c r="T190" s="5" t="s">
        <v>24</v>
      </c>
      <c r="V190" s="25" t="str">
        <f t="shared" si="27"/>
        <v/>
      </c>
      <c r="W190" s="25" t="str">
        <f t="shared" si="25"/>
        <v/>
      </c>
      <c r="X190" s="25" t="str">
        <f t="shared" si="28"/>
        <v/>
      </c>
      <c r="Y190" s="25" t="s">
        <v>26</v>
      </c>
      <c r="Z190" s="29"/>
      <c r="AA190" s="25" t="str">
        <f t="shared" si="26"/>
        <v/>
      </c>
      <c r="AB190" s="29"/>
      <c r="AC190" s="29"/>
      <c r="AD190" s="87" t="str">
        <f t="shared" si="29"/>
        <v/>
      </c>
      <c r="AE190" s="95" t="str">
        <f t="shared" si="30"/>
        <v/>
      </c>
      <c r="AF190" s="23">
        <f t="shared" si="31"/>
        <v>1</v>
      </c>
      <c r="AG190" s="2">
        <f t="shared" si="32"/>
        <v>7</v>
      </c>
      <c r="AH190" s="2">
        <f t="shared" si="33"/>
        <v>1</v>
      </c>
      <c r="AI190" s="2">
        <f>COUNTIF(【編集不可】祝日一覧!$B$1:$B$23,$F190)</f>
        <v>0</v>
      </c>
      <c r="AJ190" s="2">
        <f>COUNTIF(【編集不可】祝日一覧!$B$1:$B$23,$AF190)</f>
        <v>0</v>
      </c>
      <c r="AK190" s="2" t="str">
        <f ca="1">$B190&amp;"-"&amp;COUNTIF($B$13:INDIRECT("B"&amp;12+A190),B190)</f>
        <v>-0</v>
      </c>
    </row>
    <row r="191" spans="1:37" ht="21.75" customHeight="1" x14ac:dyDescent="0.25">
      <c r="A191" s="7">
        <v>179</v>
      </c>
      <c r="B191" s="14"/>
      <c r="C191" s="28"/>
      <c r="D191" s="28"/>
      <c r="E191" s="17"/>
      <c r="F191" s="17"/>
      <c r="G191" s="6"/>
      <c r="H191" s="9" t="s">
        <v>24</v>
      </c>
      <c r="I191" s="113">
        <f t="shared" si="34"/>
        <v>0</v>
      </c>
      <c r="J191" s="114"/>
      <c r="K191" s="5" t="s">
        <v>24</v>
      </c>
      <c r="L191" s="6"/>
      <c r="M191" s="9" t="s">
        <v>25</v>
      </c>
      <c r="N191" s="113">
        <f t="shared" si="1"/>
        <v>0</v>
      </c>
      <c r="O191" s="114"/>
      <c r="P191" s="5" t="s">
        <v>24</v>
      </c>
      <c r="R191" s="113">
        <f t="shared" si="24"/>
        <v>0</v>
      </c>
      <c r="S191" s="114"/>
      <c r="T191" s="5" t="s">
        <v>24</v>
      </c>
      <c r="V191" s="25" t="str">
        <f t="shared" si="27"/>
        <v/>
      </c>
      <c r="W191" s="25" t="str">
        <f t="shared" si="25"/>
        <v/>
      </c>
      <c r="X191" s="25" t="str">
        <f t="shared" si="28"/>
        <v/>
      </c>
      <c r="Y191" s="25" t="s">
        <v>26</v>
      </c>
      <c r="Z191" s="29"/>
      <c r="AA191" s="25" t="str">
        <f t="shared" si="26"/>
        <v/>
      </c>
      <c r="AB191" s="29"/>
      <c r="AC191" s="29"/>
      <c r="AD191" s="87" t="str">
        <f t="shared" si="29"/>
        <v/>
      </c>
      <c r="AE191" s="95" t="str">
        <f t="shared" si="30"/>
        <v/>
      </c>
      <c r="AF191" s="23">
        <f t="shared" si="31"/>
        <v>1</v>
      </c>
      <c r="AG191" s="2">
        <f t="shared" si="32"/>
        <v>7</v>
      </c>
      <c r="AH191" s="2">
        <f t="shared" si="33"/>
        <v>1</v>
      </c>
      <c r="AI191" s="2">
        <f>COUNTIF(【編集不可】祝日一覧!$B$1:$B$23,$F191)</f>
        <v>0</v>
      </c>
      <c r="AJ191" s="2">
        <f>COUNTIF(【編集不可】祝日一覧!$B$1:$B$23,$AF191)</f>
        <v>0</v>
      </c>
      <c r="AK191" s="2" t="str">
        <f ca="1">$B191&amp;"-"&amp;COUNTIF($B$13:INDIRECT("B"&amp;12+A191),B191)</f>
        <v>-0</v>
      </c>
    </row>
    <row r="192" spans="1:37" ht="21.75" customHeight="1" x14ac:dyDescent="0.25">
      <c r="A192" s="7">
        <v>180</v>
      </c>
      <c r="B192" s="14"/>
      <c r="C192" s="28"/>
      <c r="D192" s="28"/>
      <c r="E192" s="17"/>
      <c r="F192" s="17"/>
      <c r="G192" s="6"/>
      <c r="H192" s="9" t="s">
        <v>24</v>
      </c>
      <c r="I192" s="113">
        <f t="shared" si="34"/>
        <v>0</v>
      </c>
      <c r="J192" s="114"/>
      <c r="K192" s="5" t="s">
        <v>24</v>
      </c>
      <c r="L192" s="6"/>
      <c r="M192" s="9" t="s">
        <v>25</v>
      </c>
      <c r="N192" s="113">
        <f t="shared" si="1"/>
        <v>0</v>
      </c>
      <c r="O192" s="114"/>
      <c r="P192" s="5" t="s">
        <v>24</v>
      </c>
      <c r="R192" s="113">
        <f t="shared" si="24"/>
        <v>0</v>
      </c>
      <c r="S192" s="114"/>
      <c r="T192" s="5" t="s">
        <v>24</v>
      </c>
      <c r="V192" s="25" t="str">
        <f t="shared" si="27"/>
        <v/>
      </c>
      <c r="W192" s="25" t="str">
        <f t="shared" si="25"/>
        <v/>
      </c>
      <c r="X192" s="25" t="str">
        <f t="shared" si="28"/>
        <v/>
      </c>
      <c r="Y192" s="25" t="s">
        <v>26</v>
      </c>
      <c r="Z192" s="29"/>
      <c r="AA192" s="25" t="str">
        <f t="shared" si="26"/>
        <v/>
      </c>
      <c r="AB192" s="29"/>
      <c r="AC192" s="29"/>
      <c r="AD192" s="87" t="str">
        <f t="shared" si="29"/>
        <v/>
      </c>
      <c r="AE192" s="95" t="str">
        <f t="shared" si="30"/>
        <v/>
      </c>
      <c r="AF192" s="23">
        <f t="shared" si="31"/>
        <v>1</v>
      </c>
      <c r="AG192" s="2">
        <f t="shared" si="32"/>
        <v>7</v>
      </c>
      <c r="AH192" s="2">
        <f t="shared" si="33"/>
        <v>1</v>
      </c>
      <c r="AI192" s="2">
        <f>COUNTIF(【編集不可】祝日一覧!$B$1:$B$23,$F192)</f>
        <v>0</v>
      </c>
      <c r="AJ192" s="2">
        <f>COUNTIF(【編集不可】祝日一覧!$B$1:$B$23,$AF192)</f>
        <v>0</v>
      </c>
      <c r="AK192" s="2" t="str">
        <f ca="1">$B192&amp;"-"&amp;COUNTIF($B$13:INDIRECT("B"&amp;12+A192),B192)</f>
        <v>-0</v>
      </c>
    </row>
    <row r="193" spans="1:37" ht="21.75" customHeight="1" x14ac:dyDescent="0.25">
      <c r="A193" s="7">
        <v>181</v>
      </c>
      <c r="B193" s="14"/>
      <c r="C193" s="28"/>
      <c r="D193" s="28"/>
      <c r="E193" s="17"/>
      <c r="F193" s="17"/>
      <c r="G193" s="6"/>
      <c r="H193" s="9" t="s">
        <v>24</v>
      </c>
      <c r="I193" s="113">
        <f t="shared" si="34"/>
        <v>0</v>
      </c>
      <c r="J193" s="114"/>
      <c r="K193" s="5" t="s">
        <v>24</v>
      </c>
      <c r="L193" s="6"/>
      <c r="M193" s="9" t="s">
        <v>25</v>
      </c>
      <c r="N193" s="113">
        <f t="shared" si="1"/>
        <v>0</v>
      </c>
      <c r="O193" s="114"/>
      <c r="P193" s="5" t="s">
        <v>24</v>
      </c>
      <c r="R193" s="113">
        <f t="shared" si="24"/>
        <v>0</v>
      </c>
      <c r="S193" s="114"/>
      <c r="T193" s="5" t="s">
        <v>24</v>
      </c>
      <c r="V193" s="25" t="str">
        <f t="shared" si="27"/>
        <v/>
      </c>
      <c r="W193" s="25" t="str">
        <f t="shared" si="25"/>
        <v/>
      </c>
      <c r="X193" s="25" t="str">
        <f t="shared" si="28"/>
        <v/>
      </c>
      <c r="Y193" s="25" t="s">
        <v>26</v>
      </c>
      <c r="Z193" s="29"/>
      <c r="AA193" s="25" t="str">
        <f t="shared" si="26"/>
        <v/>
      </c>
      <c r="AB193" s="29"/>
      <c r="AC193" s="29"/>
      <c r="AD193" s="87" t="str">
        <f t="shared" si="29"/>
        <v/>
      </c>
      <c r="AE193" s="95" t="str">
        <f t="shared" si="30"/>
        <v/>
      </c>
      <c r="AF193" s="23">
        <f t="shared" si="31"/>
        <v>1</v>
      </c>
      <c r="AG193" s="2">
        <f t="shared" si="32"/>
        <v>7</v>
      </c>
      <c r="AH193" s="2">
        <f t="shared" si="33"/>
        <v>1</v>
      </c>
      <c r="AI193" s="2">
        <f>COUNTIF(【編集不可】祝日一覧!$B$1:$B$23,$F193)</f>
        <v>0</v>
      </c>
      <c r="AJ193" s="2">
        <f>COUNTIF(【編集不可】祝日一覧!$B$1:$B$23,$AF193)</f>
        <v>0</v>
      </c>
      <c r="AK193" s="2" t="str">
        <f ca="1">$B193&amp;"-"&amp;COUNTIF($B$13:INDIRECT("B"&amp;12+A193),B193)</f>
        <v>-0</v>
      </c>
    </row>
    <row r="194" spans="1:37" ht="21.75" customHeight="1" x14ac:dyDescent="0.25">
      <c r="A194" s="7">
        <v>182</v>
      </c>
      <c r="B194" s="14"/>
      <c r="C194" s="28"/>
      <c r="D194" s="28"/>
      <c r="E194" s="17"/>
      <c r="F194" s="17"/>
      <c r="G194" s="6"/>
      <c r="H194" s="9" t="s">
        <v>24</v>
      </c>
      <c r="I194" s="113">
        <f t="shared" si="34"/>
        <v>0</v>
      </c>
      <c r="J194" s="114"/>
      <c r="K194" s="5" t="s">
        <v>24</v>
      </c>
      <c r="L194" s="6"/>
      <c r="M194" s="9" t="s">
        <v>25</v>
      </c>
      <c r="N194" s="113">
        <f t="shared" si="1"/>
        <v>0</v>
      </c>
      <c r="O194" s="114"/>
      <c r="P194" s="5" t="s">
        <v>24</v>
      </c>
      <c r="R194" s="113">
        <f t="shared" si="24"/>
        <v>0</v>
      </c>
      <c r="S194" s="114"/>
      <c r="T194" s="5" t="s">
        <v>24</v>
      </c>
      <c r="V194" s="25" t="str">
        <f t="shared" si="27"/>
        <v/>
      </c>
      <c r="W194" s="25" t="str">
        <f t="shared" si="25"/>
        <v/>
      </c>
      <c r="X194" s="25" t="str">
        <f t="shared" si="28"/>
        <v/>
      </c>
      <c r="Y194" s="25" t="s">
        <v>26</v>
      </c>
      <c r="Z194" s="29"/>
      <c r="AA194" s="25" t="str">
        <f t="shared" si="26"/>
        <v/>
      </c>
      <c r="AB194" s="29"/>
      <c r="AC194" s="29"/>
      <c r="AD194" s="87" t="str">
        <f t="shared" si="29"/>
        <v/>
      </c>
      <c r="AE194" s="95" t="str">
        <f t="shared" si="30"/>
        <v/>
      </c>
      <c r="AF194" s="23">
        <f t="shared" si="31"/>
        <v>1</v>
      </c>
      <c r="AG194" s="2">
        <f t="shared" si="32"/>
        <v>7</v>
      </c>
      <c r="AH194" s="2">
        <f t="shared" si="33"/>
        <v>1</v>
      </c>
      <c r="AI194" s="2">
        <f>COUNTIF(【編集不可】祝日一覧!$B$1:$B$23,$F194)</f>
        <v>0</v>
      </c>
      <c r="AJ194" s="2">
        <f>COUNTIF(【編集不可】祝日一覧!$B$1:$B$23,$AF194)</f>
        <v>0</v>
      </c>
      <c r="AK194" s="2" t="str">
        <f ca="1">$B194&amp;"-"&amp;COUNTIF($B$13:INDIRECT("B"&amp;12+A194),B194)</f>
        <v>-0</v>
      </c>
    </row>
    <row r="195" spans="1:37" ht="21.75" customHeight="1" x14ac:dyDescent="0.25">
      <c r="A195" s="7">
        <v>183</v>
      </c>
      <c r="B195" s="14"/>
      <c r="C195" s="28"/>
      <c r="D195" s="28"/>
      <c r="E195" s="17"/>
      <c r="F195" s="17"/>
      <c r="G195" s="6"/>
      <c r="H195" s="9" t="s">
        <v>24</v>
      </c>
      <c r="I195" s="113">
        <f t="shared" si="34"/>
        <v>0</v>
      </c>
      <c r="J195" s="114"/>
      <c r="K195" s="5" t="s">
        <v>24</v>
      </c>
      <c r="L195" s="6"/>
      <c r="M195" s="9" t="s">
        <v>25</v>
      </c>
      <c r="N195" s="113">
        <f t="shared" si="1"/>
        <v>0</v>
      </c>
      <c r="O195" s="114"/>
      <c r="P195" s="5" t="s">
        <v>24</v>
      </c>
      <c r="R195" s="113">
        <f t="shared" si="24"/>
        <v>0</v>
      </c>
      <c r="S195" s="114"/>
      <c r="T195" s="5" t="s">
        <v>24</v>
      </c>
      <c r="V195" s="25" t="str">
        <f t="shared" si="27"/>
        <v/>
      </c>
      <c r="W195" s="25" t="str">
        <f t="shared" si="25"/>
        <v/>
      </c>
      <c r="X195" s="25" t="str">
        <f t="shared" si="28"/>
        <v/>
      </c>
      <c r="Y195" s="25" t="s">
        <v>26</v>
      </c>
      <c r="Z195" s="29"/>
      <c r="AA195" s="25" t="str">
        <f t="shared" si="26"/>
        <v/>
      </c>
      <c r="AB195" s="29"/>
      <c r="AC195" s="29"/>
      <c r="AD195" s="87" t="str">
        <f t="shared" si="29"/>
        <v/>
      </c>
      <c r="AE195" s="95" t="str">
        <f t="shared" si="30"/>
        <v/>
      </c>
      <c r="AF195" s="23">
        <f t="shared" si="31"/>
        <v>1</v>
      </c>
      <c r="AG195" s="2">
        <f t="shared" si="32"/>
        <v>7</v>
      </c>
      <c r="AH195" s="2">
        <f t="shared" si="33"/>
        <v>1</v>
      </c>
      <c r="AI195" s="2">
        <f>COUNTIF(【編集不可】祝日一覧!$B$1:$B$23,$F195)</f>
        <v>0</v>
      </c>
      <c r="AJ195" s="2">
        <f>COUNTIF(【編集不可】祝日一覧!$B$1:$B$23,$AF195)</f>
        <v>0</v>
      </c>
      <c r="AK195" s="2" t="str">
        <f ca="1">$B195&amp;"-"&amp;COUNTIF($B$13:INDIRECT("B"&amp;12+A195),B195)</f>
        <v>-0</v>
      </c>
    </row>
    <row r="196" spans="1:37" ht="21.75" customHeight="1" x14ac:dyDescent="0.25">
      <c r="A196" s="7">
        <v>184</v>
      </c>
      <c r="B196" s="14"/>
      <c r="C196" s="28"/>
      <c r="D196" s="28"/>
      <c r="E196" s="17"/>
      <c r="F196" s="17"/>
      <c r="G196" s="6"/>
      <c r="H196" s="9" t="s">
        <v>24</v>
      </c>
      <c r="I196" s="113">
        <f t="shared" si="34"/>
        <v>0</v>
      </c>
      <c r="J196" s="114"/>
      <c r="K196" s="5" t="s">
        <v>24</v>
      </c>
      <c r="L196" s="6"/>
      <c r="M196" s="9" t="s">
        <v>25</v>
      </c>
      <c r="N196" s="113">
        <f t="shared" si="1"/>
        <v>0</v>
      </c>
      <c r="O196" s="114"/>
      <c r="P196" s="5" t="s">
        <v>24</v>
      </c>
      <c r="R196" s="113">
        <f t="shared" si="24"/>
        <v>0</v>
      </c>
      <c r="S196" s="114"/>
      <c r="T196" s="5" t="s">
        <v>24</v>
      </c>
      <c r="V196" s="25" t="str">
        <f t="shared" si="27"/>
        <v/>
      </c>
      <c r="W196" s="25" t="str">
        <f t="shared" si="25"/>
        <v/>
      </c>
      <c r="X196" s="25" t="str">
        <f t="shared" si="28"/>
        <v/>
      </c>
      <c r="Y196" s="25" t="s">
        <v>26</v>
      </c>
      <c r="Z196" s="29"/>
      <c r="AA196" s="25" t="str">
        <f t="shared" si="26"/>
        <v/>
      </c>
      <c r="AB196" s="29"/>
      <c r="AC196" s="29"/>
      <c r="AD196" s="87" t="str">
        <f t="shared" si="29"/>
        <v/>
      </c>
      <c r="AE196" s="95" t="str">
        <f t="shared" si="30"/>
        <v/>
      </c>
      <c r="AF196" s="23">
        <f t="shared" si="31"/>
        <v>1</v>
      </c>
      <c r="AG196" s="2">
        <f t="shared" si="32"/>
        <v>7</v>
      </c>
      <c r="AH196" s="2">
        <f t="shared" si="33"/>
        <v>1</v>
      </c>
      <c r="AI196" s="2">
        <f>COUNTIF(【編集不可】祝日一覧!$B$1:$B$23,$F196)</f>
        <v>0</v>
      </c>
      <c r="AJ196" s="2">
        <f>COUNTIF(【編集不可】祝日一覧!$B$1:$B$23,$AF196)</f>
        <v>0</v>
      </c>
      <c r="AK196" s="2" t="str">
        <f ca="1">$B196&amp;"-"&amp;COUNTIF($B$13:INDIRECT("B"&amp;12+A196),B196)</f>
        <v>-0</v>
      </c>
    </row>
    <row r="197" spans="1:37" ht="21.75" customHeight="1" x14ac:dyDescent="0.25">
      <c r="A197" s="7">
        <v>185</v>
      </c>
      <c r="B197" s="14"/>
      <c r="C197" s="28"/>
      <c r="D197" s="28"/>
      <c r="E197" s="17"/>
      <c r="F197" s="17"/>
      <c r="G197" s="6"/>
      <c r="H197" s="9" t="s">
        <v>24</v>
      </c>
      <c r="I197" s="113">
        <f t="shared" si="34"/>
        <v>0</v>
      </c>
      <c r="J197" s="114"/>
      <c r="K197" s="5" t="s">
        <v>24</v>
      </c>
      <c r="L197" s="6"/>
      <c r="M197" s="9" t="s">
        <v>25</v>
      </c>
      <c r="N197" s="113">
        <f t="shared" si="1"/>
        <v>0</v>
      </c>
      <c r="O197" s="114"/>
      <c r="P197" s="5" t="s">
        <v>24</v>
      </c>
      <c r="R197" s="113">
        <f t="shared" si="24"/>
        <v>0</v>
      </c>
      <c r="S197" s="114"/>
      <c r="T197" s="5" t="s">
        <v>24</v>
      </c>
      <c r="V197" s="25" t="str">
        <f t="shared" si="27"/>
        <v/>
      </c>
      <c r="W197" s="25" t="str">
        <f t="shared" si="25"/>
        <v/>
      </c>
      <c r="X197" s="25" t="str">
        <f t="shared" si="28"/>
        <v/>
      </c>
      <c r="Y197" s="25" t="s">
        <v>26</v>
      </c>
      <c r="Z197" s="29"/>
      <c r="AA197" s="25" t="str">
        <f t="shared" si="26"/>
        <v/>
      </c>
      <c r="AB197" s="29"/>
      <c r="AC197" s="29"/>
      <c r="AD197" s="87" t="str">
        <f t="shared" si="29"/>
        <v/>
      </c>
      <c r="AE197" s="95" t="str">
        <f t="shared" si="30"/>
        <v/>
      </c>
      <c r="AF197" s="23">
        <f t="shared" si="31"/>
        <v>1</v>
      </c>
      <c r="AG197" s="2">
        <f t="shared" si="32"/>
        <v>7</v>
      </c>
      <c r="AH197" s="2">
        <f t="shared" si="33"/>
        <v>1</v>
      </c>
      <c r="AI197" s="2">
        <f>COUNTIF(【編集不可】祝日一覧!$B$1:$B$23,$F197)</f>
        <v>0</v>
      </c>
      <c r="AJ197" s="2">
        <f>COUNTIF(【編集不可】祝日一覧!$B$1:$B$23,$AF197)</f>
        <v>0</v>
      </c>
      <c r="AK197" s="2" t="str">
        <f ca="1">$B197&amp;"-"&amp;COUNTIF($B$13:INDIRECT("B"&amp;12+A197),B197)</f>
        <v>-0</v>
      </c>
    </row>
    <row r="198" spans="1:37" ht="21.75" customHeight="1" x14ac:dyDescent="0.25">
      <c r="A198" s="7">
        <v>186</v>
      </c>
      <c r="B198" s="14"/>
      <c r="C198" s="28"/>
      <c r="D198" s="28"/>
      <c r="E198" s="17"/>
      <c r="F198" s="17"/>
      <c r="G198" s="6"/>
      <c r="H198" s="9" t="s">
        <v>24</v>
      </c>
      <c r="I198" s="113">
        <f t="shared" si="34"/>
        <v>0</v>
      </c>
      <c r="J198" s="114"/>
      <c r="K198" s="5" t="s">
        <v>24</v>
      </c>
      <c r="L198" s="6"/>
      <c r="M198" s="9" t="s">
        <v>25</v>
      </c>
      <c r="N198" s="113">
        <f t="shared" si="1"/>
        <v>0</v>
      </c>
      <c r="O198" s="114"/>
      <c r="P198" s="5" t="s">
        <v>24</v>
      </c>
      <c r="R198" s="113">
        <f t="shared" si="24"/>
        <v>0</v>
      </c>
      <c r="S198" s="114"/>
      <c r="T198" s="5" t="s">
        <v>24</v>
      </c>
      <c r="V198" s="25" t="str">
        <f t="shared" si="27"/>
        <v/>
      </c>
      <c r="W198" s="25" t="str">
        <f t="shared" si="25"/>
        <v/>
      </c>
      <c r="X198" s="25" t="str">
        <f t="shared" si="28"/>
        <v/>
      </c>
      <c r="Y198" s="25" t="s">
        <v>26</v>
      </c>
      <c r="Z198" s="29"/>
      <c r="AA198" s="25" t="str">
        <f t="shared" si="26"/>
        <v/>
      </c>
      <c r="AB198" s="29"/>
      <c r="AC198" s="29"/>
      <c r="AD198" s="87" t="str">
        <f t="shared" si="29"/>
        <v/>
      </c>
      <c r="AE198" s="95" t="str">
        <f t="shared" si="30"/>
        <v/>
      </c>
      <c r="AF198" s="23">
        <f t="shared" si="31"/>
        <v>1</v>
      </c>
      <c r="AG198" s="2">
        <f t="shared" si="32"/>
        <v>7</v>
      </c>
      <c r="AH198" s="2">
        <f t="shared" si="33"/>
        <v>1</v>
      </c>
      <c r="AI198" s="2">
        <f>COUNTIF(【編集不可】祝日一覧!$B$1:$B$23,$F198)</f>
        <v>0</v>
      </c>
      <c r="AJ198" s="2">
        <f>COUNTIF(【編集不可】祝日一覧!$B$1:$B$23,$AF198)</f>
        <v>0</v>
      </c>
      <c r="AK198" s="2" t="str">
        <f ca="1">$B198&amp;"-"&amp;COUNTIF($B$13:INDIRECT("B"&amp;12+A198),B198)</f>
        <v>-0</v>
      </c>
    </row>
    <row r="199" spans="1:37" ht="21.75" customHeight="1" x14ac:dyDescent="0.25">
      <c r="A199" s="7">
        <v>187</v>
      </c>
      <c r="B199" s="14"/>
      <c r="C199" s="28"/>
      <c r="D199" s="28"/>
      <c r="E199" s="17"/>
      <c r="F199" s="17"/>
      <c r="G199" s="6"/>
      <c r="H199" s="9" t="s">
        <v>24</v>
      </c>
      <c r="I199" s="113">
        <f t="shared" si="34"/>
        <v>0</v>
      </c>
      <c r="J199" s="114"/>
      <c r="K199" s="5" t="s">
        <v>24</v>
      </c>
      <c r="L199" s="6"/>
      <c r="M199" s="9" t="s">
        <v>25</v>
      </c>
      <c r="N199" s="113">
        <f t="shared" si="1"/>
        <v>0</v>
      </c>
      <c r="O199" s="114"/>
      <c r="P199" s="5" t="s">
        <v>24</v>
      </c>
      <c r="R199" s="113">
        <f t="shared" si="24"/>
        <v>0</v>
      </c>
      <c r="S199" s="114"/>
      <c r="T199" s="5" t="s">
        <v>24</v>
      </c>
      <c r="V199" s="25" t="str">
        <f t="shared" si="27"/>
        <v/>
      </c>
      <c r="W199" s="25" t="str">
        <f t="shared" si="25"/>
        <v/>
      </c>
      <c r="X199" s="25" t="str">
        <f t="shared" si="28"/>
        <v/>
      </c>
      <c r="Y199" s="25" t="s">
        <v>26</v>
      </c>
      <c r="Z199" s="29"/>
      <c r="AA199" s="25" t="str">
        <f t="shared" si="26"/>
        <v/>
      </c>
      <c r="AB199" s="29"/>
      <c r="AC199" s="29"/>
      <c r="AD199" s="87" t="str">
        <f t="shared" si="29"/>
        <v/>
      </c>
      <c r="AE199" s="95" t="str">
        <f t="shared" si="30"/>
        <v/>
      </c>
      <c r="AF199" s="23">
        <f t="shared" si="31"/>
        <v>1</v>
      </c>
      <c r="AG199" s="2">
        <f t="shared" si="32"/>
        <v>7</v>
      </c>
      <c r="AH199" s="2">
        <f t="shared" si="33"/>
        <v>1</v>
      </c>
      <c r="AI199" s="2">
        <f>COUNTIF(【編集不可】祝日一覧!$B$1:$B$23,$F199)</f>
        <v>0</v>
      </c>
      <c r="AJ199" s="2">
        <f>COUNTIF(【編集不可】祝日一覧!$B$1:$B$23,$AF199)</f>
        <v>0</v>
      </c>
      <c r="AK199" s="2" t="str">
        <f ca="1">$B199&amp;"-"&amp;COUNTIF($B$13:INDIRECT("B"&amp;12+A199),B199)</f>
        <v>-0</v>
      </c>
    </row>
    <row r="200" spans="1:37" ht="21.75" customHeight="1" x14ac:dyDescent="0.25">
      <c r="A200" s="7">
        <v>188</v>
      </c>
      <c r="B200" s="14"/>
      <c r="C200" s="28"/>
      <c r="D200" s="28"/>
      <c r="E200" s="17"/>
      <c r="F200" s="17"/>
      <c r="G200" s="6"/>
      <c r="H200" s="9" t="s">
        <v>24</v>
      </c>
      <c r="I200" s="113">
        <f t="shared" si="34"/>
        <v>0</v>
      </c>
      <c r="J200" s="114"/>
      <c r="K200" s="5" t="s">
        <v>24</v>
      </c>
      <c r="L200" s="6"/>
      <c r="M200" s="9" t="s">
        <v>25</v>
      </c>
      <c r="N200" s="113">
        <f t="shared" si="1"/>
        <v>0</v>
      </c>
      <c r="O200" s="114"/>
      <c r="P200" s="5" t="s">
        <v>24</v>
      </c>
      <c r="R200" s="113">
        <f t="shared" si="24"/>
        <v>0</v>
      </c>
      <c r="S200" s="114"/>
      <c r="T200" s="5" t="s">
        <v>24</v>
      </c>
      <c r="V200" s="25" t="str">
        <f t="shared" si="27"/>
        <v/>
      </c>
      <c r="W200" s="25" t="str">
        <f t="shared" si="25"/>
        <v/>
      </c>
      <c r="X200" s="25" t="str">
        <f t="shared" si="28"/>
        <v/>
      </c>
      <c r="Y200" s="25" t="s">
        <v>26</v>
      </c>
      <c r="Z200" s="29"/>
      <c r="AA200" s="25" t="str">
        <f t="shared" si="26"/>
        <v/>
      </c>
      <c r="AB200" s="29"/>
      <c r="AC200" s="29"/>
      <c r="AD200" s="87" t="str">
        <f t="shared" si="29"/>
        <v/>
      </c>
      <c r="AE200" s="95" t="str">
        <f t="shared" si="30"/>
        <v/>
      </c>
      <c r="AF200" s="23">
        <f t="shared" si="31"/>
        <v>1</v>
      </c>
      <c r="AG200" s="2">
        <f t="shared" si="32"/>
        <v>7</v>
      </c>
      <c r="AH200" s="2">
        <f t="shared" si="33"/>
        <v>1</v>
      </c>
      <c r="AI200" s="2">
        <f>COUNTIF(【編集不可】祝日一覧!$B$1:$B$23,$F200)</f>
        <v>0</v>
      </c>
      <c r="AJ200" s="2">
        <f>COUNTIF(【編集不可】祝日一覧!$B$1:$B$23,$AF200)</f>
        <v>0</v>
      </c>
      <c r="AK200" s="2" t="str">
        <f ca="1">$B200&amp;"-"&amp;COUNTIF($B$13:INDIRECT("B"&amp;12+A200),B200)</f>
        <v>-0</v>
      </c>
    </row>
    <row r="201" spans="1:37" ht="21.75" customHeight="1" x14ac:dyDescent="0.25">
      <c r="A201" s="7">
        <v>189</v>
      </c>
      <c r="B201" s="14"/>
      <c r="C201" s="28"/>
      <c r="D201" s="28"/>
      <c r="E201" s="17"/>
      <c r="F201" s="17"/>
      <c r="G201" s="6"/>
      <c r="H201" s="9" t="s">
        <v>24</v>
      </c>
      <c r="I201" s="113">
        <f t="shared" si="34"/>
        <v>0</v>
      </c>
      <c r="J201" s="114"/>
      <c r="K201" s="5" t="s">
        <v>24</v>
      </c>
      <c r="L201" s="6"/>
      <c r="M201" s="9" t="s">
        <v>25</v>
      </c>
      <c r="N201" s="113">
        <f t="shared" si="1"/>
        <v>0</v>
      </c>
      <c r="O201" s="114"/>
      <c r="P201" s="5" t="s">
        <v>24</v>
      </c>
      <c r="R201" s="113">
        <f t="shared" si="24"/>
        <v>0</v>
      </c>
      <c r="S201" s="114"/>
      <c r="T201" s="5" t="s">
        <v>24</v>
      </c>
      <c r="V201" s="25" t="str">
        <f t="shared" si="27"/>
        <v/>
      </c>
      <c r="W201" s="25" t="str">
        <f t="shared" si="25"/>
        <v/>
      </c>
      <c r="X201" s="25" t="str">
        <f t="shared" si="28"/>
        <v/>
      </c>
      <c r="Y201" s="25" t="s">
        <v>26</v>
      </c>
      <c r="Z201" s="29"/>
      <c r="AA201" s="25" t="str">
        <f t="shared" si="26"/>
        <v/>
      </c>
      <c r="AB201" s="29"/>
      <c r="AC201" s="29"/>
      <c r="AD201" s="87" t="str">
        <f t="shared" si="29"/>
        <v/>
      </c>
      <c r="AE201" s="95" t="str">
        <f t="shared" si="30"/>
        <v/>
      </c>
      <c r="AF201" s="23">
        <f t="shared" si="31"/>
        <v>1</v>
      </c>
      <c r="AG201" s="2">
        <f t="shared" si="32"/>
        <v>7</v>
      </c>
      <c r="AH201" s="2">
        <f t="shared" si="33"/>
        <v>1</v>
      </c>
      <c r="AI201" s="2">
        <f>COUNTIF(【編集不可】祝日一覧!$B$1:$B$23,$F201)</f>
        <v>0</v>
      </c>
      <c r="AJ201" s="2">
        <f>COUNTIF(【編集不可】祝日一覧!$B$1:$B$23,$AF201)</f>
        <v>0</v>
      </c>
      <c r="AK201" s="2" t="str">
        <f ca="1">$B201&amp;"-"&amp;COUNTIF($B$13:INDIRECT("B"&amp;12+A201),B201)</f>
        <v>-0</v>
      </c>
    </row>
    <row r="202" spans="1:37" ht="21.75" customHeight="1" x14ac:dyDescent="0.25">
      <c r="A202" s="7">
        <v>190</v>
      </c>
      <c r="B202" s="14"/>
      <c r="C202" s="28"/>
      <c r="D202" s="28"/>
      <c r="E202" s="17"/>
      <c r="F202" s="17"/>
      <c r="G202" s="6"/>
      <c r="H202" s="9" t="s">
        <v>24</v>
      </c>
      <c r="I202" s="113">
        <f t="shared" si="34"/>
        <v>0</v>
      </c>
      <c r="J202" s="114"/>
      <c r="K202" s="5" t="s">
        <v>24</v>
      </c>
      <c r="L202" s="6"/>
      <c r="M202" s="9" t="s">
        <v>25</v>
      </c>
      <c r="N202" s="113">
        <f t="shared" si="1"/>
        <v>0</v>
      </c>
      <c r="O202" s="114"/>
      <c r="P202" s="5" t="s">
        <v>24</v>
      </c>
      <c r="R202" s="113">
        <f t="shared" si="24"/>
        <v>0</v>
      </c>
      <c r="S202" s="114"/>
      <c r="T202" s="5" t="s">
        <v>24</v>
      </c>
      <c r="V202" s="25" t="str">
        <f t="shared" si="27"/>
        <v/>
      </c>
      <c r="W202" s="25" t="str">
        <f t="shared" si="25"/>
        <v/>
      </c>
      <c r="X202" s="25" t="str">
        <f t="shared" si="28"/>
        <v/>
      </c>
      <c r="Y202" s="25" t="s">
        <v>26</v>
      </c>
      <c r="Z202" s="29"/>
      <c r="AA202" s="25" t="str">
        <f t="shared" si="26"/>
        <v/>
      </c>
      <c r="AB202" s="29"/>
      <c r="AC202" s="29"/>
      <c r="AD202" s="87" t="str">
        <f t="shared" si="29"/>
        <v/>
      </c>
      <c r="AE202" s="95" t="str">
        <f t="shared" si="30"/>
        <v/>
      </c>
      <c r="AF202" s="23">
        <f t="shared" si="31"/>
        <v>1</v>
      </c>
      <c r="AG202" s="2">
        <f t="shared" si="32"/>
        <v>7</v>
      </c>
      <c r="AH202" s="2">
        <f t="shared" si="33"/>
        <v>1</v>
      </c>
      <c r="AI202" s="2">
        <f>COUNTIF(【編集不可】祝日一覧!$B$1:$B$23,$F202)</f>
        <v>0</v>
      </c>
      <c r="AJ202" s="2">
        <f>COUNTIF(【編集不可】祝日一覧!$B$1:$B$23,$AF202)</f>
        <v>0</v>
      </c>
      <c r="AK202" s="2" t="str">
        <f ca="1">$B202&amp;"-"&amp;COUNTIF($B$13:INDIRECT("B"&amp;12+A202),B202)</f>
        <v>-0</v>
      </c>
    </row>
    <row r="203" spans="1:37" ht="21.75" customHeight="1" x14ac:dyDescent="0.25">
      <c r="A203" s="7">
        <v>191</v>
      </c>
      <c r="B203" s="14"/>
      <c r="C203" s="28"/>
      <c r="D203" s="28"/>
      <c r="E203" s="17"/>
      <c r="F203" s="17"/>
      <c r="G203" s="6"/>
      <c r="H203" s="9" t="s">
        <v>24</v>
      </c>
      <c r="I203" s="113">
        <f t="shared" si="34"/>
        <v>0</v>
      </c>
      <c r="J203" s="114"/>
      <c r="K203" s="5" t="s">
        <v>24</v>
      </c>
      <c r="L203" s="6"/>
      <c r="M203" s="9" t="s">
        <v>25</v>
      </c>
      <c r="N203" s="113">
        <f t="shared" si="1"/>
        <v>0</v>
      </c>
      <c r="O203" s="114"/>
      <c r="P203" s="5" t="s">
        <v>24</v>
      </c>
      <c r="R203" s="113">
        <f t="shared" si="24"/>
        <v>0</v>
      </c>
      <c r="S203" s="114"/>
      <c r="T203" s="5" t="s">
        <v>24</v>
      </c>
      <c r="V203" s="25" t="str">
        <f t="shared" si="27"/>
        <v/>
      </c>
      <c r="W203" s="25" t="str">
        <f t="shared" si="25"/>
        <v/>
      </c>
      <c r="X203" s="25" t="str">
        <f t="shared" si="28"/>
        <v/>
      </c>
      <c r="Y203" s="25" t="s">
        <v>26</v>
      </c>
      <c r="Z203" s="29"/>
      <c r="AA203" s="25" t="str">
        <f t="shared" si="26"/>
        <v/>
      </c>
      <c r="AB203" s="29"/>
      <c r="AC203" s="29"/>
      <c r="AD203" s="87" t="str">
        <f t="shared" si="29"/>
        <v/>
      </c>
      <c r="AE203" s="95" t="str">
        <f t="shared" si="30"/>
        <v/>
      </c>
      <c r="AF203" s="23">
        <f t="shared" si="31"/>
        <v>1</v>
      </c>
      <c r="AG203" s="2">
        <f t="shared" si="32"/>
        <v>7</v>
      </c>
      <c r="AH203" s="2">
        <f t="shared" si="33"/>
        <v>1</v>
      </c>
      <c r="AI203" s="2">
        <f>COUNTIF(【編集不可】祝日一覧!$B$1:$B$23,$F203)</f>
        <v>0</v>
      </c>
      <c r="AJ203" s="2">
        <f>COUNTIF(【編集不可】祝日一覧!$B$1:$B$23,$AF203)</f>
        <v>0</v>
      </c>
      <c r="AK203" s="2" t="str">
        <f ca="1">$B203&amp;"-"&amp;COUNTIF($B$13:INDIRECT("B"&amp;12+A203),B203)</f>
        <v>-0</v>
      </c>
    </row>
    <row r="204" spans="1:37" ht="21.75" customHeight="1" x14ac:dyDescent="0.25">
      <c r="A204" s="7">
        <v>192</v>
      </c>
      <c r="B204" s="14"/>
      <c r="C204" s="28"/>
      <c r="D204" s="28"/>
      <c r="E204" s="17"/>
      <c r="F204" s="17"/>
      <c r="G204" s="6"/>
      <c r="H204" s="9" t="s">
        <v>24</v>
      </c>
      <c r="I204" s="113">
        <f t="shared" si="34"/>
        <v>0</v>
      </c>
      <c r="J204" s="114"/>
      <c r="K204" s="5" t="s">
        <v>24</v>
      </c>
      <c r="L204" s="6"/>
      <c r="M204" s="9" t="s">
        <v>25</v>
      </c>
      <c r="N204" s="113">
        <f t="shared" si="1"/>
        <v>0</v>
      </c>
      <c r="O204" s="114"/>
      <c r="P204" s="5" t="s">
        <v>24</v>
      </c>
      <c r="R204" s="113">
        <f t="shared" si="24"/>
        <v>0</v>
      </c>
      <c r="S204" s="114"/>
      <c r="T204" s="5" t="s">
        <v>24</v>
      </c>
      <c r="V204" s="25" t="str">
        <f t="shared" si="27"/>
        <v/>
      </c>
      <c r="W204" s="25" t="str">
        <f t="shared" si="25"/>
        <v/>
      </c>
      <c r="X204" s="25" t="str">
        <f t="shared" si="28"/>
        <v/>
      </c>
      <c r="Y204" s="25" t="s">
        <v>26</v>
      </c>
      <c r="Z204" s="29"/>
      <c r="AA204" s="25" t="str">
        <f t="shared" si="26"/>
        <v/>
      </c>
      <c r="AB204" s="29"/>
      <c r="AC204" s="29"/>
      <c r="AD204" s="87" t="str">
        <f t="shared" si="29"/>
        <v/>
      </c>
      <c r="AE204" s="95" t="str">
        <f t="shared" si="30"/>
        <v/>
      </c>
      <c r="AF204" s="23">
        <f t="shared" si="31"/>
        <v>1</v>
      </c>
      <c r="AG204" s="2">
        <f t="shared" si="32"/>
        <v>7</v>
      </c>
      <c r="AH204" s="2">
        <f t="shared" si="33"/>
        <v>1</v>
      </c>
      <c r="AI204" s="2">
        <f>COUNTIF(【編集不可】祝日一覧!$B$1:$B$23,$F204)</f>
        <v>0</v>
      </c>
      <c r="AJ204" s="2">
        <f>COUNTIF(【編集不可】祝日一覧!$B$1:$B$23,$AF204)</f>
        <v>0</v>
      </c>
      <c r="AK204" s="2" t="str">
        <f ca="1">$B204&amp;"-"&amp;COUNTIF($B$13:INDIRECT("B"&amp;12+A204),B204)</f>
        <v>-0</v>
      </c>
    </row>
    <row r="205" spans="1:37" ht="21.75" customHeight="1" x14ac:dyDescent="0.25">
      <c r="A205" s="7">
        <v>193</v>
      </c>
      <c r="B205" s="14"/>
      <c r="C205" s="28"/>
      <c r="D205" s="28"/>
      <c r="E205" s="17"/>
      <c r="F205" s="17"/>
      <c r="G205" s="6"/>
      <c r="H205" s="9" t="s">
        <v>24</v>
      </c>
      <c r="I205" s="113">
        <f t="shared" si="34"/>
        <v>0</v>
      </c>
      <c r="J205" s="114"/>
      <c r="K205" s="5" t="s">
        <v>24</v>
      </c>
      <c r="L205" s="6"/>
      <c r="M205" s="9" t="s">
        <v>25</v>
      </c>
      <c r="N205" s="113">
        <f t="shared" si="1"/>
        <v>0</v>
      </c>
      <c r="O205" s="114"/>
      <c r="P205" s="5" t="s">
        <v>24</v>
      </c>
      <c r="R205" s="113">
        <f t="shared" ref="R205:R268" si="35">G205*L205</f>
        <v>0</v>
      </c>
      <c r="S205" s="114"/>
      <c r="T205" s="5" t="s">
        <v>24</v>
      </c>
      <c r="V205" s="25" t="str">
        <f t="shared" si="27"/>
        <v/>
      </c>
      <c r="W205" s="25" t="str">
        <f t="shared" ref="W205:W268" si="36">IF($F205="","",IF($AG205=7,"休日",IF(AND($AI205=1,$AH205=7),"休日",IF(AND($AG205=1,$AJ205=1),"休日",IF(AND($AI205=1,$AJ205=1),"休日","平日")))))</f>
        <v/>
      </c>
      <c r="X205" s="25" t="str">
        <f t="shared" si="28"/>
        <v/>
      </c>
      <c r="Y205" s="25" t="s">
        <v>26</v>
      </c>
      <c r="Z205" s="29"/>
      <c r="AA205" s="25" t="str">
        <f t="shared" ref="AA205:AA268" si="37">IF($B205="","","～")</f>
        <v/>
      </c>
      <c r="AB205" s="29"/>
      <c r="AC205" s="29"/>
      <c r="AD205" s="87" t="str">
        <f t="shared" si="29"/>
        <v/>
      </c>
      <c r="AE205" s="95" t="str">
        <f t="shared" si="30"/>
        <v/>
      </c>
      <c r="AF205" s="23">
        <f t="shared" si="31"/>
        <v>1</v>
      </c>
      <c r="AG205" s="2">
        <f t="shared" si="32"/>
        <v>7</v>
      </c>
      <c r="AH205" s="2">
        <f t="shared" si="33"/>
        <v>1</v>
      </c>
      <c r="AI205" s="2">
        <f>COUNTIF(【編集不可】祝日一覧!$B$1:$B$23,$F205)</f>
        <v>0</v>
      </c>
      <c r="AJ205" s="2">
        <f>COUNTIF(【編集不可】祝日一覧!$B$1:$B$23,$AF205)</f>
        <v>0</v>
      </c>
      <c r="AK205" s="2" t="str">
        <f ca="1">$B205&amp;"-"&amp;COUNTIF($B$13:INDIRECT("B"&amp;12+A205),B205)</f>
        <v>-0</v>
      </c>
    </row>
    <row r="206" spans="1:37" ht="21.75" customHeight="1" x14ac:dyDescent="0.25">
      <c r="A206" s="7">
        <v>194</v>
      </c>
      <c r="B206" s="14"/>
      <c r="C206" s="28"/>
      <c r="D206" s="28"/>
      <c r="E206" s="17"/>
      <c r="F206" s="17"/>
      <c r="G206" s="6"/>
      <c r="H206" s="9" t="s">
        <v>24</v>
      </c>
      <c r="I206" s="113">
        <f t="shared" si="34"/>
        <v>0</v>
      </c>
      <c r="J206" s="114"/>
      <c r="K206" s="5" t="s">
        <v>24</v>
      </c>
      <c r="L206" s="6"/>
      <c r="M206" s="9" t="s">
        <v>25</v>
      </c>
      <c r="N206" s="113">
        <f t="shared" si="1"/>
        <v>0</v>
      </c>
      <c r="O206" s="114"/>
      <c r="P206" s="5" t="s">
        <v>24</v>
      </c>
      <c r="R206" s="113">
        <f t="shared" si="35"/>
        <v>0</v>
      </c>
      <c r="S206" s="114"/>
      <c r="T206" s="5" t="s">
        <v>24</v>
      </c>
      <c r="V206" s="25" t="str">
        <f t="shared" ref="V206:V269" si="38">IF($G206="","",IF(AND($W206="平日",$G206&gt;=3000),"配布対象",IF(AND($W206="休日",$G206&gt;=2000),"配布対象","配布対象外")))</f>
        <v/>
      </c>
      <c r="W206" s="25" t="str">
        <f t="shared" si="36"/>
        <v/>
      </c>
      <c r="X206" s="25" t="str">
        <f t="shared" ref="X206:X269" si="39">IF($L206="","",IF(AND($V206="配布対象",$W206="平日"),2*$L206,IF(AND($V206="配布対象",$W206="休日"),1*$L206,"")))</f>
        <v/>
      </c>
      <c r="Y206" s="25" t="s">
        <v>26</v>
      </c>
      <c r="Z206" s="29"/>
      <c r="AA206" s="25" t="str">
        <f t="shared" si="37"/>
        <v/>
      </c>
      <c r="AB206" s="29"/>
      <c r="AC206" s="29"/>
      <c r="AD206" s="87" t="str">
        <f t="shared" ref="AD206:AD269" si="40">IF(AND(RIGHT($Z206,6)="",RIGHT($AB206,6)="",RIGHT($AC206,6)=""),"",IF(RIGHT($AC206,6)="",RIGHT($AB206,6)-RIGHT($Z206,6)+1,IF(AND(RIGHT($Z206,6)="",RIGHT($AB206,6)=""),LEN(TRIM($AC206))-LEN(SUBSTITUTE(TRIM($AC206),",",""))+1,RIGHT($AB206,6)-RIGHT($Z206,6)+1+LEN(TRIM($AC206))-LEN(SUBSTITUTE(TRIM($AC206),",",""))+1)))</f>
        <v/>
      </c>
      <c r="AE206" s="95" t="str">
        <f t="shared" ref="AE206:AE269" si="41">IFERROR($X206-$AD206,"")</f>
        <v/>
      </c>
      <c r="AF206" s="23">
        <f t="shared" ref="AF206:AF269" si="42">$F206+1</f>
        <v>1</v>
      </c>
      <c r="AG206" s="2">
        <f t="shared" ref="AG206:AG269" si="43">WEEKDAY($F206,1)</f>
        <v>7</v>
      </c>
      <c r="AH206" s="2">
        <f t="shared" ref="AH206:AH269" si="44">WEEKDAY($AF206,1)</f>
        <v>1</v>
      </c>
      <c r="AI206" s="2">
        <f>COUNTIF(【編集不可】祝日一覧!$B$1:$B$23,$F206)</f>
        <v>0</v>
      </c>
      <c r="AJ206" s="2">
        <f>COUNTIF(【編集不可】祝日一覧!$B$1:$B$23,$AF206)</f>
        <v>0</v>
      </c>
      <c r="AK206" s="2" t="str">
        <f ca="1">$B206&amp;"-"&amp;COUNTIF($B$13:INDIRECT("B"&amp;12+A206),B206)</f>
        <v>-0</v>
      </c>
    </row>
    <row r="207" spans="1:37" ht="21.75" customHeight="1" x14ac:dyDescent="0.25">
      <c r="A207" s="7">
        <v>195</v>
      </c>
      <c r="B207" s="14"/>
      <c r="C207" s="28"/>
      <c r="D207" s="28"/>
      <c r="E207" s="17"/>
      <c r="F207" s="17"/>
      <c r="G207" s="6"/>
      <c r="H207" s="9" t="s">
        <v>24</v>
      </c>
      <c r="I207" s="113">
        <f t="shared" si="34"/>
        <v>0</v>
      </c>
      <c r="J207" s="114"/>
      <c r="K207" s="5" t="s">
        <v>24</v>
      </c>
      <c r="L207" s="6"/>
      <c r="M207" s="9" t="s">
        <v>25</v>
      </c>
      <c r="N207" s="113">
        <f t="shared" si="1"/>
        <v>0</v>
      </c>
      <c r="O207" s="114"/>
      <c r="P207" s="5" t="s">
        <v>24</v>
      </c>
      <c r="R207" s="113">
        <f t="shared" si="35"/>
        <v>0</v>
      </c>
      <c r="S207" s="114"/>
      <c r="T207" s="5" t="s">
        <v>24</v>
      </c>
      <c r="V207" s="25" t="str">
        <f t="shared" si="38"/>
        <v/>
      </c>
      <c r="W207" s="25" t="str">
        <f t="shared" si="36"/>
        <v/>
      </c>
      <c r="X207" s="25" t="str">
        <f t="shared" si="39"/>
        <v/>
      </c>
      <c r="Y207" s="25" t="s">
        <v>26</v>
      </c>
      <c r="Z207" s="29"/>
      <c r="AA207" s="25" t="str">
        <f t="shared" si="37"/>
        <v/>
      </c>
      <c r="AB207" s="29"/>
      <c r="AC207" s="29"/>
      <c r="AD207" s="87" t="str">
        <f t="shared" si="40"/>
        <v/>
      </c>
      <c r="AE207" s="95" t="str">
        <f t="shared" si="41"/>
        <v/>
      </c>
      <c r="AF207" s="23">
        <f t="shared" si="42"/>
        <v>1</v>
      </c>
      <c r="AG207" s="2">
        <f t="shared" si="43"/>
        <v>7</v>
      </c>
      <c r="AH207" s="2">
        <f t="shared" si="44"/>
        <v>1</v>
      </c>
      <c r="AI207" s="2">
        <f>COUNTIF(【編集不可】祝日一覧!$B$1:$B$23,$F207)</f>
        <v>0</v>
      </c>
      <c r="AJ207" s="2">
        <f>COUNTIF(【編集不可】祝日一覧!$B$1:$B$23,$AF207)</f>
        <v>0</v>
      </c>
      <c r="AK207" s="2" t="str">
        <f ca="1">$B207&amp;"-"&amp;COUNTIF($B$13:INDIRECT("B"&amp;12+A207),B207)</f>
        <v>-0</v>
      </c>
    </row>
    <row r="208" spans="1:37" ht="21.75" customHeight="1" x14ac:dyDescent="0.25">
      <c r="A208" s="7">
        <v>196</v>
      </c>
      <c r="B208" s="14"/>
      <c r="C208" s="28"/>
      <c r="D208" s="28"/>
      <c r="E208" s="17"/>
      <c r="F208" s="17"/>
      <c r="G208" s="6"/>
      <c r="H208" s="9" t="s">
        <v>24</v>
      </c>
      <c r="I208" s="113">
        <f t="shared" si="34"/>
        <v>0</v>
      </c>
      <c r="J208" s="114"/>
      <c r="K208" s="5" t="s">
        <v>24</v>
      </c>
      <c r="L208" s="6"/>
      <c r="M208" s="9" t="s">
        <v>25</v>
      </c>
      <c r="N208" s="113">
        <f t="shared" si="1"/>
        <v>0</v>
      </c>
      <c r="O208" s="114"/>
      <c r="P208" s="5" t="s">
        <v>24</v>
      </c>
      <c r="R208" s="113">
        <f t="shared" si="35"/>
        <v>0</v>
      </c>
      <c r="S208" s="114"/>
      <c r="T208" s="5" t="s">
        <v>24</v>
      </c>
      <c r="V208" s="25" t="str">
        <f t="shared" si="38"/>
        <v/>
      </c>
      <c r="W208" s="25" t="str">
        <f t="shared" si="36"/>
        <v/>
      </c>
      <c r="X208" s="25" t="str">
        <f t="shared" si="39"/>
        <v/>
      </c>
      <c r="Y208" s="25" t="s">
        <v>26</v>
      </c>
      <c r="Z208" s="29"/>
      <c r="AA208" s="25" t="str">
        <f t="shared" si="37"/>
        <v/>
      </c>
      <c r="AB208" s="29"/>
      <c r="AC208" s="29"/>
      <c r="AD208" s="87" t="str">
        <f t="shared" si="40"/>
        <v/>
      </c>
      <c r="AE208" s="95" t="str">
        <f t="shared" si="41"/>
        <v/>
      </c>
      <c r="AF208" s="23">
        <f t="shared" si="42"/>
        <v>1</v>
      </c>
      <c r="AG208" s="2">
        <f t="shared" si="43"/>
        <v>7</v>
      </c>
      <c r="AH208" s="2">
        <f t="shared" si="44"/>
        <v>1</v>
      </c>
      <c r="AI208" s="2">
        <f>COUNTIF(【編集不可】祝日一覧!$B$1:$B$23,$F208)</f>
        <v>0</v>
      </c>
      <c r="AJ208" s="2">
        <f>COUNTIF(【編集不可】祝日一覧!$B$1:$B$23,$AF208)</f>
        <v>0</v>
      </c>
      <c r="AK208" s="2" t="str">
        <f ca="1">$B208&amp;"-"&amp;COUNTIF($B$13:INDIRECT("B"&amp;12+A208),B208)</f>
        <v>-0</v>
      </c>
    </row>
    <row r="209" spans="1:37" ht="21.75" customHeight="1" x14ac:dyDescent="0.25">
      <c r="A209" s="7">
        <v>197</v>
      </c>
      <c r="B209" s="14"/>
      <c r="C209" s="28"/>
      <c r="D209" s="28"/>
      <c r="E209" s="17"/>
      <c r="F209" s="17"/>
      <c r="G209" s="6"/>
      <c r="H209" s="9" t="s">
        <v>24</v>
      </c>
      <c r="I209" s="113">
        <f t="shared" si="34"/>
        <v>0</v>
      </c>
      <c r="J209" s="114"/>
      <c r="K209" s="5" t="s">
        <v>24</v>
      </c>
      <c r="L209" s="6"/>
      <c r="M209" s="9" t="s">
        <v>25</v>
      </c>
      <c r="N209" s="113">
        <f t="shared" si="1"/>
        <v>0</v>
      </c>
      <c r="O209" s="114"/>
      <c r="P209" s="5" t="s">
        <v>24</v>
      </c>
      <c r="R209" s="113">
        <f t="shared" si="35"/>
        <v>0</v>
      </c>
      <c r="S209" s="114"/>
      <c r="T209" s="5" t="s">
        <v>24</v>
      </c>
      <c r="V209" s="25" t="str">
        <f t="shared" si="38"/>
        <v/>
      </c>
      <c r="W209" s="25" t="str">
        <f t="shared" si="36"/>
        <v/>
      </c>
      <c r="X209" s="25" t="str">
        <f t="shared" si="39"/>
        <v/>
      </c>
      <c r="Y209" s="25" t="s">
        <v>26</v>
      </c>
      <c r="Z209" s="29"/>
      <c r="AA209" s="25" t="str">
        <f t="shared" si="37"/>
        <v/>
      </c>
      <c r="AB209" s="29"/>
      <c r="AC209" s="29"/>
      <c r="AD209" s="87" t="str">
        <f t="shared" si="40"/>
        <v/>
      </c>
      <c r="AE209" s="95" t="str">
        <f t="shared" si="41"/>
        <v/>
      </c>
      <c r="AF209" s="23">
        <f t="shared" si="42"/>
        <v>1</v>
      </c>
      <c r="AG209" s="2">
        <f t="shared" si="43"/>
        <v>7</v>
      </c>
      <c r="AH209" s="2">
        <f t="shared" si="44"/>
        <v>1</v>
      </c>
      <c r="AI209" s="2">
        <f>COUNTIF(【編集不可】祝日一覧!$B$1:$B$23,$F209)</f>
        <v>0</v>
      </c>
      <c r="AJ209" s="2">
        <f>COUNTIF(【編集不可】祝日一覧!$B$1:$B$23,$AF209)</f>
        <v>0</v>
      </c>
      <c r="AK209" s="2" t="str">
        <f ca="1">$B209&amp;"-"&amp;COUNTIF($B$13:INDIRECT("B"&amp;12+A209),B209)</f>
        <v>-0</v>
      </c>
    </row>
    <row r="210" spans="1:37" ht="21.75" customHeight="1" x14ac:dyDescent="0.25">
      <c r="A210" s="7">
        <v>198</v>
      </c>
      <c r="B210" s="14"/>
      <c r="C210" s="28"/>
      <c r="D210" s="28"/>
      <c r="E210" s="17"/>
      <c r="F210" s="17"/>
      <c r="G210" s="6"/>
      <c r="H210" s="9" t="s">
        <v>24</v>
      </c>
      <c r="I210" s="113">
        <f t="shared" si="34"/>
        <v>0</v>
      </c>
      <c r="J210" s="114"/>
      <c r="K210" s="5" t="s">
        <v>24</v>
      </c>
      <c r="L210" s="6"/>
      <c r="M210" s="9" t="s">
        <v>25</v>
      </c>
      <c r="N210" s="113">
        <f t="shared" si="1"/>
        <v>0</v>
      </c>
      <c r="O210" s="114"/>
      <c r="P210" s="5" t="s">
        <v>24</v>
      </c>
      <c r="R210" s="113">
        <f t="shared" si="35"/>
        <v>0</v>
      </c>
      <c r="S210" s="114"/>
      <c r="T210" s="5" t="s">
        <v>24</v>
      </c>
      <c r="V210" s="25" t="str">
        <f t="shared" si="38"/>
        <v/>
      </c>
      <c r="W210" s="25" t="str">
        <f t="shared" si="36"/>
        <v/>
      </c>
      <c r="X210" s="25" t="str">
        <f t="shared" si="39"/>
        <v/>
      </c>
      <c r="Y210" s="25" t="s">
        <v>26</v>
      </c>
      <c r="Z210" s="29"/>
      <c r="AA210" s="25" t="str">
        <f t="shared" si="37"/>
        <v/>
      </c>
      <c r="AB210" s="29"/>
      <c r="AC210" s="29"/>
      <c r="AD210" s="87" t="str">
        <f t="shared" si="40"/>
        <v/>
      </c>
      <c r="AE210" s="95" t="str">
        <f t="shared" si="41"/>
        <v/>
      </c>
      <c r="AF210" s="23">
        <f t="shared" si="42"/>
        <v>1</v>
      </c>
      <c r="AG210" s="2">
        <f t="shared" si="43"/>
        <v>7</v>
      </c>
      <c r="AH210" s="2">
        <f t="shared" si="44"/>
        <v>1</v>
      </c>
      <c r="AI210" s="2">
        <f>COUNTIF(【編集不可】祝日一覧!$B$1:$B$23,$F210)</f>
        <v>0</v>
      </c>
      <c r="AJ210" s="2">
        <f>COUNTIF(【編集不可】祝日一覧!$B$1:$B$23,$AF210)</f>
        <v>0</v>
      </c>
      <c r="AK210" s="2" t="str">
        <f ca="1">$B210&amp;"-"&amp;COUNTIF($B$13:INDIRECT("B"&amp;12+A210),B210)</f>
        <v>-0</v>
      </c>
    </row>
    <row r="211" spans="1:37" ht="21.75" customHeight="1" x14ac:dyDescent="0.25">
      <c r="A211" s="7">
        <v>199</v>
      </c>
      <c r="B211" s="14"/>
      <c r="C211" s="28"/>
      <c r="D211" s="28"/>
      <c r="E211" s="17"/>
      <c r="F211" s="17"/>
      <c r="G211" s="6"/>
      <c r="H211" s="9" t="s">
        <v>24</v>
      </c>
      <c r="I211" s="113">
        <f t="shared" si="34"/>
        <v>0</v>
      </c>
      <c r="J211" s="114"/>
      <c r="K211" s="5" t="s">
        <v>24</v>
      </c>
      <c r="L211" s="6"/>
      <c r="M211" s="9" t="s">
        <v>25</v>
      </c>
      <c r="N211" s="113">
        <f t="shared" si="1"/>
        <v>0</v>
      </c>
      <c r="O211" s="114"/>
      <c r="P211" s="5" t="s">
        <v>24</v>
      </c>
      <c r="R211" s="113">
        <f t="shared" si="35"/>
        <v>0</v>
      </c>
      <c r="S211" s="114"/>
      <c r="T211" s="5" t="s">
        <v>24</v>
      </c>
      <c r="V211" s="25" t="str">
        <f t="shared" si="38"/>
        <v/>
      </c>
      <c r="W211" s="25" t="str">
        <f t="shared" si="36"/>
        <v/>
      </c>
      <c r="X211" s="25" t="str">
        <f t="shared" si="39"/>
        <v/>
      </c>
      <c r="Y211" s="25" t="s">
        <v>26</v>
      </c>
      <c r="Z211" s="29"/>
      <c r="AA211" s="25" t="str">
        <f t="shared" si="37"/>
        <v/>
      </c>
      <c r="AB211" s="29"/>
      <c r="AC211" s="29"/>
      <c r="AD211" s="87" t="str">
        <f t="shared" si="40"/>
        <v/>
      </c>
      <c r="AE211" s="95" t="str">
        <f t="shared" si="41"/>
        <v/>
      </c>
      <c r="AF211" s="23">
        <f t="shared" si="42"/>
        <v>1</v>
      </c>
      <c r="AG211" s="2">
        <f t="shared" si="43"/>
        <v>7</v>
      </c>
      <c r="AH211" s="2">
        <f t="shared" si="44"/>
        <v>1</v>
      </c>
      <c r="AI211" s="2">
        <f>COUNTIF(【編集不可】祝日一覧!$B$1:$B$23,$F211)</f>
        <v>0</v>
      </c>
      <c r="AJ211" s="2">
        <f>COUNTIF(【編集不可】祝日一覧!$B$1:$B$23,$AF211)</f>
        <v>0</v>
      </c>
      <c r="AK211" s="2" t="str">
        <f ca="1">$B211&amp;"-"&amp;COUNTIF($B$13:INDIRECT("B"&amp;12+A211),B211)</f>
        <v>-0</v>
      </c>
    </row>
    <row r="212" spans="1:37" ht="21.75" customHeight="1" x14ac:dyDescent="0.25">
      <c r="A212" s="7">
        <v>200</v>
      </c>
      <c r="B212" s="14"/>
      <c r="C212" s="28"/>
      <c r="D212" s="28"/>
      <c r="E212" s="17"/>
      <c r="F212" s="17"/>
      <c r="G212" s="6"/>
      <c r="H212" s="9" t="s">
        <v>24</v>
      </c>
      <c r="I212" s="113">
        <f t="shared" ref="I212:I275" si="45">IF(ROUNDDOWN(G212*0.2,0)&lt;3000,ROUNDDOWN(G212*0.2,0),3000)</f>
        <v>0</v>
      </c>
      <c r="J212" s="114"/>
      <c r="K212" s="5" t="s">
        <v>24</v>
      </c>
      <c r="L212" s="6"/>
      <c r="M212" s="9" t="s">
        <v>25</v>
      </c>
      <c r="N212" s="113">
        <f t="shared" si="1"/>
        <v>0</v>
      </c>
      <c r="O212" s="114"/>
      <c r="P212" s="5" t="s">
        <v>24</v>
      </c>
      <c r="R212" s="113">
        <f t="shared" si="35"/>
        <v>0</v>
      </c>
      <c r="S212" s="114"/>
      <c r="T212" s="5" t="s">
        <v>24</v>
      </c>
      <c r="V212" s="25" t="str">
        <f t="shared" si="38"/>
        <v/>
      </c>
      <c r="W212" s="25" t="str">
        <f t="shared" si="36"/>
        <v/>
      </c>
      <c r="X212" s="25" t="str">
        <f t="shared" si="39"/>
        <v/>
      </c>
      <c r="Y212" s="25" t="s">
        <v>26</v>
      </c>
      <c r="Z212" s="29"/>
      <c r="AA212" s="25" t="str">
        <f t="shared" si="37"/>
        <v/>
      </c>
      <c r="AB212" s="29"/>
      <c r="AC212" s="29"/>
      <c r="AD212" s="87" t="str">
        <f t="shared" si="40"/>
        <v/>
      </c>
      <c r="AE212" s="95" t="str">
        <f t="shared" si="41"/>
        <v/>
      </c>
      <c r="AF212" s="23">
        <f t="shared" si="42"/>
        <v>1</v>
      </c>
      <c r="AG212" s="2">
        <f t="shared" si="43"/>
        <v>7</v>
      </c>
      <c r="AH212" s="2">
        <f t="shared" si="44"/>
        <v>1</v>
      </c>
      <c r="AI212" s="2">
        <f>COUNTIF(【編集不可】祝日一覧!$B$1:$B$23,$F212)</f>
        <v>0</v>
      </c>
      <c r="AJ212" s="2">
        <f>COUNTIF(【編集不可】祝日一覧!$B$1:$B$23,$AF212)</f>
        <v>0</v>
      </c>
      <c r="AK212" s="2" t="str">
        <f ca="1">$B212&amp;"-"&amp;COUNTIF($B$13:INDIRECT("B"&amp;12+A212),B212)</f>
        <v>-0</v>
      </c>
    </row>
    <row r="213" spans="1:37" ht="21.75" customHeight="1" x14ac:dyDescent="0.25">
      <c r="A213" s="7">
        <v>201</v>
      </c>
      <c r="B213" s="14"/>
      <c r="C213" s="28"/>
      <c r="D213" s="28"/>
      <c r="E213" s="17"/>
      <c r="F213" s="17"/>
      <c r="G213" s="6"/>
      <c r="H213" s="9" t="s">
        <v>24</v>
      </c>
      <c r="I213" s="113">
        <f t="shared" si="45"/>
        <v>0</v>
      </c>
      <c r="J213" s="114"/>
      <c r="K213" s="5" t="s">
        <v>24</v>
      </c>
      <c r="L213" s="6"/>
      <c r="M213" s="9" t="s">
        <v>25</v>
      </c>
      <c r="N213" s="113">
        <f t="shared" si="1"/>
        <v>0</v>
      </c>
      <c r="O213" s="114"/>
      <c r="P213" s="5" t="s">
        <v>24</v>
      </c>
      <c r="R213" s="113">
        <f t="shared" si="35"/>
        <v>0</v>
      </c>
      <c r="S213" s="114"/>
      <c r="T213" s="5" t="s">
        <v>24</v>
      </c>
      <c r="V213" s="25" t="str">
        <f t="shared" si="38"/>
        <v/>
      </c>
      <c r="W213" s="25" t="str">
        <f t="shared" si="36"/>
        <v/>
      </c>
      <c r="X213" s="25" t="str">
        <f t="shared" si="39"/>
        <v/>
      </c>
      <c r="Y213" s="25" t="s">
        <v>26</v>
      </c>
      <c r="Z213" s="29"/>
      <c r="AA213" s="25" t="str">
        <f t="shared" si="37"/>
        <v/>
      </c>
      <c r="AB213" s="29"/>
      <c r="AC213" s="29"/>
      <c r="AD213" s="87" t="str">
        <f t="shared" si="40"/>
        <v/>
      </c>
      <c r="AE213" s="95" t="str">
        <f t="shared" si="41"/>
        <v/>
      </c>
      <c r="AF213" s="23">
        <f t="shared" si="42"/>
        <v>1</v>
      </c>
      <c r="AG213" s="2">
        <f t="shared" si="43"/>
        <v>7</v>
      </c>
      <c r="AH213" s="2">
        <f t="shared" si="44"/>
        <v>1</v>
      </c>
      <c r="AI213" s="2">
        <f>COUNTIF(【編集不可】祝日一覧!$B$1:$B$23,$F213)</f>
        <v>0</v>
      </c>
      <c r="AJ213" s="2">
        <f>COUNTIF(【編集不可】祝日一覧!$B$1:$B$23,$AF213)</f>
        <v>0</v>
      </c>
      <c r="AK213" s="2" t="str">
        <f ca="1">$B213&amp;"-"&amp;COUNTIF($B$13:INDIRECT("B"&amp;12+A213),B213)</f>
        <v>-0</v>
      </c>
    </row>
    <row r="214" spans="1:37" ht="21.75" customHeight="1" x14ac:dyDescent="0.25">
      <c r="A214" s="7">
        <v>202</v>
      </c>
      <c r="B214" s="14"/>
      <c r="C214" s="28"/>
      <c r="D214" s="28"/>
      <c r="E214" s="17"/>
      <c r="F214" s="17"/>
      <c r="G214" s="6"/>
      <c r="H214" s="9" t="s">
        <v>24</v>
      </c>
      <c r="I214" s="113">
        <f t="shared" si="45"/>
        <v>0</v>
      </c>
      <c r="J214" s="114"/>
      <c r="K214" s="5" t="s">
        <v>24</v>
      </c>
      <c r="L214" s="6"/>
      <c r="M214" s="9" t="s">
        <v>25</v>
      </c>
      <c r="N214" s="113">
        <f t="shared" si="1"/>
        <v>0</v>
      </c>
      <c r="O214" s="114"/>
      <c r="P214" s="5" t="s">
        <v>24</v>
      </c>
      <c r="R214" s="113">
        <f t="shared" si="35"/>
        <v>0</v>
      </c>
      <c r="S214" s="114"/>
      <c r="T214" s="5" t="s">
        <v>24</v>
      </c>
      <c r="V214" s="25" t="str">
        <f t="shared" si="38"/>
        <v/>
      </c>
      <c r="W214" s="25" t="str">
        <f t="shared" si="36"/>
        <v/>
      </c>
      <c r="X214" s="25" t="str">
        <f t="shared" si="39"/>
        <v/>
      </c>
      <c r="Y214" s="25" t="s">
        <v>26</v>
      </c>
      <c r="Z214" s="29"/>
      <c r="AA214" s="25" t="str">
        <f t="shared" si="37"/>
        <v/>
      </c>
      <c r="AB214" s="29"/>
      <c r="AC214" s="29"/>
      <c r="AD214" s="87" t="str">
        <f t="shared" si="40"/>
        <v/>
      </c>
      <c r="AE214" s="95" t="str">
        <f t="shared" si="41"/>
        <v/>
      </c>
      <c r="AF214" s="23">
        <f t="shared" si="42"/>
        <v>1</v>
      </c>
      <c r="AG214" s="2">
        <f t="shared" si="43"/>
        <v>7</v>
      </c>
      <c r="AH214" s="2">
        <f t="shared" si="44"/>
        <v>1</v>
      </c>
      <c r="AI214" s="2">
        <f>COUNTIF(【編集不可】祝日一覧!$B$1:$B$23,$F214)</f>
        <v>0</v>
      </c>
      <c r="AJ214" s="2">
        <f>COUNTIF(【編集不可】祝日一覧!$B$1:$B$23,$AF214)</f>
        <v>0</v>
      </c>
      <c r="AK214" s="2" t="str">
        <f ca="1">$B214&amp;"-"&amp;COUNTIF($B$13:INDIRECT("B"&amp;12+A214),B214)</f>
        <v>-0</v>
      </c>
    </row>
    <row r="215" spans="1:37" ht="21.75" customHeight="1" x14ac:dyDescent="0.25">
      <c r="A215" s="7">
        <v>203</v>
      </c>
      <c r="B215" s="14"/>
      <c r="C215" s="28"/>
      <c r="D215" s="28"/>
      <c r="E215" s="17"/>
      <c r="F215" s="17"/>
      <c r="G215" s="6"/>
      <c r="H215" s="9" t="s">
        <v>24</v>
      </c>
      <c r="I215" s="113">
        <f t="shared" si="45"/>
        <v>0</v>
      </c>
      <c r="J215" s="114"/>
      <c r="K215" s="5" t="s">
        <v>24</v>
      </c>
      <c r="L215" s="6"/>
      <c r="M215" s="9" t="s">
        <v>25</v>
      </c>
      <c r="N215" s="113">
        <f t="shared" si="1"/>
        <v>0</v>
      </c>
      <c r="O215" s="114"/>
      <c r="P215" s="5" t="s">
        <v>24</v>
      </c>
      <c r="R215" s="113">
        <f t="shared" si="35"/>
        <v>0</v>
      </c>
      <c r="S215" s="114"/>
      <c r="T215" s="5" t="s">
        <v>24</v>
      </c>
      <c r="V215" s="25" t="str">
        <f t="shared" si="38"/>
        <v/>
      </c>
      <c r="W215" s="25" t="str">
        <f t="shared" si="36"/>
        <v/>
      </c>
      <c r="X215" s="25" t="str">
        <f t="shared" si="39"/>
        <v/>
      </c>
      <c r="Y215" s="25" t="s">
        <v>26</v>
      </c>
      <c r="Z215" s="29"/>
      <c r="AA215" s="25" t="str">
        <f t="shared" si="37"/>
        <v/>
      </c>
      <c r="AB215" s="29"/>
      <c r="AC215" s="29"/>
      <c r="AD215" s="87" t="str">
        <f t="shared" si="40"/>
        <v/>
      </c>
      <c r="AE215" s="95" t="str">
        <f t="shared" si="41"/>
        <v/>
      </c>
      <c r="AF215" s="23">
        <f t="shared" si="42"/>
        <v>1</v>
      </c>
      <c r="AG215" s="2">
        <f t="shared" si="43"/>
        <v>7</v>
      </c>
      <c r="AH215" s="2">
        <f t="shared" si="44"/>
        <v>1</v>
      </c>
      <c r="AI215" s="2">
        <f>COUNTIF(【編集不可】祝日一覧!$B$1:$B$23,$F215)</f>
        <v>0</v>
      </c>
      <c r="AJ215" s="2">
        <f>COUNTIF(【編集不可】祝日一覧!$B$1:$B$23,$AF215)</f>
        <v>0</v>
      </c>
      <c r="AK215" s="2" t="str">
        <f ca="1">$B215&amp;"-"&amp;COUNTIF($B$13:INDIRECT("B"&amp;12+A215),B215)</f>
        <v>-0</v>
      </c>
    </row>
    <row r="216" spans="1:37" ht="21.75" customHeight="1" x14ac:dyDescent="0.25">
      <c r="A216" s="7">
        <v>204</v>
      </c>
      <c r="B216" s="14"/>
      <c r="C216" s="28"/>
      <c r="D216" s="28"/>
      <c r="E216" s="17"/>
      <c r="F216" s="17"/>
      <c r="G216" s="6"/>
      <c r="H216" s="9" t="s">
        <v>24</v>
      </c>
      <c r="I216" s="113">
        <f t="shared" si="45"/>
        <v>0</v>
      </c>
      <c r="J216" s="114"/>
      <c r="K216" s="5" t="s">
        <v>24</v>
      </c>
      <c r="L216" s="6"/>
      <c r="M216" s="9" t="s">
        <v>25</v>
      </c>
      <c r="N216" s="113">
        <f t="shared" si="1"/>
        <v>0</v>
      </c>
      <c r="O216" s="114"/>
      <c r="P216" s="5" t="s">
        <v>24</v>
      </c>
      <c r="R216" s="113">
        <f t="shared" si="35"/>
        <v>0</v>
      </c>
      <c r="S216" s="114"/>
      <c r="T216" s="5" t="s">
        <v>24</v>
      </c>
      <c r="V216" s="25" t="str">
        <f t="shared" si="38"/>
        <v/>
      </c>
      <c r="W216" s="25" t="str">
        <f t="shared" si="36"/>
        <v/>
      </c>
      <c r="X216" s="25" t="str">
        <f t="shared" si="39"/>
        <v/>
      </c>
      <c r="Y216" s="25" t="s">
        <v>26</v>
      </c>
      <c r="Z216" s="29"/>
      <c r="AA216" s="25" t="str">
        <f t="shared" si="37"/>
        <v/>
      </c>
      <c r="AB216" s="29"/>
      <c r="AC216" s="29"/>
      <c r="AD216" s="87" t="str">
        <f t="shared" si="40"/>
        <v/>
      </c>
      <c r="AE216" s="95" t="str">
        <f t="shared" si="41"/>
        <v/>
      </c>
      <c r="AF216" s="23">
        <f t="shared" si="42"/>
        <v>1</v>
      </c>
      <c r="AG216" s="2">
        <f t="shared" si="43"/>
        <v>7</v>
      </c>
      <c r="AH216" s="2">
        <f t="shared" si="44"/>
        <v>1</v>
      </c>
      <c r="AI216" s="2">
        <f>COUNTIF(【編集不可】祝日一覧!$B$1:$B$23,$F216)</f>
        <v>0</v>
      </c>
      <c r="AJ216" s="2">
        <f>COUNTIF(【編集不可】祝日一覧!$B$1:$B$23,$AF216)</f>
        <v>0</v>
      </c>
      <c r="AK216" s="2" t="str">
        <f ca="1">$B216&amp;"-"&amp;COUNTIF($B$13:INDIRECT("B"&amp;12+A216),B216)</f>
        <v>-0</v>
      </c>
    </row>
    <row r="217" spans="1:37" ht="21.75" customHeight="1" x14ac:dyDescent="0.25">
      <c r="A217" s="7">
        <v>205</v>
      </c>
      <c r="B217" s="14"/>
      <c r="C217" s="28"/>
      <c r="D217" s="28"/>
      <c r="E217" s="17"/>
      <c r="F217" s="17"/>
      <c r="G217" s="6"/>
      <c r="H217" s="9" t="s">
        <v>24</v>
      </c>
      <c r="I217" s="113">
        <f t="shared" si="45"/>
        <v>0</v>
      </c>
      <c r="J217" s="114"/>
      <c r="K217" s="5" t="s">
        <v>24</v>
      </c>
      <c r="L217" s="6"/>
      <c r="M217" s="9" t="s">
        <v>25</v>
      </c>
      <c r="N217" s="113">
        <f t="shared" si="1"/>
        <v>0</v>
      </c>
      <c r="O217" s="114"/>
      <c r="P217" s="5" t="s">
        <v>24</v>
      </c>
      <c r="R217" s="113">
        <f t="shared" si="35"/>
        <v>0</v>
      </c>
      <c r="S217" s="114"/>
      <c r="T217" s="5" t="s">
        <v>24</v>
      </c>
      <c r="V217" s="25" t="str">
        <f t="shared" si="38"/>
        <v/>
      </c>
      <c r="W217" s="25" t="str">
        <f t="shared" si="36"/>
        <v/>
      </c>
      <c r="X217" s="25" t="str">
        <f t="shared" si="39"/>
        <v/>
      </c>
      <c r="Y217" s="25" t="s">
        <v>26</v>
      </c>
      <c r="Z217" s="29"/>
      <c r="AA217" s="25" t="str">
        <f t="shared" si="37"/>
        <v/>
      </c>
      <c r="AB217" s="29"/>
      <c r="AC217" s="29"/>
      <c r="AD217" s="87" t="str">
        <f t="shared" si="40"/>
        <v/>
      </c>
      <c r="AE217" s="95" t="str">
        <f t="shared" si="41"/>
        <v/>
      </c>
      <c r="AF217" s="23">
        <f t="shared" si="42"/>
        <v>1</v>
      </c>
      <c r="AG217" s="2">
        <f t="shared" si="43"/>
        <v>7</v>
      </c>
      <c r="AH217" s="2">
        <f t="shared" si="44"/>
        <v>1</v>
      </c>
      <c r="AI217" s="2">
        <f>COUNTIF(【編集不可】祝日一覧!$B$1:$B$23,$F217)</f>
        <v>0</v>
      </c>
      <c r="AJ217" s="2">
        <f>COUNTIF(【編集不可】祝日一覧!$B$1:$B$23,$AF217)</f>
        <v>0</v>
      </c>
      <c r="AK217" s="2" t="str">
        <f ca="1">$B217&amp;"-"&amp;COUNTIF($B$13:INDIRECT("B"&amp;12+A217),B217)</f>
        <v>-0</v>
      </c>
    </row>
    <row r="218" spans="1:37" ht="21.75" customHeight="1" x14ac:dyDescent="0.25">
      <c r="A218" s="7">
        <v>206</v>
      </c>
      <c r="B218" s="14"/>
      <c r="C218" s="28"/>
      <c r="D218" s="28"/>
      <c r="E218" s="17"/>
      <c r="F218" s="17"/>
      <c r="G218" s="6"/>
      <c r="H218" s="9" t="s">
        <v>24</v>
      </c>
      <c r="I218" s="113">
        <f t="shared" si="45"/>
        <v>0</v>
      </c>
      <c r="J218" s="114"/>
      <c r="K218" s="5" t="s">
        <v>24</v>
      </c>
      <c r="L218" s="6"/>
      <c r="M218" s="9" t="s">
        <v>25</v>
      </c>
      <c r="N218" s="113">
        <f t="shared" si="1"/>
        <v>0</v>
      </c>
      <c r="O218" s="114"/>
      <c r="P218" s="5" t="s">
        <v>24</v>
      </c>
      <c r="R218" s="113">
        <f t="shared" si="35"/>
        <v>0</v>
      </c>
      <c r="S218" s="114"/>
      <c r="T218" s="5" t="s">
        <v>24</v>
      </c>
      <c r="V218" s="25" t="str">
        <f t="shared" si="38"/>
        <v/>
      </c>
      <c r="W218" s="25" t="str">
        <f t="shared" si="36"/>
        <v/>
      </c>
      <c r="X218" s="25" t="str">
        <f t="shared" si="39"/>
        <v/>
      </c>
      <c r="Y218" s="25" t="s">
        <v>26</v>
      </c>
      <c r="Z218" s="29"/>
      <c r="AA218" s="25" t="str">
        <f t="shared" si="37"/>
        <v/>
      </c>
      <c r="AB218" s="29"/>
      <c r="AC218" s="29"/>
      <c r="AD218" s="87" t="str">
        <f t="shared" si="40"/>
        <v/>
      </c>
      <c r="AE218" s="95" t="str">
        <f t="shared" si="41"/>
        <v/>
      </c>
      <c r="AF218" s="23">
        <f t="shared" si="42"/>
        <v>1</v>
      </c>
      <c r="AG218" s="2">
        <f t="shared" si="43"/>
        <v>7</v>
      </c>
      <c r="AH218" s="2">
        <f t="shared" si="44"/>
        <v>1</v>
      </c>
      <c r="AI218" s="2">
        <f>COUNTIF(【編集不可】祝日一覧!$B$1:$B$23,$F218)</f>
        <v>0</v>
      </c>
      <c r="AJ218" s="2">
        <f>COUNTIF(【編集不可】祝日一覧!$B$1:$B$23,$AF218)</f>
        <v>0</v>
      </c>
      <c r="AK218" s="2" t="str">
        <f ca="1">$B218&amp;"-"&amp;COUNTIF($B$13:INDIRECT("B"&amp;12+A218),B218)</f>
        <v>-0</v>
      </c>
    </row>
    <row r="219" spans="1:37" ht="21.75" customHeight="1" x14ac:dyDescent="0.25">
      <c r="A219" s="7">
        <v>207</v>
      </c>
      <c r="B219" s="14"/>
      <c r="C219" s="28"/>
      <c r="D219" s="28"/>
      <c r="E219" s="17"/>
      <c r="F219" s="17"/>
      <c r="G219" s="6"/>
      <c r="H219" s="9" t="s">
        <v>24</v>
      </c>
      <c r="I219" s="113">
        <f t="shared" si="45"/>
        <v>0</v>
      </c>
      <c r="J219" s="114"/>
      <c r="K219" s="5" t="s">
        <v>24</v>
      </c>
      <c r="L219" s="6"/>
      <c r="M219" s="9" t="s">
        <v>25</v>
      </c>
      <c r="N219" s="113">
        <f t="shared" si="1"/>
        <v>0</v>
      </c>
      <c r="O219" s="114"/>
      <c r="P219" s="5" t="s">
        <v>24</v>
      </c>
      <c r="R219" s="113">
        <f t="shared" si="35"/>
        <v>0</v>
      </c>
      <c r="S219" s="114"/>
      <c r="T219" s="5" t="s">
        <v>24</v>
      </c>
      <c r="V219" s="25" t="str">
        <f t="shared" si="38"/>
        <v/>
      </c>
      <c r="W219" s="25" t="str">
        <f t="shared" si="36"/>
        <v/>
      </c>
      <c r="X219" s="25" t="str">
        <f t="shared" si="39"/>
        <v/>
      </c>
      <c r="Y219" s="25" t="s">
        <v>26</v>
      </c>
      <c r="Z219" s="29"/>
      <c r="AA219" s="25" t="str">
        <f t="shared" si="37"/>
        <v/>
      </c>
      <c r="AB219" s="29"/>
      <c r="AC219" s="29"/>
      <c r="AD219" s="87" t="str">
        <f t="shared" si="40"/>
        <v/>
      </c>
      <c r="AE219" s="95" t="str">
        <f t="shared" si="41"/>
        <v/>
      </c>
      <c r="AF219" s="23">
        <f t="shared" si="42"/>
        <v>1</v>
      </c>
      <c r="AG219" s="2">
        <f t="shared" si="43"/>
        <v>7</v>
      </c>
      <c r="AH219" s="2">
        <f t="shared" si="44"/>
        <v>1</v>
      </c>
      <c r="AI219" s="2">
        <f>COUNTIF(【編集不可】祝日一覧!$B$1:$B$23,$F219)</f>
        <v>0</v>
      </c>
      <c r="AJ219" s="2">
        <f>COUNTIF(【編集不可】祝日一覧!$B$1:$B$23,$AF219)</f>
        <v>0</v>
      </c>
      <c r="AK219" s="2" t="str">
        <f ca="1">$B219&amp;"-"&amp;COUNTIF($B$13:INDIRECT("B"&amp;12+A219),B219)</f>
        <v>-0</v>
      </c>
    </row>
    <row r="220" spans="1:37" ht="21.75" customHeight="1" x14ac:dyDescent="0.25">
      <c r="A220" s="7">
        <v>208</v>
      </c>
      <c r="B220" s="14"/>
      <c r="C220" s="28"/>
      <c r="D220" s="28"/>
      <c r="E220" s="17"/>
      <c r="F220" s="17"/>
      <c r="G220" s="6"/>
      <c r="H220" s="9" t="s">
        <v>24</v>
      </c>
      <c r="I220" s="113">
        <f t="shared" si="45"/>
        <v>0</v>
      </c>
      <c r="J220" s="114"/>
      <c r="K220" s="5" t="s">
        <v>24</v>
      </c>
      <c r="L220" s="6"/>
      <c r="M220" s="9" t="s">
        <v>25</v>
      </c>
      <c r="N220" s="113">
        <f t="shared" si="1"/>
        <v>0</v>
      </c>
      <c r="O220" s="114"/>
      <c r="P220" s="5" t="s">
        <v>24</v>
      </c>
      <c r="R220" s="113">
        <f t="shared" si="35"/>
        <v>0</v>
      </c>
      <c r="S220" s="114"/>
      <c r="T220" s="5" t="s">
        <v>24</v>
      </c>
      <c r="V220" s="25" t="str">
        <f t="shared" si="38"/>
        <v/>
      </c>
      <c r="W220" s="25" t="str">
        <f t="shared" si="36"/>
        <v/>
      </c>
      <c r="X220" s="25" t="str">
        <f t="shared" si="39"/>
        <v/>
      </c>
      <c r="Y220" s="25" t="s">
        <v>26</v>
      </c>
      <c r="Z220" s="29"/>
      <c r="AA220" s="25" t="str">
        <f t="shared" si="37"/>
        <v/>
      </c>
      <c r="AB220" s="29"/>
      <c r="AC220" s="29"/>
      <c r="AD220" s="87" t="str">
        <f t="shared" si="40"/>
        <v/>
      </c>
      <c r="AE220" s="95" t="str">
        <f t="shared" si="41"/>
        <v/>
      </c>
      <c r="AF220" s="23">
        <f t="shared" si="42"/>
        <v>1</v>
      </c>
      <c r="AG220" s="2">
        <f t="shared" si="43"/>
        <v>7</v>
      </c>
      <c r="AH220" s="2">
        <f t="shared" si="44"/>
        <v>1</v>
      </c>
      <c r="AI220" s="2">
        <f>COUNTIF(【編集不可】祝日一覧!$B$1:$B$23,$F220)</f>
        <v>0</v>
      </c>
      <c r="AJ220" s="2">
        <f>COUNTIF(【編集不可】祝日一覧!$B$1:$B$23,$AF220)</f>
        <v>0</v>
      </c>
      <c r="AK220" s="2" t="str">
        <f ca="1">$B220&amp;"-"&amp;COUNTIF($B$13:INDIRECT("B"&amp;12+A220),B220)</f>
        <v>-0</v>
      </c>
    </row>
    <row r="221" spans="1:37" ht="21.75" customHeight="1" x14ac:dyDescent="0.25">
      <c r="A221" s="7">
        <v>209</v>
      </c>
      <c r="B221" s="14"/>
      <c r="C221" s="28"/>
      <c r="D221" s="28"/>
      <c r="E221" s="17"/>
      <c r="F221" s="17"/>
      <c r="G221" s="6"/>
      <c r="H221" s="9" t="s">
        <v>24</v>
      </c>
      <c r="I221" s="113">
        <f t="shared" si="45"/>
        <v>0</v>
      </c>
      <c r="J221" s="114"/>
      <c r="K221" s="5" t="s">
        <v>24</v>
      </c>
      <c r="L221" s="6"/>
      <c r="M221" s="9" t="s">
        <v>25</v>
      </c>
      <c r="N221" s="113">
        <f t="shared" si="1"/>
        <v>0</v>
      </c>
      <c r="O221" s="114"/>
      <c r="P221" s="5" t="s">
        <v>24</v>
      </c>
      <c r="R221" s="113">
        <f t="shared" si="35"/>
        <v>0</v>
      </c>
      <c r="S221" s="114"/>
      <c r="T221" s="5" t="s">
        <v>24</v>
      </c>
      <c r="V221" s="25" t="str">
        <f t="shared" si="38"/>
        <v/>
      </c>
      <c r="W221" s="25" t="str">
        <f t="shared" si="36"/>
        <v/>
      </c>
      <c r="X221" s="25" t="str">
        <f t="shared" si="39"/>
        <v/>
      </c>
      <c r="Y221" s="25" t="s">
        <v>26</v>
      </c>
      <c r="Z221" s="29"/>
      <c r="AA221" s="25" t="str">
        <f t="shared" si="37"/>
        <v/>
      </c>
      <c r="AB221" s="29"/>
      <c r="AC221" s="29"/>
      <c r="AD221" s="87" t="str">
        <f t="shared" si="40"/>
        <v/>
      </c>
      <c r="AE221" s="95" t="str">
        <f t="shared" si="41"/>
        <v/>
      </c>
      <c r="AF221" s="23">
        <f t="shared" si="42"/>
        <v>1</v>
      </c>
      <c r="AG221" s="2">
        <f t="shared" si="43"/>
        <v>7</v>
      </c>
      <c r="AH221" s="2">
        <f t="shared" si="44"/>
        <v>1</v>
      </c>
      <c r="AI221" s="2">
        <f>COUNTIF(【編集不可】祝日一覧!$B$1:$B$23,$F221)</f>
        <v>0</v>
      </c>
      <c r="AJ221" s="2">
        <f>COUNTIF(【編集不可】祝日一覧!$B$1:$B$23,$AF221)</f>
        <v>0</v>
      </c>
      <c r="AK221" s="2" t="str">
        <f ca="1">$B221&amp;"-"&amp;COUNTIF($B$13:INDIRECT("B"&amp;12+A221),B221)</f>
        <v>-0</v>
      </c>
    </row>
    <row r="222" spans="1:37" ht="21.75" customHeight="1" x14ac:dyDescent="0.25">
      <c r="A222" s="7">
        <v>210</v>
      </c>
      <c r="B222" s="14"/>
      <c r="C222" s="28"/>
      <c r="D222" s="28"/>
      <c r="E222" s="17"/>
      <c r="F222" s="17"/>
      <c r="G222" s="6"/>
      <c r="H222" s="9" t="s">
        <v>24</v>
      </c>
      <c r="I222" s="113">
        <f t="shared" si="45"/>
        <v>0</v>
      </c>
      <c r="J222" s="114"/>
      <c r="K222" s="5" t="s">
        <v>24</v>
      </c>
      <c r="L222" s="6"/>
      <c r="M222" s="9" t="s">
        <v>25</v>
      </c>
      <c r="N222" s="113">
        <f t="shared" si="1"/>
        <v>0</v>
      </c>
      <c r="O222" s="114"/>
      <c r="P222" s="5" t="s">
        <v>24</v>
      </c>
      <c r="R222" s="113">
        <f t="shared" si="35"/>
        <v>0</v>
      </c>
      <c r="S222" s="114"/>
      <c r="T222" s="5" t="s">
        <v>24</v>
      </c>
      <c r="V222" s="25" t="str">
        <f t="shared" si="38"/>
        <v/>
      </c>
      <c r="W222" s="25" t="str">
        <f t="shared" si="36"/>
        <v/>
      </c>
      <c r="X222" s="25" t="str">
        <f t="shared" si="39"/>
        <v/>
      </c>
      <c r="Y222" s="25" t="s">
        <v>26</v>
      </c>
      <c r="Z222" s="29"/>
      <c r="AA222" s="25" t="str">
        <f t="shared" si="37"/>
        <v/>
      </c>
      <c r="AB222" s="29"/>
      <c r="AC222" s="29"/>
      <c r="AD222" s="87" t="str">
        <f t="shared" si="40"/>
        <v/>
      </c>
      <c r="AE222" s="95" t="str">
        <f t="shared" si="41"/>
        <v/>
      </c>
      <c r="AF222" s="23">
        <f t="shared" si="42"/>
        <v>1</v>
      </c>
      <c r="AG222" s="2">
        <f t="shared" si="43"/>
        <v>7</v>
      </c>
      <c r="AH222" s="2">
        <f t="shared" si="44"/>
        <v>1</v>
      </c>
      <c r="AI222" s="2">
        <f>COUNTIF(【編集不可】祝日一覧!$B$1:$B$23,$F222)</f>
        <v>0</v>
      </c>
      <c r="AJ222" s="2">
        <f>COUNTIF(【編集不可】祝日一覧!$B$1:$B$23,$AF222)</f>
        <v>0</v>
      </c>
      <c r="AK222" s="2" t="str">
        <f ca="1">$B222&amp;"-"&amp;COUNTIF($B$13:INDIRECT("B"&amp;12+A222),B222)</f>
        <v>-0</v>
      </c>
    </row>
    <row r="223" spans="1:37" ht="21.75" customHeight="1" x14ac:dyDescent="0.25">
      <c r="A223" s="7">
        <v>211</v>
      </c>
      <c r="B223" s="14"/>
      <c r="C223" s="28"/>
      <c r="D223" s="28"/>
      <c r="E223" s="17"/>
      <c r="F223" s="17"/>
      <c r="G223" s="6"/>
      <c r="H223" s="9" t="s">
        <v>24</v>
      </c>
      <c r="I223" s="113">
        <f t="shared" si="45"/>
        <v>0</v>
      </c>
      <c r="J223" s="114"/>
      <c r="K223" s="5" t="s">
        <v>24</v>
      </c>
      <c r="L223" s="6"/>
      <c r="M223" s="9" t="s">
        <v>25</v>
      </c>
      <c r="N223" s="113">
        <f t="shared" si="1"/>
        <v>0</v>
      </c>
      <c r="O223" s="114"/>
      <c r="P223" s="5" t="s">
        <v>24</v>
      </c>
      <c r="R223" s="113">
        <f t="shared" si="35"/>
        <v>0</v>
      </c>
      <c r="S223" s="114"/>
      <c r="T223" s="5" t="s">
        <v>24</v>
      </c>
      <c r="V223" s="25" t="str">
        <f t="shared" si="38"/>
        <v/>
      </c>
      <c r="W223" s="25" t="str">
        <f t="shared" si="36"/>
        <v/>
      </c>
      <c r="X223" s="25" t="str">
        <f t="shared" si="39"/>
        <v/>
      </c>
      <c r="Y223" s="25" t="s">
        <v>26</v>
      </c>
      <c r="Z223" s="29"/>
      <c r="AA223" s="25" t="str">
        <f t="shared" si="37"/>
        <v/>
      </c>
      <c r="AB223" s="29"/>
      <c r="AC223" s="29"/>
      <c r="AD223" s="87" t="str">
        <f t="shared" si="40"/>
        <v/>
      </c>
      <c r="AE223" s="95" t="str">
        <f t="shared" si="41"/>
        <v/>
      </c>
      <c r="AF223" s="23">
        <f t="shared" si="42"/>
        <v>1</v>
      </c>
      <c r="AG223" s="2">
        <f t="shared" si="43"/>
        <v>7</v>
      </c>
      <c r="AH223" s="2">
        <f t="shared" si="44"/>
        <v>1</v>
      </c>
      <c r="AI223" s="2">
        <f>COUNTIF(【編集不可】祝日一覧!$B$1:$B$23,$F223)</f>
        <v>0</v>
      </c>
      <c r="AJ223" s="2">
        <f>COUNTIF(【編集不可】祝日一覧!$B$1:$B$23,$AF223)</f>
        <v>0</v>
      </c>
      <c r="AK223" s="2" t="str">
        <f ca="1">$B223&amp;"-"&amp;COUNTIF($B$13:INDIRECT("B"&amp;12+A223),B223)</f>
        <v>-0</v>
      </c>
    </row>
    <row r="224" spans="1:37" ht="21.75" customHeight="1" x14ac:dyDescent="0.25">
      <c r="A224" s="7">
        <v>212</v>
      </c>
      <c r="B224" s="14"/>
      <c r="C224" s="28"/>
      <c r="D224" s="28"/>
      <c r="E224" s="17"/>
      <c r="F224" s="17"/>
      <c r="G224" s="6"/>
      <c r="H224" s="9" t="s">
        <v>24</v>
      </c>
      <c r="I224" s="113">
        <f t="shared" si="45"/>
        <v>0</v>
      </c>
      <c r="J224" s="114"/>
      <c r="K224" s="5" t="s">
        <v>24</v>
      </c>
      <c r="L224" s="6"/>
      <c r="M224" s="9" t="s">
        <v>25</v>
      </c>
      <c r="N224" s="113">
        <f t="shared" si="1"/>
        <v>0</v>
      </c>
      <c r="O224" s="114"/>
      <c r="P224" s="5" t="s">
        <v>24</v>
      </c>
      <c r="R224" s="113">
        <f t="shared" si="35"/>
        <v>0</v>
      </c>
      <c r="S224" s="114"/>
      <c r="T224" s="5" t="s">
        <v>24</v>
      </c>
      <c r="V224" s="25" t="str">
        <f t="shared" si="38"/>
        <v/>
      </c>
      <c r="W224" s="25" t="str">
        <f t="shared" si="36"/>
        <v/>
      </c>
      <c r="X224" s="25" t="str">
        <f t="shared" si="39"/>
        <v/>
      </c>
      <c r="Y224" s="25" t="s">
        <v>26</v>
      </c>
      <c r="Z224" s="29"/>
      <c r="AA224" s="25" t="str">
        <f t="shared" si="37"/>
        <v/>
      </c>
      <c r="AB224" s="29"/>
      <c r="AC224" s="29"/>
      <c r="AD224" s="87" t="str">
        <f t="shared" si="40"/>
        <v/>
      </c>
      <c r="AE224" s="95" t="str">
        <f t="shared" si="41"/>
        <v/>
      </c>
      <c r="AF224" s="23">
        <f t="shared" si="42"/>
        <v>1</v>
      </c>
      <c r="AG224" s="2">
        <f t="shared" si="43"/>
        <v>7</v>
      </c>
      <c r="AH224" s="2">
        <f t="shared" si="44"/>
        <v>1</v>
      </c>
      <c r="AI224" s="2">
        <f>COUNTIF(【編集不可】祝日一覧!$B$1:$B$23,$F224)</f>
        <v>0</v>
      </c>
      <c r="AJ224" s="2">
        <f>COUNTIF(【編集不可】祝日一覧!$B$1:$B$23,$AF224)</f>
        <v>0</v>
      </c>
      <c r="AK224" s="2" t="str">
        <f ca="1">$B224&amp;"-"&amp;COUNTIF($B$13:INDIRECT("B"&amp;12+A224),B224)</f>
        <v>-0</v>
      </c>
    </row>
    <row r="225" spans="1:37" ht="21.75" customHeight="1" x14ac:dyDescent="0.25">
      <c r="A225" s="7">
        <v>213</v>
      </c>
      <c r="B225" s="14"/>
      <c r="C225" s="28"/>
      <c r="D225" s="28"/>
      <c r="E225" s="17"/>
      <c r="F225" s="17"/>
      <c r="G225" s="6"/>
      <c r="H225" s="9" t="s">
        <v>24</v>
      </c>
      <c r="I225" s="113">
        <f t="shared" si="45"/>
        <v>0</v>
      </c>
      <c r="J225" s="114"/>
      <c r="K225" s="5" t="s">
        <v>24</v>
      </c>
      <c r="L225" s="6"/>
      <c r="M225" s="9" t="s">
        <v>25</v>
      </c>
      <c r="N225" s="113">
        <f t="shared" si="1"/>
        <v>0</v>
      </c>
      <c r="O225" s="114"/>
      <c r="P225" s="5" t="s">
        <v>24</v>
      </c>
      <c r="R225" s="113">
        <f t="shared" si="35"/>
        <v>0</v>
      </c>
      <c r="S225" s="114"/>
      <c r="T225" s="5" t="s">
        <v>24</v>
      </c>
      <c r="V225" s="25" t="str">
        <f t="shared" si="38"/>
        <v/>
      </c>
      <c r="W225" s="25" t="str">
        <f t="shared" si="36"/>
        <v/>
      </c>
      <c r="X225" s="25" t="str">
        <f t="shared" si="39"/>
        <v/>
      </c>
      <c r="Y225" s="25" t="s">
        <v>26</v>
      </c>
      <c r="Z225" s="29"/>
      <c r="AA225" s="25" t="str">
        <f t="shared" si="37"/>
        <v/>
      </c>
      <c r="AB225" s="29"/>
      <c r="AC225" s="29"/>
      <c r="AD225" s="87" t="str">
        <f t="shared" si="40"/>
        <v/>
      </c>
      <c r="AE225" s="95" t="str">
        <f t="shared" si="41"/>
        <v/>
      </c>
      <c r="AF225" s="23">
        <f t="shared" si="42"/>
        <v>1</v>
      </c>
      <c r="AG225" s="2">
        <f t="shared" si="43"/>
        <v>7</v>
      </c>
      <c r="AH225" s="2">
        <f t="shared" si="44"/>
        <v>1</v>
      </c>
      <c r="AI225" s="2">
        <f>COUNTIF(【編集不可】祝日一覧!$B$1:$B$23,$F225)</f>
        <v>0</v>
      </c>
      <c r="AJ225" s="2">
        <f>COUNTIF(【編集不可】祝日一覧!$B$1:$B$23,$AF225)</f>
        <v>0</v>
      </c>
      <c r="AK225" s="2" t="str">
        <f ca="1">$B225&amp;"-"&amp;COUNTIF($B$13:INDIRECT("B"&amp;12+A225),B225)</f>
        <v>-0</v>
      </c>
    </row>
    <row r="226" spans="1:37" ht="21.75" customHeight="1" x14ac:dyDescent="0.25">
      <c r="A226" s="7">
        <v>214</v>
      </c>
      <c r="B226" s="14"/>
      <c r="C226" s="28"/>
      <c r="D226" s="28"/>
      <c r="E226" s="17"/>
      <c r="F226" s="17"/>
      <c r="G226" s="6"/>
      <c r="H226" s="9" t="s">
        <v>24</v>
      </c>
      <c r="I226" s="113">
        <f t="shared" si="45"/>
        <v>0</v>
      </c>
      <c r="J226" s="114"/>
      <c r="K226" s="5" t="s">
        <v>24</v>
      </c>
      <c r="L226" s="6"/>
      <c r="M226" s="9" t="s">
        <v>25</v>
      </c>
      <c r="N226" s="113">
        <f t="shared" si="1"/>
        <v>0</v>
      </c>
      <c r="O226" s="114"/>
      <c r="P226" s="5" t="s">
        <v>24</v>
      </c>
      <c r="R226" s="113">
        <f t="shared" si="35"/>
        <v>0</v>
      </c>
      <c r="S226" s="114"/>
      <c r="T226" s="5" t="s">
        <v>24</v>
      </c>
      <c r="V226" s="25" t="str">
        <f t="shared" si="38"/>
        <v/>
      </c>
      <c r="W226" s="25" t="str">
        <f t="shared" si="36"/>
        <v/>
      </c>
      <c r="X226" s="25" t="str">
        <f t="shared" si="39"/>
        <v/>
      </c>
      <c r="Y226" s="25" t="s">
        <v>26</v>
      </c>
      <c r="Z226" s="29"/>
      <c r="AA226" s="25" t="str">
        <f t="shared" si="37"/>
        <v/>
      </c>
      <c r="AB226" s="29"/>
      <c r="AC226" s="29"/>
      <c r="AD226" s="87" t="str">
        <f t="shared" si="40"/>
        <v/>
      </c>
      <c r="AE226" s="95" t="str">
        <f t="shared" si="41"/>
        <v/>
      </c>
      <c r="AF226" s="23">
        <f t="shared" si="42"/>
        <v>1</v>
      </c>
      <c r="AG226" s="2">
        <f t="shared" si="43"/>
        <v>7</v>
      </c>
      <c r="AH226" s="2">
        <f t="shared" si="44"/>
        <v>1</v>
      </c>
      <c r="AI226" s="2">
        <f>COUNTIF(【編集不可】祝日一覧!$B$1:$B$23,$F226)</f>
        <v>0</v>
      </c>
      <c r="AJ226" s="2">
        <f>COUNTIF(【編集不可】祝日一覧!$B$1:$B$23,$AF226)</f>
        <v>0</v>
      </c>
      <c r="AK226" s="2" t="str">
        <f ca="1">$B226&amp;"-"&amp;COUNTIF($B$13:INDIRECT("B"&amp;12+A226),B226)</f>
        <v>-0</v>
      </c>
    </row>
    <row r="227" spans="1:37" ht="21.75" customHeight="1" x14ac:dyDescent="0.25">
      <c r="A227" s="7">
        <v>215</v>
      </c>
      <c r="B227" s="14"/>
      <c r="C227" s="28"/>
      <c r="D227" s="28"/>
      <c r="E227" s="17"/>
      <c r="F227" s="17"/>
      <c r="G227" s="6"/>
      <c r="H227" s="9" t="s">
        <v>24</v>
      </c>
      <c r="I227" s="113">
        <f t="shared" si="45"/>
        <v>0</v>
      </c>
      <c r="J227" s="114"/>
      <c r="K227" s="5" t="s">
        <v>24</v>
      </c>
      <c r="L227" s="6"/>
      <c r="M227" s="9" t="s">
        <v>25</v>
      </c>
      <c r="N227" s="113">
        <f t="shared" si="1"/>
        <v>0</v>
      </c>
      <c r="O227" s="114"/>
      <c r="P227" s="5" t="s">
        <v>24</v>
      </c>
      <c r="R227" s="113">
        <f t="shared" si="35"/>
        <v>0</v>
      </c>
      <c r="S227" s="114"/>
      <c r="T227" s="5" t="s">
        <v>24</v>
      </c>
      <c r="V227" s="25" t="str">
        <f t="shared" si="38"/>
        <v/>
      </c>
      <c r="W227" s="25" t="str">
        <f t="shared" si="36"/>
        <v/>
      </c>
      <c r="X227" s="25" t="str">
        <f t="shared" si="39"/>
        <v/>
      </c>
      <c r="Y227" s="25" t="s">
        <v>26</v>
      </c>
      <c r="Z227" s="29"/>
      <c r="AA227" s="25" t="str">
        <f t="shared" si="37"/>
        <v/>
      </c>
      <c r="AB227" s="29"/>
      <c r="AC227" s="29"/>
      <c r="AD227" s="87" t="str">
        <f t="shared" si="40"/>
        <v/>
      </c>
      <c r="AE227" s="95" t="str">
        <f t="shared" si="41"/>
        <v/>
      </c>
      <c r="AF227" s="23">
        <f t="shared" si="42"/>
        <v>1</v>
      </c>
      <c r="AG227" s="2">
        <f t="shared" si="43"/>
        <v>7</v>
      </c>
      <c r="AH227" s="2">
        <f t="shared" si="44"/>
        <v>1</v>
      </c>
      <c r="AI227" s="2">
        <f>COUNTIF(【編集不可】祝日一覧!$B$1:$B$23,$F227)</f>
        <v>0</v>
      </c>
      <c r="AJ227" s="2">
        <f>COUNTIF(【編集不可】祝日一覧!$B$1:$B$23,$AF227)</f>
        <v>0</v>
      </c>
      <c r="AK227" s="2" t="str">
        <f ca="1">$B227&amp;"-"&amp;COUNTIF($B$13:INDIRECT("B"&amp;12+A227),B227)</f>
        <v>-0</v>
      </c>
    </row>
    <row r="228" spans="1:37" ht="21.75" customHeight="1" x14ac:dyDescent="0.25">
      <c r="A228" s="7">
        <v>216</v>
      </c>
      <c r="B228" s="14"/>
      <c r="C228" s="28"/>
      <c r="D228" s="28"/>
      <c r="E228" s="17"/>
      <c r="F228" s="17"/>
      <c r="G228" s="6"/>
      <c r="H228" s="9" t="s">
        <v>24</v>
      </c>
      <c r="I228" s="113">
        <f t="shared" si="45"/>
        <v>0</v>
      </c>
      <c r="J228" s="114"/>
      <c r="K228" s="5" t="s">
        <v>24</v>
      </c>
      <c r="L228" s="6"/>
      <c r="M228" s="9" t="s">
        <v>25</v>
      </c>
      <c r="N228" s="113">
        <f t="shared" si="1"/>
        <v>0</v>
      </c>
      <c r="O228" s="114"/>
      <c r="P228" s="5" t="s">
        <v>24</v>
      </c>
      <c r="R228" s="113">
        <f t="shared" si="35"/>
        <v>0</v>
      </c>
      <c r="S228" s="114"/>
      <c r="T228" s="5" t="s">
        <v>24</v>
      </c>
      <c r="V228" s="25" t="str">
        <f t="shared" si="38"/>
        <v/>
      </c>
      <c r="W228" s="25" t="str">
        <f t="shared" si="36"/>
        <v/>
      </c>
      <c r="X228" s="25" t="str">
        <f t="shared" si="39"/>
        <v/>
      </c>
      <c r="Y228" s="25" t="s">
        <v>26</v>
      </c>
      <c r="Z228" s="29"/>
      <c r="AA228" s="25" t="str">
        <f t="shared" si="37"/>
        <v/>
      </c>
      <c r="AB228" s="29"/>
      <c r="AC228" s="29"/>
      <c r="AD228" s="87" t="str">
        <f t="shared" si="40"/>
        <v/>
      </c>
      <c r="AE228" s="95" t="str">
        <f t="shared" si="41"/>
        <v/>
      </c>
      <c r="AF228" s="23">
        <f t="shared" si="42"/>
        <v>1</v>
      </c>
      <c r="AG228" s="2">
        <f t="shared" si="43"/>
        <v>7</v>
      </c>
      <c r="AH228" s="2">
        <f t="shared" si="44"/>
        <v>1</v>
      </c>
      <c r="AI228" s="2">
        <f>COUNTIF(【編集不可】祝日一覧!$B$1:$B$23,$F228)</f>
        <v>0</v>
      </c>
      <c r="AJ228" s="2">
        <f>COUNTIF(【編集不可】祝日一覧!$B$1:$B$23,$AF228)</f>
        <v>0</v>
      </c>
      <c r="AK228" s="2" t="str">
        <f ca="1">$B228&amp;"-"&amp;COUNTIF($B$13:INDIRECT("B"&amp;12+A228),B228)</f>
        <v>-0</v>
      </c>
    </row>
    <row r="229" spans="1:37" ht="21.75" customHeight="1" x14ac:dyDescent="0.25">
      <c r="A229" s="7">
        <v>217</v>
      </c>
      <c r="B229" s="14"/>
      <c r="C229" s="28"/>
      <c r="D229" s="28"/>
      <c r="E229" s="17"/>
      <c r="F229" s="17"/>
      <c r="G229" s="6"/>
      <c r="H229" s="9" t="s">
        <v>24</v>
      </c>
      <c r="I229" s="113">
        <f t="shared" si="45"/>
        <v>0</v>
      </c>
      <c r="J229" s="114"/>
      <c r="K229" s="5" t="s">
        <v>24</v>
      </c>
      <c r="L229" s="6"/>
      <c r="M229" s="9" t="s">
        <v>25</v>
      </c>
      <c r="N229" s="113">
        <f t="shared" si="1"/>
        <v>0</v>
      </c>
      <c r="O229" s="114"/>
      <c r="P229" s="5" t="s">
        <v>24</v>
      </c>
      <c r="R229" s="113">
        <f t="shared" si="35"/>
        <v>0</v>
      </c>
      <c r="S229" s="114"/>
      <c r="T229" s="5" t="s">
        <v>24</v>
      </c>
      <c r="V229" s="25" t="str">
        <f t="shared" si="38"/>
        <v/>
      </c>
      <c r="W229" s="25" t="str">
        <f t="shared" si="36"/>
        <v/>
      </c>
      <c r="X229" s="25" t="str">
        <f t="shared" si="39"/>
        <v/>
      </c>
      <c r="Y229" s="25" t="s">
        <v>26</v>
      </c>
      <c r="Z229" s="29"/>
      <c r="AA229" s="25" t="str">
        <f t="shared" si="37"/>
        <v/>
      </c>
      <c r="AB229" s="29"/>
      <c r="AC229" s="29"/>
      <c r="AD229" s="87" t="str">
        <f t="shared" si="40"/>
        <v/>
      </c>
      <c r="AE229" s="95" t="str">
        <f t="shared" si="41"/>
        <v/>
      </c>
      <c r="AF229" s="23">
        <f t="shared" si="42"/>
        <v>1</v>
      </c>
      <c r="AG229" s="2">
        <f t="shared" si="43"/>
        <v>7</v>
      </c>
      <c r="AH229" s="2">
        <f t="shared" si="44"/>
        <v>1</v>
      </c>
      <c r="AI229" s="2">
        <f>COUNTIF(【編集不可】祝日一覧!$B$1:$B$23,$F229)</f>
        <v>0</v>
      </c>
      <c r="AJ229" s="2">
        <f>COUNTIF(【編集不可】祝日一覧!$B$1:$B$23,$AF229)</f>
        <v>0</v>
      </c>
      <c r="AK229" s="2" t="str">
        <f ca="1">$B229&amp;"-"&amp;COUNTIF($B$13:INDIRECT("B"&amp;12+A229),B229)</f>
        <v>-0</v>
      </c>
    </row>
    <row r="230" spans="1:37" ht="21.75" customHeight="1" x14ac:dyDescent="0.25">
      <c r="A230" s="7">
        <v>218</v>
      </c>
      <c r="B230" s="14"/>
      <c r="C230" s="28"/>
      <c r="D230" s="28"/>
      <c r="E230" s="17"/>
      <c r="F230" s="17"/>
      <c r="G230" s="6"/>
      <c r="H230" s="9" t="s">
        <v>24</v>
      </c>
      <c r="I230" s="113">
        <f t="shared" si="45"/>
        <v>0</v>
      </c>
      <c r="J230" s="114"/>
      <c r="K230" s="5" t="s">
        <v>24</v>
      </c>
      <c r="L230" s="6"/>
      <c r="M230" s="9" t="s">
        <v>25</v>
      </c>
      <c r="N230" s="113">
        <f t="shared" si="1"/>
        <v>0</v>
      </c>
      <c r="O230" s="114"/>
      <c r="P230" s="5" t="s">
        <v>24</v>
      </c>
      <c r="R230" s="113">
        <f t="shared" si="35"/>
        <v>0</v>
      </c>
      <c r="S230" s="114"/>
      <c r="T230" s="5" t="s">
        <v>24</v>
      </c>
      <c r="V230" s="25" t="str">
        <f t="shared" si="38"/>
        <v/>
      </c>
      <c r="W230" s="25" t="str">
        <f t="shared" si="36"/>
        <v/>
      </c>
      <c r="X230" s="25" t="str">
        <f t="shared" si="39"/>
        <v/>
      </c>
      <c r="Y230" s="25" t="s">
        <v>26</v>
      </c>
      <c r="Z230" s="29"/>
      <c r="AA230" s="25" t="str">
        <f t="shared" si="37"/>
        <v/>
      </c>
      <c r="AB230" s="29"/>
      <c r="AC230" s="29"/>
      <c r="AD230" s="87" t="str">
        <f t="shared" si="40"/>
        <v/>
      </c>
      <c r="AE230" s="95" t="str">
        <f t="shared" si="41"/>
        <v/>
      </c>
      <c r="AF230" s="23">
        <f t="shared" si="42"/>
        <v>1</v>
      </c>
      <c r="AG230" s="2">
        <f t="shared" si="43"/>
        <v>7</v>
      </c>
      <c r="AH230" s="2">
        <f t="shared" si="44"/>
        <v>1</v>
      </c>
      <c r="AI230" s="2">
        <f>COUNTIF(【編集不可】祝日一覧!$B$1:$B$23,$F230)</f>
        <v>0</v>
      </c>
      <c r="AJ230" s="2">
        <f>COUNTIF(【編集不可】祝日一覧!$B$1:$B$23,$AF230)</f>
        <v>0</v>
      </c>
      <c r="AK230" s="2" t="str">
        <f ca="1">$B230&amp;"-"&amp;COUNTIF($B$13:INDIRECT("B"&amp;12+A230),B230)</f>
        <v>-0</v>
      </c>
    </row>
    <row r="231" spans="1:37" ht="21.75" customHeight="1" x14ac:dyDescent="0.25">
      <c r="A231" s="7">
        <v>219</v>
      </c>
      <c r="B231" s="14"/>
      <c r="C231" s="28"/>
      <c r="D231" s="28"/>
      <c r="E231" s="17"/>
      <c r="F231" s="17"/>
      <c r="G231" s="6"/>
      <c r="H231" s="9" t="s">
        <v>24</v>
      </c>
      <c r="I231" s="113">
        <f t="shared" si="45"/>
        <v>0</v>
      </c>
      <c r="J231" s="114"/>
      <c r="K231" s="5" t="s">
        <v>24</v>
      </c>
      <c r="L231" s="6"/>
      <c r="M231" s="9" t="s">
        <v>25</v>
      </c>
      <c r="N231" s="113">
        <f t="shared" si="1"/>
        <v>0</v>
      </c>
      <c r="O231" s="114"/>
      <c r="P231" s="5" t="s">
        <v>24</v>
      </c>
      <c r="R231" s="113">
        <f t="shared" si="35"/>
        <v>0</v>
      </c>
      <c r="S231" s="114"/>
      <c r="T231" s="5" t="s">
        <v>24</v>
      </c>
      <c r="V231" s="25" t="str">
        <f t="shared" si="38"/>
        <v/>
      </c>
      <c r="W231" s="25" t="str">
        <f t="shared" si="36"/>
        <v/>
      </c>
      <c r="X231" s="25" t="str">
        <f t="shared" si="39"/>
        <v/>
      </c>
      <c r="Y231" s="25" t="s">
        <v>26</v>
      </c>
      <c r="Z231" s="29"/>
      <c r="AA231" s="25" t="str">
        <f t="shared" si="37"/>
        <v/>
      </c>
      <c r="AB231" s="29"/>
      <c r="AC231" s="29"/>
      <c r="AD231" s="87" t="str">
        <f t="shared" si="40"/>
        <v/>
      </c>
      <c r="AE231" s="95" t="str">
        <f t="shared" si="41"/>
        <v/>
      </c>
      <c r="AF231" s="23">
        <f t="shared" si="42"/>
        <v>1</v>
      </c>
      <c r="AG231" s="2">
        <f t="shared" si="43"/>
        <v>7</v>
      </c>
      <c r="AH231" s="2">
        <f t="shared" si="44"/>
        <v>1</v>
      </c>
      <c r="AI231" s="2">
        <f>COUNTIF(【編集不可】祝日一覧!$B$1:$B$23,$F231)</f>
        <v>0</v>
      </c>
      <c r="AJ231" s="2">
        <f>COUNTIF(【編集不可】祝日一覧!$B$1:$B$23,$AF231)</f>
        <v>0</v>
      </c>
      <c r="AK231" s="2" t="str">
        <f ca="1">$B231&amp;"-"&amp;COUNTIF($B$13:INDIRECT("B"&amp;12+A231),B231)</f>
        <v>-0</v>
      </c>
    </row>
    <row r="232" spans="1:37" ht="21.75" customHeight="1" x14ac:dyDescent="0.25">
      <c r="A232" s="7">
        <v>220</v>
      </c>
      <c r="B232" s="14"/>
      <c r="C232" s="28"/>
      <c r="D232" s="28"/>
      <c r="E232" s="17"/>
      <c r="F232" s="17"/>
      <c r="G232" s="6"/>
      <c r="H232" s="9" t="s">
        <v>24</v>
      </c>
      <c r="I232" s="113">
        <f t="shared" si="45"/>
        <v>0</v>
      </c>
      <c r="J232" s="114"/>
      <c r="K232" s="5" t="s">
        <v>24</v>
      </c>
      <c r="L232" s="6"/>
      <c r="M232" s="9" t="s">
        <v>25</v>
      </c>
      <c r="N232" s="113">
        <f t="shared" si="1"/>
        <v>0</v>
      </c>
      <c r="O232" s="114"/>
      <c r="P232" s="5" t="s">
        <v>24</v>
      </c>
      <c r="R232" s="113">
        <f t="shared" si="35"/>
        <v>0</v>
      </c>
      <c r="S232" s="114"/>
      <c r="T232" s="5" t="s">
        <v>24</v>
      </c>
      <c r="V232" s="25" t="str">
        <f t="shared" si="38"/>
        <v/>
      </c>
      <c r="W232" s="25" t="str">
        <f t="shared" si="36"/>
        <v/>
      </c>
      <c r="X232" s="25" t="str">
        <f t="shared" si="39"/>
        <v/>
      </c>
      <c r="Y232" s="25" t="s">
        <v>26</v>
      </c>
      <c r="Z232" s="29"/>
      <c r="AA232" s="25" t="str">
        <f t="shared" si="37"/>
        <v/>
      </c>
      <c r="AB232" s="29"/>
      <c r="AC232" s="29"/>
      <c r="AD232" s="87" t="str">
        <f t="shared" si="40"/>
        <v/>
      </c>
      <c r="AE232" s="95" t="str">
        <f t="shared" si="41"/>
        <v/>
      </c>
      <c r="AF232" s="23">
        <f t="shared" si="42"/>
        <v>1</v>
      </c>
      <c r="AG232" s="2">
        <f t="shared" si="43"/>
        <v>7</v>
      </c>
      <c r="AH232" s="2">
        <f t="shared" si="44"/>
        <v>1</v>
      </c>
      <c r="AI232" s="2">
        <f>COUNTIF(【編集不可】祝日一覧!$B$1:$B$23,$F232)</f>
        <v>0</v>
      </c>
      <c r="AJ232" s="2">
        <f>COUNTIF(【編集不可】祝日一覧!$B$1:$B$23,$AF232)</f>
        <v>0</v>
      </c>
      <c r="AK232" s="2" t="str">
        <f ca="1">$B232&amp;"-"&amp;COUNTIF($B$13:INDIRECT("B"&amp;12+A232),B232)</f>
        <v>-0</v>
      </c>
    </row>
    <row r="233" spans="1:37" ht="21.75" customHeight="1" x14ac:dyDescent="0.25">
      <c r="A233" s="7">
        <v>221</v>
      </c>
      <c r="B233" s="14"/>
      <c r="C233" s="28"/>
      <c r="D233" s="28"/>
      <c r="E233" s="17"/>
      <c r="F233" s="17"/>
      <c r="G233" s="6"/>
      <c r="H233" s="9" t="s">
        <v>24</v>
      </c>
      <c r="I233" s="113">
        <f t="shared" si="45"/>
        <v>0</v>
      </c>
      <c r="J233" s="114"/>
      <c r="K233" s="5" t="s">
        <v>24</v>
      </c>
      <c r="L233" s="6"/>
      <c r="M233" s="9" t="s">
        <v>25</v>
      </c>
      <c r="N233" s="113">
        <f t="shared" si="1"/>
        <v>0</v>
      </c>
      <c r="O233" s="114"/>
      <c r="P233" s="5" t="s">
        <v>24</v>
      </c>
      <c r="R233" s="113">
        <f t="shared" si="35"/>
        <v>0</v>
      </c>
      <c r="S233" s="114"/>
      <c r="T233" s="5" t="s">
        <v>24</v>
      </c>
      <c r="V233" s="25" t="str">
        <f t="shared" si="38"/>
        <v/>
      </c>
      <c r="W233" s="25" t="str">
        <f t="shared" si="36"/>
        <v/>
      </c>
      <c r="X233" s="25" t="str">
        <f t="shared" si="39"/>
        <v/>
      </c>
      <c r="Y233" s="25" t="s">
        <v>26</v>
      </c>
      <c r="Z233" s="29"/>
      <c r="AA233" s="25" t="str">
        <f t="shared" si="37"/>
        <v/>
      </c>
      <c r="AB233" s="29"/>
      <c r="AC233" s="29"/>
      <c r="AD233" s="87" t="str">
        <f t="shared" si="40"/>
        <v/>
      </c>
      <c r="AE233" s="95" t="str">
        <f t="shared" si="41"/>
        <v/>
      </c>
      <c r="AF233" s="23">
        <f t="shared" si="42"/>
        <v>1</v>
      </c>
      <c r="AG233" s="2">
        <f t="shared" si="43"/>
        <v>7</v>
      </c>
      <c r="AH233" s="2">
        <f t="shared" si="44"/>
        <v>1</v>
      </c>
      <c r="AI233" s="2">
        <f>COUNTIF(【編集不可】祝日一覧!$B$1:$B$23,$F233)</f>
        <v>0</v>
      </c>
      <c r="AJ233" s="2">
        <f>COUNTIF(【編集不可】祝日一覧!$B$1:$B$23,$AF233)</f>
        <v>0</v>
      </c>
      <c r="AK233" s="2" t="str">
        <f ca="1">$B233&amp;"-"&amp;COUNTIF($B$13:INDIRECT("B"&amp;12+A233),B233)</f>
        <v>-0</v>
      </c>
    </row>
    <row r="234" spans="1:37" ht="21.75" customHeight="1" x14ac:dyDescent="0.25">
      <c r="A234" s="7">
        <v>222</v>
      </c>
      <c r="B234" s="14"/>
      <c r="C234" s="28"/>
      <c r="D234" s="28"/>
      <c r="E234" s="17"/>
      <c r="F234" s="17"/>
      <c r="G234" s="6"/>
      <c r="H234" s="9" t="s">
        <v>24</v>
      </c>
      <c r="I234" s="113">
        <f t="shared" si="45"/>
        <v>0</v>
      </c>
      <c r="J234" s="114"/>
      <c r="K234" s="5" t="s">
        <v>24</v>
      </c>
      <c r="L234" s="6"/>
      <c r="M234" s="9" t="s">
        <v>25</v>
      </c>
      <c r="N234" s="113">
        <f t="shared" si="1"/>
        <v>0</v>
      </c>
      <c r="O234" s="114"/>
      <c r="P234" s="5" t="s">
        <v>24</v>
      </c>
      <c r="R234" s="113">
        <f t="shared" si="35"/>
        <v>0</v>
      </c>
      <c r="S234" s="114"/>
      <c r="T234" s="5" t="s">
        <v>24</v>
      </c>
      <c r="V234" s="25" t="str">
        <f t="shared" si="38"/>
        <v/>
      </c>
      <c r="W234" s="25" t="str">
        <f t="shared" si="36"/>
        <v/>
      </c>
      <c r="X234" s="25" t="str">
        <f t="shared" si="39"/>
        <v/>
      </c>
      <c r="Y234" s="25" t="s">
        <v>26</v>
      </c>
      <c r="Z234" s="29"/>
      <c r="AA234" s="25" t="str">
        <f t="shared" si="37"/>
        <v/>
      </c>
      <c r="AB234" s="29"/>
      <c r="AC234" s="29"/>
      <c r="AD234" s="87" t="str">
        <f t="shared" si="40"/>
        <v/>
      </c>
      <c r="AE234" s="95" t="str">
        <f t="shared" si="41"/>
        <v/>
      </c>
      <c r="AF234" s="23">
        <f t="shared" si="42"/>
        <v>1</v>
      </c>
      <c r="AG234" s="2">
        <f t="shared" si="43"/>
        <v>7</v>
      </c>
      <c r="AH234" s="2">
        <f t="shared" si="44"/>
        <v>1</v>
      </c>
      <c r="AI234" s="2">
        <f>COUNTIF(【編集不可】祝日一覧!$B$1:$B$23,$F234)</f>
        <v>0</v>
      </c>
      <c r="AJ234" s="2">
        <f>COUNTIF(【編集不可】祝日一覧!$B$1:$B$23,$AF234)</f>
        <v>0</v>
      </c>
      <c r="AK234" s="2" t="str">
        <f ca="1">$B234&amp;"-"&amp;COUNTIF($B$13:INDIRECT("B"&amp;12+A234),B234)</f>
        <v>-0</v>
      </c>
    </row>
    <row r="235" spans="1:37" ht="21.75" customHeight="1" x14ac:dyDescent="0.25">
      <c r="A235" s="7">
        <v>223</v>
      </c>
      <c r="B235" s="14"/>
      <c r="C235" s="28"/>
      <c r="D235" s="28"/>
      <c r="E235" s="17"/>
      <c r="F235" s="17"/>
      <c r="G235" s="6"/>
      <c r="H235" s="9" t="s">
        <v>24</v>
      </c>
      <c r="I235" s="113">
        <f t="shared" si="45"/>
        <v>0</v>
      </c>
      <c r="J235" s="114"/>
      <c r="K235" s="5" t="s">
        <v>24</v>
      </c>
      <c r="L235" s="6"/>
      <c r="M235" s="9" t="s">
        <v>25</v>
      </c>
      <c r="N235" s="113">
        <f t="shared" si="1"/>
        <v>0</v>
      </c>
      <c r="O235" s="114"/>
      <c r="P235" s="5" t="s">
        <v>24</v>
      </c>
      <c r="R235" s="113">
        <f t="shared" si="35"/>
        <v>0</v>
      </c>
      <c r="S235" s="114"/>
      <c r="T235" s="5" t="s">
        <v>24</v>
      </c>
      <c r="V235" s="25" t="str">
        <f t="shared" si="38"/>
        <v/>
      </c>
      <c r="W235" s="25" t="str">
        <f t="shared" si="36"/>
        <v/>
      </c>
      <c r="X235" s="25" t="str">
        <f t="shared" si="39"/>
        <v/>
      </c>
      <c r="Y235" s="25" t="s">
        <v>26</v>
      </c>
      <c r="Z235" s="29"/>
      <c r="AA235" s="25" t="str">
        <f t="shared" si="37"/>
        <v/>
      </c>
      <c r="AB235" s="29"/>
      <c r="AC235" s="29"/>
      <c r="AD235" s="87" t="str">
        <f t="shared" si="40"/>
        <v/>
      </c>
      <c r="AE235" s="95" t="str">
        <f t="shared" si="41"/>
        <v/>
      </c>
      <c r="AF235" s="23">
        <f t="shared" si="42"/>
        <v>1</v>
      </c>
      <c r="AG235" s="2">
        <f t="shared" si="43"/>
        <v>7</v>
      </c>
      <c r="AH235" s="2">
        <f t="shared" si="44"/>
        <v>1</v>
      </c>
      <c r="AI235" s="2">
        <f>COUNTIF(【編集不可】祝日一覧!$B$1:$B$23,$F235)</f>
        <v>0</v>
      </c>
      <c r="AJ235" s="2">
        <f>COUNTIF(【編集不可】祝日一覧!$B$1:$B$23,$AF235)</f>
        <v>0</v>
      </c>
      <c r="AK235" s="2" t="str">
        <f ca="1">$B235&amp;"-"&amp;COUNTIF($B$13:INDIRECT("B"&amp;12+A235),B235)</f>
        <v>-0</v>
      </c>
    </row>
    <row r="236" spans="1:37" ht="21.75" customHeight="1" x14ac:dyDescent="0.25">
      <c r="A236" s="7">
        <v>224</v>
      </c>
      <c r="B236" s="14"/>
      <c r="C236" s="28"/>
      <c r="D236" s="28"/>
      <c r="E236" s="17"/>
      <c r="F236" s="17"/>
      <c r="G236" s="6"/>
      <c r="H236" s="9" t="s">
        <v>24</v>
      </c>
      <c r="I236" s="113">
        <f t="shared" si="45"/>
        <v>0</v>
      </c>
      <c r="J236" s="114"/>
      <c r="K236" s="5" t="s">
        <v>24</v>
      </c>
      <c r="L236" s="6"/>
      <c r="M236" s="9" t="s">
        <v>25</v>
      </c>
      <c r="N236" s="113">
        <f t="shared" si="1"/>
        <v>0</v>
      </c>
      <c r="O236" s="114"/>
      <c r="P236" s="5" t="s">
        <v>24</v>
      </c>
      <c r="R236" s="113">
        <f t="shared" si="35"/>
        <v>0</v>
      </c>
      <c r="S236" s="114"/>
      <c r="T236" s="5" t="s">
        <v>24</v>
      </c>
      <c r="V236" s="25" t="str">
        <f t="shared" si="38"/>
        <v/>
      </c>
      <c r="W236" s="25" t="str">
        <f t="shared" si="36"/>
        <v/>
      </c>
      <c r="X236" s="25" t="str">
        <f t="shared" si="39"/>
        <v/>
      </c>
      <c r="Y236" s="25" t="s">
        <v>26</v>
      </c>
      <c r="Z236" s="29"/>
      <c r="AA236" s="25" t="str">
        <f t="shared" si="37"/>
        <v/>
      </c>
      <c r="AB236" s="29"/>
      <c r="AC236" s="29"/>
      <c r="AD236" s="87" t="str">
        <f t="shared" si="40"/>
        <v/>
      </c>
      <c r="AE236" s="95" t="str">
        <f t="shared" si="41"/>
        <v/>
      </c>
      <c r="AF236" s="23">
        <f t="shared" si="42"/>
        <v>1</v>
      </c>
      <c r="AG236" s="2">
        <f t="shared" si="43"/>
        <v>7</v>
      </c>
      <c r="AH236" s="2">
        <f t="shared" si="44"/>
        <v>1</v>
      </c>
      <c r="AI236" s="2">
        <f>COUNTIF(【編集不可】祝日一覧!$B$1:$B$23,$F236)</f>
        <v>0</v>
      </c>
      <c r="AJ236" s="2">
        <f>COUNTIF(【編集不可】祝日一覧!$B$1:$B$23,$AF236)</f>
        <v>0</v>
      </c>
      <c r="AK236" s="2" t="str">
        <f ca="1">$B236&amp;"-"&amp;COUNTIF($B$13:INDIRECT("B"&amp;12+A236),B236)</f>
        <v>-0</v>
      </c>
    </row>
    <row r="237" spans="1:37" ht="21.75" customHeight="1" x14ac:dyDescent="0.25">
      <c r="A237" s="7">
        <v>225</v>
      </c>
      <c r="B237" s="14"/>
      <c r="C237" s="28"/>
      <c r="D237" s="28"/>
      <c r="E237" s="17"/>
      <c r="F237" s="17"/>
      <c r="G237" s="6"/>
      <c r="H237" s="9" t="s">
        <v>24</v>
      </c>
      <c r="I237" s="113">
        <f t="shared" si="45"/>
        <v>0</v>
      </c>
      <c r="J237" s="114"/>
      <c r="K237" s="5" t="s">
        <v>24</v>
      </c>
      <c r="L237" s="6"/>
      <c r="M237" s="9" t="s">
        <v>25</v>
      </c>
      <c r="N237" s="113">
        <f t="shared" si="1"/>
        <v>0</v>
      </c>
      <c r="O237" s="114"/>
      <c r="P237" s="5" t="s">
        <v>24</v>
      </c>
      <c r="R237" s="113">
        <f t="shared" si="35"/>
        <v>0</v>
      </c>
      <c r="S237" s="114"/>
      <c r="T237" s="5" t="s">
        <v>24</v>
      </c>
      <c r="V237" s="25" t="str">
        <f t="shared" si="38"/>
        <v/>
      </c>
      <c r="W237" s="25" t="str">
        <f t="shared" si="36"/>
        <v/>
      </c>
      <c r="X237" s="25" t="str">
        <f t="shared" si="39"/>
        <v/>
      </c>
      <c r="Y237" s="25" t="s">
        <v>26</v>
      </c>
      <c r="Z237" s="29"/>
      <c r="AA237" s="25" t="str">
        <f t="shared" si="37"/>
        <v/>
      </c>
      <c r="AB237" s="29"/>
      <c r="AC237" s="29"/>
      <c r="AD237" s="87" t="str">
        <f t="shared" si="40"/>
        <v/>
      </c>
      <c r="AE237" s="95" t="str">
        <f t="shared" si="41"/>
        <v/>
      </c>
      <c r="AF237" s="23">
        <f t="shared" si="42"/>
        <v>1</v>
      </c>
      <c r="AG237" s="2">
        <f t="shared" si="43"/>
        <v>7</v>
      </c>
      <c r="AH237" s="2">
        <f t="shared" si="44"/>
        <v>1</v>
      </c>
      <c r="AI237" s="2">
        <f>COUNTIF(【編集不可】祝日一覧!$B$1:$B$23,$F237)</f>
        <v>0</v>
      </c>
      <c r="AJ237" s="2">
        <f>COUNTIF(【編集不可】祝日一覧!$B$1:$B$23,$AF237)</f>
        <v>0</v>
      </c>
      <c r="AK237" s="2" t="str">
        <f ca="1">$B237&amp;"-"&amp;COUNTIF($B$13:INDIRECT("B"&amp;12+A237),B237)</f>
        <v>-0</v>
      </c>
    </row>
    <row r="238" spans="1:37" ht="21.75" customHeight="1" x14ac:dyDescent="0.25">
      <c r="A238" s="7">
        <v>226</v>
      </c>
      <c r="B238" s="14"/>
      <c r="C238" s="28"/>
      <c r="D238" s="28"/>
      <c r="E238" s="17"/>
      <c r="F238" s="17"/>
      <c r="G238" s="6"/>
      <c r="H238" s="9" t="s">
        <v>24</v>
      </c>
      <c r="I238" s="113">
        <f t="shared" si="45"/>
        <v>0</v>
      </c>
      <c r="J238" s="114"/>
      <c r="K238" s="5" t="s">
        <v>24</v>
      </c>
      <c r="L238" s="6"/>
      <c r="M238" s="9" t="s">
        <v>25</v>
      </c>
      <c r="N238" s="113">
        <f t="shared" si="1"/>
        <v>0</v>
      </c>
      <c r="O238" s="114"/>
      <c r="P238" s="5" t="s">
        <v>24</v>
      </c>
      <c r="R238" s="113">
        <f t="shared" si="35"/>
        <v>0</v>
      </c>
      <c r="S238" s="114"/>
      <c r="T238" s="5" t="s">
        <v>24</v>
      </c>
      <c r="V238" s="25" t="str">
        <f t="shared" si="38"/>
        <v/>
      </c>
      <c r="W238" s="25" t="str">
        <f t="shared" si="36"/>
        <v/>
      </c>
      <c r="X238" s="25" t="str">
        <f t="shared" si="39"/>
        <v/>
      </c>
      <c r="Y238" s="25" t="s">
        <v>26</v>
      </c>
      <c r="Z238" s="29"/>
      <c r="AA238" s="25" t="str">
        <f t="shared" si="37"/>
        <v/>
      </c>
      <c r="AB238" s="29"/>
      <c r="AC238" s="29"/>
      <c r="AD238" s="87" t="str">
        <f t="shared" si="40"/>
        <v/>
      </c>
      <c r="AE238" s="95" t="str">
        <f t="shared" si="41"/>
        <v/>
      </c>
      <c r="AF238" s="23">
        <f t="shared" si="42"/>
        <v>1</v>
      </c>
      <c r="AG238" s="2">
        <f t="shared" si="43"/>
        <v>7</v>
      </c>
      <c r="AH238" s="2">
        <f t="shared" si="44"/>
        <v>1</v>
      </c>
      <c r="AI238" s="2">
        <f>COUNTIF(【編集不可】祝日一覧!$B$1:$B$23,$F238)</f>
        <v>0</v>
      </c>
      <c r="AJ238" s="2">
        <f>COUNTIF(【編集不可】祝日一覧!$B$1:$B$23,$AF238)</f>
        <v>0</v>
      </c>
      <c r="AK238" s="2" t="str">
        <f ca="1">$B238&amp;"-"&amp;COUNTIF($B$13:INDIRECT("B"&amp;12+A238),B238)</f>
        <v>-0</v>
      </c>
    </row>
    <row r="239" spans="1:37" ht="21.75" customHeight="1" x14ac:dyDescent="0.25">
      <c r="A239" s="7">
        <v>227</v>
      </c>
      <c r="B239" s="14"/>
      <c r="C239" s="28"/>
      <c r="D239" s="28"/>
      <c r="E239" s="17"/>
      <c r="F239" s="17"/>
      <c r="G239" s="6"/>
      <c r="H239" s="9" t="s">
        <v>24</v>
      </c>
      <c r="I239" s="113">
        <f t="shared" si="45"/>
        <v>0</v>
      </c>
      <c r="J239" s="114"/>
      <c r="K239" s="5" t="s">
        <v>24</v>
      </c>
      <c r="L239" s="6"/>
      <c r="M239" s="9" t="s">
        <v>25</v>
      </c>
      <c r="N239" s="113">
        <f t="shared" si="1"/>
        <v>0</v>
      </c>
      <c r="O239" s="114"/>
      <c r="P239" s="5" t="s">
        <v>24</v>
      </c>
      <c r="R239" s="113">
        <f t="shared" si="35"/>
        <v>0</v>
      </c>
      <c r="S239" s="114"/>
      <c r="T239" s="5" t="s">
        <v>24</v>
      </c>
      <c r="V239" s="25" t="str">
        <f t="shared" si="38"/>
        <v/>
      </c>
      <c r="W239" s="25" t="str">
        <f t="shared" si="36"/>
        <v/>
      </c>
      <c r="X239" s="25" t="str">
        <f t="shared" si="39"/>
        <v/>
      </c>
      <c r="Y239" s="25" t="s">
        <v>26</v>
      </c>
      <c r="Z239" s="29"/>
      <c r="AA239" s="25" t="str">
        <f t="shared" si="37"/>
        <v/>
      </c>
      <c r="AB239" s="29"/>
      <c r="AC239" s="29"/>
      <c r="AD239" s="87" t="str">
        <f t="shared" si="40"/>
        <v/>
      </c>
      <c r="AE239" s="95" t="str">
        <f t="shared" si="41"/>
        <v/>
      </c>
      <c r="AF239" s="23">
        <f t="shared" si="42"/>
        <v>1</v>
      </c>
      <c r="AG239" s="2">
        <f t="shared" si="43"/>
        <v>7</v>
      </c>
      <c r="AH239" s="2">
        <f t="shared" si="44"/>
        <v>1</v>
      </c>
      <c r="AI239" s="2">
        <f>COUNTIF(【編集不可】祝日一覧!$B$1:$B$23,$F239)</f>
        <v>0</v>
      </c>
      <c r="AJ239" s="2">
        <f>COUNTIF(【編集不可】祝日一覧!$B$1:$B$23,$AF239)</f>
        <v>0</v>
      </c>
      <c r="AK239" s="2" t="str">
        <f ca="1">$B239&amp;"-"&amp;COUNTIF($B$13:INDIRECT("B"&amp;12+A239),B239)</f>
        <v>-0</v>
      </c>
    </row>
    <row r="240" spans="1:37" ht="21.75" customHeight="1" x14ac:dyDescent="0.25">
      <c r="A240" s="7">
        <v>228</v>
      </c>
      <c r="B240" s="14"/>
      <c r="C240" s="28"/>
      <c r="D240" s="28"/>
      <c r="E240" s="17"/>
      <c r="F240" s="17"/>
      <c r="G240" s="6"/>
      <c r="H240" s="9" t="s">
        <v>24</v>
      </c>
      <c r="I240" s="113">
        <f t="shared" si="45"/>
        <v>0</v>
      </c>
      <c r="J240" s="114"/>
      <c r="K240" s="5" t="s">
        <v>24</v>
      </c>
      <c r="L240" s="6"/>
      <c r="M240" s="9" t="s">
        <v>25</v>
      </c>
      <c r="N240" s="113">
        <f t="shared" si="1"/>
        <v>0</v>
      </c>
      <c r="O240" s="114"/>
      <c r="P240" s="5" t="s">
        <v>24</v>
      </c>
      <c r="R240" s="113">
        <f t="shared" si="35"/>
        <v>0</v>
      </c>
      <c r="S240" s="114"/>
      <c r="T240" s="5" t="s">
        <v>24</v>
      </c>
      <c r="V240" s="25" t="str">
        <f t="shared" si="38"/>
        <v/>
      </c>
      <c r="W240" s="25" t="str">
        <f t="shared" si="36"/>
        <v/>
      </c>
      <c r="X240" s="25" t="str">
        <f t="shared" si="39"/>
        <v/>
      </c>
      <c r="Y240" s="25" t="s">
        <v>26</v>
      </c>
      <c r="Z240" s="29"/>
      <c r="AA240" s="25" t="str">
        <f t="shared" si="37"/>
        <v/>
      </c>
      <c r="AB240" s="29"/>
      <c r="AC240" s="29"/>
      <c r="AD240" s="87" t="str">
        <f t="shared" si="40"/>
        <v/>
      </c>
      <c r="AE240" s="95" t="str">
        <f t="shared" si="41"/>
        <v/>
      </c>
      <c r="AF240" s="23">
        <f t="shared" si="42"/>
        <v>1</v>
      </c>
      <c r="AG240" s="2">
        <f t="shared" si="43"/>
        <v>7</v>
      </c>
      <c r="AH240" s="2">
        <f t="shared" si="44"/>
        <v>1</v>
      </c>
      <c r="AI240" s="2">
        <f>COUNTIF(【編集不可】祝日一覧!$B$1:$B$23,$F240)</f>
        <v>0</v>
      </c>
      <c r="AJ240" s="2">
        <f>COUNTIF(【編集不可】祝日一覧!$B$1:$B$23,$AF240)</f>
        <v>0</v>
      </c>
      <c r="AK240" s="2" t="str">
        <f ca="1">$B240&amp;"-"&amp;COUNTIF($B$13:INDIRECT("B"&amp;12+A240),B240)</f>
        <v>-0</v>
      </c>
    </row>
    <row r="241" spans="1:37" ht="21.75" customHeight="1" x14ac:dyDescent="0.25">
      <c r="A241" s="7">
        <v>229</v>
      </c>
      <c r="B241" s="14"/>
      <c r="C241" s="28"/>
      <c r="D241" s="28"/>
      <c r="E241" s="17"/>
      <c r="F241" s="17"/>
      <c r="G241" s="6"/>
      <c r="H241" s="9" t="s">
        <v>24</v>
      </c>
      <c r="I241" s="113">
        <f t="shared" si="45"/>
        <v>0</v>
      </c>
      <c r="J241" s="114"/>
      <c r="K241" s="5" t="s">
        <v>24</v>
      </c>
      <c r="L241" s="6"/>
      <c r="M241" s="9" t="s">
        <v>25</v>
      </c>
      <c r="N241" s="113">
        <f t="shared" si="1"/>
        <v>0</v>
      </c>
      <c r="O241" s="114"/>
      <c r="P241" s="5" t="s">
        <v>24</v>
      </c>
      <c r="R241" s="113">
        <f t="shared" si="35"/>
        <v>0</v>
      </c>
      <c r="S241" s="114"/>
      <c r="T241" s="5" t="s">
        <v>24</v>
      </c>
      <c r="V241" s="25" t="str">
        <f t="shared" si="38"/>
        <v/>
      </c>
      <c r="W241" s="25" t="str">
        <f t="shared" si="36"/>
        <v/>
      </c>
      <c r="X241" s="25" t="str">
        <f t="shared" si="39"/>
        <v/>
      </c>
      <c r="Y241" s="25" t="s">
        <v>26</v>
      </c>
      <c r="Z241" s="29"/>
      <c r="AA241" s="25" t="str">
        <f t="shared" si="37"/>
        <v/>
      </c>
      <c r="AB241" s="29"/>
      <c r="AC241" s="29"/>
      <c r="AD241" s="87" t="str">
        <f t="shared" si="40"/>
        <v/>
      </c>
      <c r="AE241" s="95" t="str">
        <f t="shared" si="41"/>
        <v/>
      </c>
      <c r="AF241" s="23">
        <f t="shared" si="42"/>
        <v>1</v>
      </c>
      <c r="AG241" s="2">
        <f t="shared" si="43"/>
        <v>7</v>
      </c>
      <c r="AH241" s="2">
        <f t="shared" si="44"/>
        <v>1</v>
      </c>
      <c r="AI241" s="2">
        <f>COUNTIF(【編集不可】祝日一覧!$B$1:$B$23,$F241)</f>
        <v>0</v>
      </c>
      <c r="AJ241" s="2">
        <f>COUNTIF(【編集不可】祝日一覧!$B$1:$B$23,$AF241)</f>
        <v>0</v>
      </c>
      <c r="AK241" s="2" t="str">
        <f ca="1">$B241&amp;"-"&amp;COUNTIF($B$13:INDIRECT("B"&amp;12+A241),B241)</f>
        <v>-0</v>
      </c>
    </row>
    <row r="242" spans="1:37" ht="21.75" customHeight="1" x14ac:dyDescent="0.25">
      <c r="A242" s="7">
        <v>230</v>
      </c>
      <c r="B242" s="14"/>
      <c r="C242" s="28"/>
      <c r="D242" s="28"/>
      <c r="E242" s="17"/>
      <c r="F242" s="17"/>
      <c r="G242" s="6"/>
      <c r="H242" s="9" t="s">
        <v>24</v>
      </c>
      <c r="I242" s="113">
        <f t="shared" si="45"/>
        <v>0</v>
      </c>
      <c r="J242" s="114"/>
      <c r="K242" s="5" t="s">
        <v>24</v>
      </c>
      <c r="L242" s="6"/>
      <c r="M242" s="9" t="s">
        <v>25</v>
      </c>
      <c r="N242" s="113">
        <f t="shared" si="1"/>
        <v>0</v>
      </c>
      <c r="O242" s="114"/>
      <c r="P242" s="5" t="s">
        <v>24</v>
      </c>
      <c r="R242" s="113">
        <f t="shared" si="35"/>
        <v>0</v>
      </c>
      <c r="S242" s="114"/>
      <c r="T242" s="5" t="s">
        <v>24</v>
      </c>
      <c r="V242" s="25" t="str">
        <f t="shared" si="38"/>
        <v/>
      </c>
      <c r="W242" s="25" t="str">
        <f t="shared" si="36"/>
        <v/>
      </c>
      <c r="X242" s="25" t="str">
        <f t="shared" si="39"/>
        <v/>
      </c>
      <c r="Y242" s="25" t="s">
        <v>26</v>
      </c>
      <c r="Z242" s="29"/>
      <c r="AA242" s="25" t="str">
        <f t="shared" si="37"/>
        <v/>
      </c>
      <c r="AB242" s="29"/>
      <c r="AC242" s="29"/>
      <c r="AD242" s="87" t="str">
        <f t="shared" si="40"/>
        <v/>
      </c>
      <c r="AE242" s="95" t="str">
        <f t="shared" si="41"/>
        <v/>
      </c>
      <c r="AF242" s="23">
        <f t="shared" si="42"/>
        <v>1</v>
      </c>
      <c r="AG242" s="2">
        <f t="shared" si="43"/>
        <v>7</v>
      </c>
      <c r="AH242" s="2">
        <f t="shared" si="44"/>
        <v>1</v>
      </c>
      <c r="AI242" s="2">
        <f>COUNTIF(【編集不可】祝日一覧!$B$1:$B$23,$F242)</f>
        <v>0</v>
      </c>
      <c r="AJ242" s="2">
        <f>COUNTIF(【編集不可】祝日一覧!$B$1:$B$23,$AF242)</f>
        <v>0</v>
      </c>
      <c r="AK242" s="2" t="str">
        <f ca="1">$B242&amp;"-"&amp;COUNTIF($B$13:INDIRECT("B"&amp;12+A242),B242)</f>
        <v>-0</v>
      </c>
    </row>
    <row r="243" spans="1:37" ht="21.75" customHeight="1" x14ac:dyDescent="0.25">
      <c r="A243" s="7">
        <v>231</v>
      </c>
      <c r="B243" s="14"/>
      <c r="C243" s="28"/>
      <c r="D243" s="28"/>
      <c r="E243" s="17"/>
      <c r="F243" s="17"/>
      <c r="G243" s="6"/>
      <c r="H243" s="9" t="s">
        <v>24</v>
      </c>
      <c r="I243" s="113">
        <f t="shared" si="45"/>
        <v>0</v>
      </c>
      <c r="J243" s="114"/>
      <c r="K243" s="5" t="s">
        <v>24</v>
      </c>
      <c r="L243" s="6"/>
      <c r="M243" s="9" t="s">
        <v>25</v>
      </c>
      <c r="N243" s="113">
        <f t="shared" si="1"/>
        <v>0</v>
      </c>
      <c r="O243" s="114"/>
      <c r="P243" s="5" t="s">
        <v>24</v>
      </c>
      <c r="R243" s="113">
        <f t="shared" si="35"/>
        <v>0</v>
      </c>
      <c r="S243" s="114"/>
      <c r="T243" s="5" t="s">
        <v>24</v>
      </c>
      <c r="V243" s="25" t="str">
        <f t="shared" si="38"/>
        <v/>
      </c>
      <c r="W243" s="25" t="str">
        <f t="shared" si="36"/>
        <v/>
      </c>
      <c r="X243" s="25" t="str">
        <f t="shared" si="39"/>
        <v/>
      </c>
      <c r="Y243" s="25" t="s">
        <v>26</v>
      </c>
      <c r="Z243" s="29"/>
      <c r="AA243" s="25" t="str">
        <f t="shared" si="37"/>
        <v/>
      </c>
      <c r="AB243" s="29"/>
      <c r="AC243" s="29"/>
      <c r="AD243" s="87" t="str">
        <f t="shared" si="40"/>
        <v/>
      </c>
      <c r="AE243" s="95" t="str">
        <f t="shared" si="41"/>
        <v/>
      </c>
      <c r="AF243" s="23">
        <f t="shared" si="42"/>
        <v>1</v>
      </c>
      <c r="AG243" s="2">
        <f t="shared" si="43"/>
        <v>7</v>
      </c>
      <c r="AH243" s="2">
        <f t="shared" si="44"/>
        <v>1</v>
      </c>
      <c r="AI243" s="2">
        <f>COUNTIF(【編集不可】祝日一覧!$B$1:$B$23,$F243)</f>
        <v>0</v>
      </c>
      <c r="AJ243" s="2">
        <f>COUNTIF(【編集不可】祝日一覧!$B$1:$B$23,$AF243)</f>
        <v>0</v>
      </c>
      <c r="AK243" s="2" t="str">
        <f ca="1">$B243&amp;"-"&amp;COUNTIF($B$13:INDIRECT("B"&amp;12+A243),B243)</f>
        <v>-0</v>
      </c>
    </row>
    <row r="244" spans="1:37" ht="21.75" customHeight="1" x14ac:dyDescent="0.25">
      <c r="A244" s="7">
        <v>232</v>
      </c>
      <c r="B244" s="14"/>
      <c r="C244" s="28"/>
      <c r="D244" s="28"/>
      <c r="E244" s="17"/>
      <c r="F244" s="17"/>
      <c r="G244" s="6"/>
      <c r="H244" s="9" t="s">
        <v>24</v>
      </c>
      <c r="I244" s="113">
        <f t="shared" si="45"/>
        <v>0</v>
      </c>
      <c r="J244" s="114"/>
      <c r="K244" s="5" t="s">
        <v>24</v>
      </c>
      <c r="L244" s="6"/>
      <c r="M244" s="9" t="s">
        <v>25</v>
      </c>
      <c r="N244" s="113">
        <f t="shared" si="1"/>
        <v>0</v>
      </c>
      <c r="O244" s="114"/>
      <c r="P244" s="5" t="s">
        <v>24</v>
      </c>
      <c r="R244" s="113">
        <f t="shared" si="35"/>
        <v>0</v>
      </c>
      <c r="S244" s="114"/>
      <c r="T244" s="5" t="s">
        <v>24</v>
      </c>
      <c r="V244" s="25" t="str">
        <f t="shared" si="38"/>
        <v/>
      </c>
      <c r="W244" s="25" t="str">
        <f t="shared" si="36"/>
        <v/>
      </c>
      <c r="X244" s="25" t="str">
        <f t="shared" si="39"/>
        <v/>
      </c>
      <c r="Y244" s="25" t="s">
        <v>26</v>
      </c>
      <c r="Z244" s="29"/>
      <c r="AA244" s="25" t="str">
        <f t="shared" si="37"/>
        <v/>
      </c>
      <c r="AB244" s="29"/>
      <c r="AC244" s="29"/>
      <c r="AD244" s="87" t="str">
        <f t="shared" si="40"/>
        <v/>
      </c>
      <c r="AE244" s="95" t="str">
        <f t="shared" si="41"/>
        <v/>
      </c>
      <c r="AF244" s="23">
        <f t="shared" si="42"/>
        <v>1</v>
      </c>
      <c r="AG244" s="2">
        <f t="shared" si="43"/>
        <v>7</v>
      </c>
      <c r="AH244" s="2">
        <f t="shared" si="44"/>
        <v>1</v>
      </c>
      <c r="AI244" s="2">
        <f>COUNTIF(【編集不可】祝日一覧!$B$1:$B$23,$F244)</f>
        <v>0</v>
      </c>
      <c r="AJ244" s="2">
        <f>COUNTIF(【編集不可】祝日一覧!$B$1:$B$23,$AF244)</f>
        <v>0</v>
      </c>
      <c r="AK244" s="2" t="str">
        <f ca="1">$B244&amp;"-"&amp;COUNTIF($B$13:INDIRECT("B"&amp;12+A244),B244)</f>
        <v>-0</v>
      </c>
    </row>
    <row r="245" spans="1:37" ht="21.75" customHeight="1" x14ac:dyDescent="0.25">
      <c r="A245" s="7">
        <v>233</v>
      </c>
      <c r="B245" s="14"/>
      <c r="C245" s="28"/>
      <c r="D245" s="28"/>
      <c r="E245" s="17"/>
      <c r="F245" s="17"/>
      <c r="G245" s="6"/>
      <c r="H245" s="9" t="s">
        <v>24</v>
      </c>
      <c r="I245" s="113">
        <f t="shared" si="45"/>
        <v>0</v>
      </c>
      <c r="J245" s="114"/>
      <c r="K245" s="5" t="s">
        <v>24</v>
      </c>
      <c r="L245" s="6"/>
      <c r="M245" s="9" t="s">
        <v>25</v>
      </c>
      <c r="N245" s="113">
        <f t="shared" si="1"/>
        <v>0</v>
      </c>
      <c r="O245" s="114"/>
      <c r="P245" s="5" t="s">
        <v>24</v>
      </c>
      <c r="R245" s="113">
        <f t="shared" si="35"/>
        <v>0</v>
      </c>
      <c r="S245" s="114"/>
      <c r="T245" s="5" t="s">
        <v>24</v>
      </c>
      <c r="V245" s="25" t="str">
        <f t="shared" si="38"/>
        <v/>
      </c>
      <c r="W245" s="25" t="str">
        <f t="shared" si="36"/>
        <v/>
      </c>
      <c r="X245" s="25" t="str">
        <f t="shared" si="39"/>
        <v/>
      </c>
      <c r="Y245" s="25" t="s">
        <v>26</v>
      </c>
      <c r="Z245" s="29"/>
      <c r="AA245" s="25" t="str">
        <f t="shared" si="37"/>
        <v/>
      </c>
      <c r="AB245" s="29"/>
      <c r="AC245" s="29"/>
      <c r="AD245" s="87" t="str">
        <f t="shared" si="40"/>
        <v/>
      </c>
      <c r="AE245" s="95" t="str">
        <f t="shared" si="41"/>
        <v/>
      </c>
      <c r="AF245" s="23">
        <f t="shared" si="42"/>
        <v>1</v>
      </c>
      <c r="AG245" s="2">
        <f t="shared" si="43"/>
        <v>7</v>
      </c>
      <c r="AH245" s="2">
        <f t="shared" si="44"/>
        <v>1</v>
      </c>
      <c r="AI245" s="2">
        <f>COUNTIF(【編集不可】祝日一覧!$B$1:$B$23,$F245)</f>
        <v>0</v>
      </c>
      <c r="AJ245" s="2">
        <f>COUNTIF(【編集不可】祝日一覧!$B$1:$B$23,$AF245)</f>
        <v>0</v>
      </c>
      <c r="AK245" s="2" t="str">
        <f ca="1">$B245&amp;"-"&amp;COUNTIF($B$13:INDIRECT("B"&amp;12+A245),B245)</f>
        <v>-0</v>
      </c>
    </row>
    <row r="246" spans="1:37" ht="21.75" customHeight="1" x14ac:dyDescent="0.25">
      <c r="A246" s="7">
        <v>234</v>
      </c>
      <c r="B246" s="14"/>
      <c r="C246" s="28"/>
      <c r="D246" s="28"/>
      <c r="E246" s="17"/>
      <c r="F246" s="17"/>
      <c r="G246" s="6"/>
      <c r="H246" s="9" t="s">
        <v>24</v>
      </c>
      <c r="I246" s="113">
        <f t="shared" si="45"/>
        <v>0</v>
      </c>
      <c r="J246" s="114"/>
      <c r="K246" s="5" t="s">
        <v>24</v>
      </c>
      <c r="L246" s="6"/>
      <c r="M246" s="9" t="s">
        <v>25</v>
      </c>
      <c r="N246" s="113">
        <f t="shared" si="1"/>
        <v>0</v>
      </c>
      <c r="O246" s="114"/>
      <c r="P246" s="5" t="s">
        <v>24</v>
      </c>
      <c r="R246" s="113">
        <f t="shared" si="35"/>
        <v>0</v>
      </c>
      <c r="S246" s="114"/>
      <c r="T246" s="5" t="s">
        <v>24</v>
      </c>
      <c r="V246" s="25" t="str">
        <f t="shared" si="38"/>
        <v/>
      </c>
      <c r="W246" s="25" t="str">
        <f t="shared" si="36"/>
        <v/>
      </c>
      <c r="X246" s="25" t="str">
        <f t="shared" si="39"/>
        <v/>
      </c>
      <c r="Y246" s="25" t="s">
        <v>26</v>
      </c>
      <c r="Z246" s="29"/>
      <c r="AA246" s="25" t="str">
        <f t="shared" si="37"/>
        <v/>
      </c>
      <c r="AB246" s="29"/>
      <c r="AC246" s="29"/>
      <c r="AD246" s="87" t="str">
        <f t="shared" si="40"/>
        <v/>
      </c>
      <c r="AE246" s="95" t="str">
        <f t="shared" si="41"/>
        <v/>
      </c>
      <c r="AF246" s="23">
        <f t="shared" si="42"/>
        <v>1</v>
      </c>
      <c r="AG246" s="2">
        <f t="shared" si="43"/>
        <v>7</v>
      </c>
      <c r="AH246" s="2">
        <f t="shared" si="44"/>
        <v>1</v>
      </c>
      <c r="AI246" s="2">
        <f>COUNTIF(【編集不可】祝日一覧!$B$1:$B$23,$F246)</f>
        <v>0</v>
      </c>
      <c r="AJ246" s="2">
        <f>COUNTIF(【編集不可】祝日一覧!$B$1:$B$23,$AF246)</f>
        <v>0</v>
      </c>
      <c r="AK246" s="2" t="str">
        <f ca="1">$B246&amp;"-"&amp;COUNTIF($B$13:INDIRECT("B"&amp;12+A246),B246)</f>
        <v>-0</v>
      </c>
    </row>
    <row r="247" spans="1:37" ht="21.75" customHeight="1" x14ac:dyDescent="0.25">
      <c r="A247" s="7">
        <v>235</v>
      </c>
      <c r="B247" s="14"/>
      <c r="C247" s="28"/>
      <c r="D247" s="28"/>
      <c r="E247" s="17"/>
      <c r="F247" s="17"/>
      <c r="G247" s="6"/>
      <c r="H247" s="9" t="s">
        <v>24</v>
      </c>
      <c r="I247" s="113">
        <f t="shared" si="45"/>
        <v>0</v>
      </c>
      <c r="J247" s="114"/>
      <c r="K247" s="5" t="s">
        <v>24</v>
      </c>
      <c r="L247" s="6"/>
      <c r="M247" s="9" t="s">
        <v>25</v>
      </c>
      <c r="N247" s="113">
        <f t="shared" si="1"/>
        <v>0</v>
      </c>
      <c r="O247" s="114"/>
      <c r="P247" s="5" t="s">
        <v>24</v>
      </c>
      <c r="R247" s="113">
        <f t="shared" si="35"/>
        <v>0</v>
      </c>
      <c r="S247" s="114"/>
      <c r="T247" s="5" t="s">
        <v>24</v>
      </c>
      <c r="V247" s="25" t="str">
        <f t="shared" si="38"/>
        <v/>
      </c>
      <c r="W247" s="25" t="str">
        <f t="shared" si="36"/>
        <v/>
      </c>
      <c r="X247" s="25" t="str">
        <f t="shared" si="39"/>
        <v/>
      </c>
      <c r="Y247" s="25" t="s">
        <v>26</v>
      </c>
      <c r="Z247" s="29"/>
      <c r="AA247" s="25" t="str">
        <f t="shared" si="37"/>
        <v/>
      </c>
      <c r="AB247" s="29"/>
      <c r="AC247" s="29"/>
      <c r="AD247" s="87" t="str">
        <f t="shared" si="40"/>
        <v/>
      </c>
      <c r="AE247" s="95" t="str">
        <f t="shared" si="41"/>
        <v/>
      </c>
      <c r="AF247" s="23">
        <f t="shared" si="42"/>
        <v>1</v>
      </c>
      <c r="AG247" s="2">
        <f t="shared" si="43"/>
        <v>7</v>
      </c>
      <c r="AH247" s="2">
        <f t="shared" si="44"/>
        <v>1</v>
      </c>
      <c r="AI247" s="2">
        <f>COUNTIF(【編集不可】祝日一覧!$B$1:$B$23,$F247)</f>
        <v>0</v>
      </c>
      <c r="AJ247" s="2">
        <f>COUNTIF(【編集不可】祝日一覧!$B$1:$B$23,$AF247)</f>
        <v>0</v>
      </c>
      <c r="AK247" s="2" t="str">
        <f ca="1">$B247&amp;"-"&amp;COUNTIF($B$13:INDIRECT("B"&amp;12+A247),B247)</f>
        <v>-0</v>
      </c>
    </row>
    <row r="248" spans="1:37" ht="21.75" customHeight="1" x14ac:dyDescent="0.25">
      <c r="A248" s="7">
        <v>236</v>
      </c>
      <c r="B248" s="14"/>
      <c r="C248" s="28"/>
      <c r="D248" s="28"/>
      <c r="E248" s="17"/>
      <c r="F248" s="17"/>
      <c r="G248" s="6"/>
      <c r="H248" s="9" t="s">
        <v>24</v>
      </c>
      <c r="I248" s="113">
        <f t="shared" si="45"/>
        <v>0</v>
      </c>
      <c r="J248" s="114"/>
      <c r="K248" s="5" t="s">
        <v>24</v>
      </c>
      <c r="L248" s="6"/>
      <c r="M248" s="9" t="s">
        <v>25</v>
      </c>
      <c r="N248" s="113">
        <f t="shared" si="1"/>
        <v>0</v>
      </c>
      <c r="O248" s="114"/>
      <c r="P248" s="5" t="s">
        <v>24</v>
      </c>
      <c r="R248" s="113">
        <f t="shared" si="35"/>
        <v>0</v>
      </c>
      <c r="S248" s="114"/>
      <c r="T248" s="5" t="s">
        <v>24</v>
      </c>
      <c r="V248" s="25" t="str">
        <f t="shared" si="38"/>
        <v/>
      </c>
      <c r="W248" s="25" t="str">
        <f t="shared" si="36"/>
        <v/>
      </c>
      <c r="X248" s="25" t="str">
        <f t="shared" si="39"/>
        <v/>
      </c>
      <c r="Y248" s="25" t="s">
        <v>26</v>
      </c>
      <c r="Z248" s="29"/>
      <c r="AA248" s="25" t="str">
        <f t="shared" si="37"/>
        <v/>
      </c>
      <c r="AB248" s="29"/>
      <c r="AC248" s="29"/>
      <c r="AD248" s="87" t="str">
        <f t="shared" si="40"/>
        <v/>
      </c>
      <c r="AE248" s="95" t="str">
        <f t="shared" si="41"/>
        <v/>
      </c>
      <c r="AF248" s="23">
        <f t="shared" si="42"/>
        <v>1</v>
      </c>
      <c r="AG248" s="2">
        <f t="shared" si="43"/>
        <v>7</v>
      </c>
      <c r="AH248" s="2">
        <f t="shared" si="44"/>
        <v>1</v>
      </c>
      <c r="AI248" s="2">
        <f>COUNTIF(【編集不可】祝日一覧!$B$1:$B$23,$F248)</f>
        <v>0</v>
      </c>
      <c r="AJ248" s="2">
        <f>COUNTIF(【編集不可】祝日一覧!$B$1:$B$23,$AF248)</f>
        <v>0</v>
      </c>
      <c r="AK248" s="2" t="str">
        <f ca="1">$B248&amp;"-"&amp;COUNTIF($B$13:INDIRECT("B"&amp;12+A248),B248)</f>
        <v>-0</v>
      </c>
    </row>
    <row r="249" spans="1:37" ht="21.75" customHeight="1" x14ac:dyDescent="0.25">
      <c r="A249" s="7">
        <v>237</v>
      </c>
      <c r="B249" s="14"/>
      <c r="C249" s="28"/>
      <c r="D249" s="28"/>
      <c r="E249" s="17"/>
      <c r="F249" s="17"/>
      <c r="G249" s="6"/>
      <c r="H249" s="9" t="s">
        <v>24</v>
      </c>
      <c r="I249" s="113">
        <f t="shared" si="45"/>
        <v>0</v>
      </c>
      <c r="J249" s="114"/>
      <c r="K249" s="5" t="s">
        <v>24</v>
      </c>
      <c r="L249" s="6"/>
      <c r="M249" s="9" t="s">
        <v>25</v>
      </c>
      <c r="N249" s="113">
        <f t="shared" si="1"/>
        <v>0</v>
      </c>
      <c r="O249" s="114"/>
      <c r="P249" s="5" t="s">
        <v>24</v>
      </c>
      <c r="R249" s="113">
        <f t="shared" si="35"/>
        <v>0</v>
      </c>
      <c r="S249" s="114"/>
      <c r="T249" s="5" t="s">
        <v>24</v>
      </c>
      <c r="V249" s="25" t="str">
        <f t="shared" si="38"/>
        <v/>
      </c>
      <c r="W249" s="25" t="str">
        <f t="shared" si="36"/>
        <v/>
      </c>
      <c r="X249" s="25" t="str">
        <f t="shared" si="39"/>
        <v/>
      </c>
      <c r="Y249" s="25" t="s">
        <v>26</v>
      </c>
      <c r="Z249" s="29"/>
      <c r="AA249" s="25" t="str">
        <f t="shared" si="37"/>
        <v/>
      </c>
      <c r="AB249" s="29"/>
      <c r="AC249" s="29"/>
      <c r="AD249" s="87" t="str">
        <f t="shared" si="40"/>
        <v/>
      </c>
      <c r="AE249" s="95" t="str">
        <f t="shared" si="41"/>
        <v/>
      </c>
      <c r="AF249" s="23">
        <f t="shared" si="42"/>
        <v>1</v>
      </c>
      <c r="AG249" s="2">
        <f t="shared" si="43"/>
        <v>7</v>
      </c>
      <c r="AH249" s="2">
        <f t="shared" si="44"/>
        <v>1</v>
      </c>
      <c r="AI249" s="2">
        <f>COUNTIF(【編集不可】祝日一覧!$B$1:$B$23,$F249)</f>
        <v>0</v>
      </c>
      <c r="AJ249" s="2">
        <f>COUNTIF(【編集不可】祝日一覧!$B$1:$B$23,$AF249)</f>
        <v>0</v>
      </c>
      <c r="AK249" s="2" t="str">
        <f ca="1">$B249&amp;"-"&amp;COUNTIF($B$13:INDIRECT("B"&amp;12+A249),B249)</f>
        <v>-0</v>
      </c>
    </row>
    <row r="250" spans="1:37" ht="21.75" customHeight="1" x14ac:dyDescent="0.25">
      <c r="A250" s="7">
        <v>238</v>
      </c>
      <c r="B250" s="14"/>
      <c r="C250" s="28"/>
      <c r="D250" s="28"/>
      <c r="E250" s="17"/>
      <c r="F250" s="17"/>
      <c r="G250" s="6"/>
      <c r="H250" s="9" t="s">
        <v>24</v>
      </c>
      <c r="I250" s="113">
        <f t="shared" si="45"/>
        <v>0</v>
      </c>
      <c r="J250" s="114"/>
      <c r="K250" s="5" t="s">
        <v>24</v>
      </c>
      <c r="L250" s="6"/>
      <c r="M250" s="9" t="s">
        <v>25</v>
      </c>
      <c r="N250" s="113">
        <f t="shared" si="1"/>
        <v>0</v>
      </c>
      <c r="O250" s="114"/>
      <c r="P250" s="5" t="s">
        <v>24</v>
      </c>
      <c r="R250" s="113">
        <f t="shared" si="35"/>
        <v>0</v>
      </c>
      <c r="S250" s="114"/>
      <c r="T250" s="5" t="s">
        <v>24</v>
      </c>
      <c r="V250" s="25" t="str">
        <f t="shared" si="38"/>
        <v/>
      </c>
      <c r="W250" s="25" t="str">
        <f t="shared" si="36"/>
        <v/>
      </c>
      <c r="X250" s="25" t="str">
        <f t="shared" si="39"/>
        <v/>
      </c>
      <c r="Y250" s="25" t="s">
        <v>26</v>
      </c>
      <c r="Z250" s="29"/>
      <c r="AA250" s="25" t="str">
        <f t="shared" si="37"/>
        <v/>
      </c>
      <c r="AB250" s="29"/>
      <c r="AC250" s="29"/>
      <c r="AD250" s="87" t="str">
        <f t="shared" si="40"/>
        <v/>
      </c>
      <c r="AE250" s="95" t="str">
        <f t="shared" si="41"/>
        <v/>
      </c>
      <c r="AF250" s="23">
        <f t="shared" si="42"/>
        <v>1</v>
      </c>
      <c r="AG250" s="2">
        <f t="shared" si="43"/>
        <v>7</v>
      </c>
      <c r="AH250" s="2">
        <f t="shared" si="44"/>
        <v>1</v>
      </c>
      <c r="AI250" s="2">
        <f>COUNTIF(【編集不可】祝日一覧!$B$1:$B$23,$F250)</f>
        <v>0</v>
      </c>
      <c r="AJ250" s="2">
        <f>COUNTIF(【編集不可】祝日一覧!$B$1:$B$23,$AF250)</f>
        <v>0</v>
      </c>
      <c r="AK250" s="2" t="str">
        <f ca="1">$B250&amp;"-"&amp;COUNTIF($B$13:INDIRECT("B"&amp;12+A250),B250)</f>
        <v>-0</v>
      </c>
    </row>
    <row r="251" spans="1:37" ht="21.75" customHeight="1" x14ac:dyDescent="0.25">
      <c r="A251" s="7">
        <v>239</v>
      </c>
      <c r="B251" s="14"/>
      <c r="C251" s="28"/>
      <c r="D251" s="28"/>
      <c r="E251" s="17"/>
      <c r="F251" s="17"/>
      <c r="G251" s="6"/>
      <c r="H251" s="9" t="s">
        <v>24</v>
      </c>
      <c r="I251" s="113">
        <f t="shared" si="45"/>
        <v>0</v>
      </c>
      <c r="J251" s="114"/>
      <c r="K251" s="5" t="s">
        <v>24</v>
      </c>
      <c r="L251" s="6"/>
      <c r="M251" s="9" t="s">
        <v>25</v>
      </c>
      <c r="N251" s="113">
        <f t="shared" si="1"/>
        <v>0</v>
      </c>
      <c r="O251" s="114"/>
      <c r="P251" s="5" t="s">
        <v>24</v>
      </c>
      <c r="R251" s="113">
        <f t="shared" si="35"/>
        <v>0</v>
      </c>
      <c r="S251" s="114"/>
      <c r="T251" s="5" t="s">
        <v>24</v>
      </c>
      <c r="V251" s="25" t="str">
        <f t="shared" si="38"/>
        <v/>
      </c>
      <c r="W251" s="25" t="str">
        <f t="shared" si="36"/>
        <v/>
      </c>
      <c r="X251" s="25" t="str">
        <f t="shared" si="39"/>
        <v/>
      </c>
      <c r="Y251" s="25" t="s">
        <v>26</v>
      </c>
      <c r="Z251" s="29"/>
      <c r="AA251" s="25" t="str">
        <f t="shared" si="37"/>
        <v/>
      </c>
      <c r="AB251" s="29"/>
      <c r="AC251" s="29"/>
      <c r="AD251" s="87" t="str">
        <f t="shared" si="40"/>
        <v/>
      </c>
      <c r="AE251" s="95" t="str">
        <f t="shared" si="41"/>
        <v/>
      </c>
      <c r="AF251" s="23">
        <f t="shared" si="42"/>
        <v>1</v>
      </c>
      <c r="AG251" s="2">
        <f t="shared" si="43"/>
        <v>7</v>
      </c>
      <c r="AH251" s="2">
        <f t="shared" si="44"/>
        <v>1</v>
      </c>
      <c r="AI251" s="2">
        <f>COUNTIF(【編集不可】祝日一覧!$B$1:$B$23,$F251)</f>
        <v>0</v>
      </c>
      <c r="AJ251" s="2">
        <f>COUNTIF(【編集不可】祝日一覧!$B$1:$B$23,$AF251)</f>
        <v>0</v>
      </c>
      <c r="AK251" s="2" t="str">
        <f ca="1">$B251&amp;"-"&amp;COUNTIF($B$13:INDIRECT("B"&amp;12+A251),B251)</f>
        <v>-0</v>
      </c>
    </row>
    <row r="252" spans="1:37" ht="21.75" customHeight="1" x14ac:dyDescent="0.25">
      <c r="A252" s="7">
        <v>240</v>
      </c>
      <c r="B252" s="14"/>
      <c r="C252" s="28"/>
      <c r="D252" s="28"/>
      <c r="E252" s="17"/>
      <c r="F252" s="17"/>
      <c r="G252" s="6"/>
      <c r="H252" s="9" t="s">
        <v>24</v>
      </c>
      <c r="I252" s="113">
        <f t="shared" si="45"/>
        <v>0</v>
      </c>
      <c r="J252" s="114"/>
      <c r="K252" s="5" t="s">
        <v>24</v>
      </c>
      <c r="L252" s="6"/>
      <c r="M252" s="9" t="s">
        <v>25</v>
      </c>
      <c r="N252" s="113">
        <f t="shared" si="1"/>
        <v>0</v>
      </c>
      <c r="O252" s="114"/>
      <c r="P252" s="5" t="s">
        <v>24</v>
      </c>
      <c r="R252" s="113">
        <f t="shared" si="35"/>
        <v>0</v>
      </c>
      <c r="S252" s="114"/>
      <c r="T252" s="5" t="s">
        <v>24</v>
      </c>
      <c r="V252" s="25" t="str">
        <f t="shared" si="38"/>
        <v/>
      </c>
      <c r="W252" s="25" t="str">
        <f t="shared" si="36"/>
        <v/>
      </c>
      <c r="X252" s="25" t="str">
        <f t="shared" si="39"/>
        <v/>
      </c>
      <c r="Y252" s="25" t="s">
        <v>26</v>
      </c>
      <c r="Z252" s="29"/>
      <c r="AA252" s="25" t="str">
        <f t="shared" si="37"/>
        <v/>
      </c>
      <c r="AB252" s="29"/>
      <c r="AC252" s="29"/>
      <c r="AD252" s="87" t="str">
        <f t="shared" si="40"/>
        <v/>
      </c>
      <c r="AE252" s="95" t="str">
        <f t="shared" si="41"/>
        <v/>
      </c>
      <c r="AF252" s="23">
        <f t="shared" si="42"/>
        <v>1</v>
      </c>
      <c r="AG252" s="2">
        <f t="shared" si="43"/>
        <v>7</v>
      </c>
      <c r="AH252" s="2">
        <f t="shared" si="44"/>
        <v>1</v>
      </c>
      <c r="AI252" s="2">
        <f>COUNTIF(【編集不可】祝日一覧!$B$1:$B$23,$F252)</f>
        <v>0</v>
      </c>
      <c r="AJ252" s="2">
        <f>COUNTIF(【編集不可】祝日一覧!$B$1:$B$23,$AF252)</f>
        <v>0</v>
      </c>
      <c r="AK252" s="2" t="str">
        <f ca="1">$B252&amp;"-"&amp;COUNTIF($B$13:INDIRECT("B"&amp;12+A252),B252)</f>
        <v>-0</v>
      </c>
    </row>
    <row r="253" spans="1:37" ht="21.75" customHeight="1" x14ac:dyDescent="0.25">
      <c r="A253" s="7">
        <v>241</v>
      </c>
      <c r="B253" s="14"/>
      <c r="C253" s="28"/>
      <c r="D253" s="28"/>
      <c r="E253" s="17"/>
      <c r="F253" s="17"/>
      <c r="G253" s="6"/>
      <c r="H253" s="9" t="s">
        <v>24</v>
      </c>
      <c r="I253" s="113">
        <f t="shared" si="45"/>
        <v>0</v>
      </c>
      <c r="J253" s="114"/>
      <c r="K253" s="5" t="s">
        <v>24</v>
      </c>
      <c r="L253" s="6"/>
      <c r="M253" s="9" t="s">
        <v>25</v>
      </c>
      <c r="N253" s="113">
        <f t="shared" si="1"/>
        <v>0</v>
      </c>
      <c r="O253" s="114"/>
      <c r="P253" s="5" t="s">
        <v>24</v>
      </c>
      <c r="R253" s="113">
        <f t="shared" si="35"/>
        <v>0</v>
      </c>
      <c r="S253" s="114"/>
      <c r="T253" s="5" t="s">
        <v>24</v>
      </c>
      <c r="V253" s="25" t="str">
        <f t="shared" si="38"/>
        <v/>
      </c>
      <c r="W253" s="25" t="str">
        <f t="shared" si="36"/>
        <v/>
      </c>
      <c r="X253" s="25" t="str">
        <f t="shared" si="39"/>
        <v/>
      </c>
      <c r="Y253" s="25" t="s">
        <v>26</v>
      </c>
      <c r="Z253" s="29"/>
      <c r="AA253" s="25" t="str">
        <f t="shared" si="37"/>
        <v/>
      </c>
      <c r="AB253" s="29"/>
      <c r="AC253" s="29"/>
      <c r="AD253" s="87" t="str">
        <f t="shared" si="40"/>
        <v/>
      </c>
      <c r="AE253" s="95" t="str">
        <f t="shared" si="41"/>
        <v/>
      </c>
      <c r="AF253" s="23">
        <f t="shared" si="42"/>
        <v>1</v>
      </c>
      <c r="AG253" s="2">
        <f t="shared" si="43"/>
        <v>7</v>
      </c>
      <c r="AH253" s="2">
        <f t="shared" si="44"/>
        <v>1</v>
      </c>
      <c r="AI253" s="2">
        <f>COUNTIF(【編集不可】祝日一覧!$B$1:$B$23,$F253)</f>
        <v>0</v>
      </c>
      <c r="AJ253" s="2">
        <f>COUNTIF(【編集不可】祝日一覧!$B$1:$B$23,$AF253)</f>
        <v>0</v>
      </c>
      <c r="AK253" s="2" t="str">
        <f ca="1">$B253&amp;"-"&amp;COUNTIF($B$13:INDIRECT("B"&amp;12+A253),B253)</f>
        <v>-0</v>
      </c>
    </row>
    <row r="254" spans="1:37" ht="21.75" customHeight="1" x14ac:dyDescent="0.25">
      <c r="A254" s="7">
        <v>242</v>
      </c>
      <c r="B254" s="14"/>
      <c r="C254" s="28"/>
      <c r="D254" s="28"/>
      <c r="E254" s="17"/>
      <c r="F254" s="17"/>
      <c r="G254" s="6"/>
      <c r="H254" s="9" t="s">
        <v>24</v>
      </c>
      <c r="I254" s="113">
        <f t="shared" si="45"/>
        <v>0</v>
      </c>
      <c r="J254" s="114"/>
      <c r="K254" s="5" t="s">
        <v>24</v>
      </c>
      <c r="L254" s="6"/>
      <c r="M254" s="9" t="s">
        <v>25</v>
      </c>
      <c r="N254" s="113">
        <f t="shared" si="1"/>
        <v>0</v>
      </c>
      <c r="O254" s="114"/>
      <c r="P254" s="5" t="s">
        <v>24</v>
      </c>
      <c r="R254" s="113">
        <f t="shared" si="35"/>
        <v>0</v>
      </c>
      <c r="S254" s="114"/>
      <c r="T254" s="5" t="s">
        <v>24</v>
      </c>
      <c r="V254" s="25" t="str">
        <f t="shared" si="38"/>
        <v/>
      </c>
      <c r="W254" s="25" t="str">
        <f t="shared" si="36"/>
        <v/>
      </c>
      <c r="X254" s="25" t="str">
        <f t="shared" si="39"/>
        <v/>
      </c>
      <c r="Y254" s="25" t="s">
        <v>26</v>
      </c>
      <c r="Z254" s="29"/>
      <c r="AA254" s="25" t="str">
        <f t="shared" si="37"/>
        <v/>
      </c>
      <c r="AB254" s="29"/>
      <c r="AC254" s="29"/>
      <c r="AD254" s="87" t="str">
        <f t="shared" si="40"/>
        <v/>
      </c>
      <c r="AE254" s="95" t="str">
        <f t="shared" si="41"/>
        <v/>
      </c>
      <c r="AF254" s="23">
        <f t="shared" si="42"/>
        <v>1</v>
      </c>
      <c r="AG254" s="2">
        <f t="shared" si="43"/>
        <v>7</v>
      </c>
      <c r="AH254" s="2">
        <f t="shared" si="44"/>
        <v>1</v>
      </c>
      <c r="AI254" s="2">
        <f>COUNTIF(【編集不可】祝日一覧!$B$1:$B$23,$F254)</f>
        <v>0</v>
      </c>
      <c r="AJ254" s="2">
        <f>COUNTIF(【編集不可】祝日一覧!$B$1:$B$23,$AF254)</f>
        <v>0</v>
      </c>
      <c r="AK254" s="2" t="str">
        <f ca="1">$B254&amp;"-"&amp;COUNTIF($B$13:INDIRECT("B"&amp;12+A254),B254)</f>
        <v>-0</v>
      </c>
    </row>
    <row r="255" spans="1:37" ht="21.75" customHeight="1" x14ac:dyDescent="0.25">
      <c r="A255" s="7">
        <v>243</v>
      </c>
      <c r="B255" s="14"/>
      <c r="C255" s="28"/>
      <c r="D255" s="28"/>
      <c r="E255" s="17"/>
      <c r="F255" s="17"/>
      <c r="G255" s="6"/>
      <c r="H255" s="9" t="s">
        <v>24</v>
      </c>
      <c r="I255" s="113">
        <f t="shared" si="45"/>
        <v>0</v>
      </c>
      <c r="J255" s="114"/>
      <c r="K255" s="5" t="s">
        <v>24</v>
      </c>
      <c r="L255" s="6"/>
      <c r="M255" s="9" t="s">
        <v>25</v>
      </c>
      <c r="N255" s="113">
        <f t="shared" si="1"/>
        <v>0</v>
      </c>
      <c r="O255" s="114"/>
      <c r="P255" s="5" t="s">
        <v>24</v>
      </c>
      <c r="R255" s="113">
        <f t="shared" si="35"/>
        <v>0</v>
      </c>
      <c r="S255" s="114"/>
      <c r="T255" s="5" t="s">
        <v>24</v>
      </c>
      <c r="V255" s="25" t="str">
        <f t="shared" si="38"/>
        <v/>
      </c>
      <c r="W255" s="25" t="str">
        <f t="shared" si="36"/>
        <v/>
      </c>
      <c r="X255" s="25" t="str">
        <f t="shared" si="39"/>
        <v/>
      </c>
      <c r="Y255" s="25" t="s">
        <v>26</v>
      </c>
      <c r="Z255" s="29"/>
      <c r="AA255" s="25" t="str">
        <f t="shared" si="37"/>
        <v/>
      </c>
      <c r="AB255" s="29"/>
      <c r="AC255" s="29"/>
      <c r="AD255" s="87" t="str">
        <f t="shared" si="40"/>
        <v/>
      </c>
      <c r="AE255" s="95" t="str">
        <f t="shared" si="41"/>
        <v/>
      </c>
      <c r="AF255" s="23">
        <f t="shared" si="42"/>
        <v>1</v>
      </c>
      <c r="AG255" s="2">
        <f t="shared" si="43"/>
        <v>7</v>
      </c>
      <c r="AH255" s="2">
        <f t="shared" si="44"/>
        <v>1</v>
      </c>
      <c r="AI255" s="2">
        <f>COUNTIF(【編集不可】祝日一覧!$B$1:$B$23,$F255)</f>
        <v>0</v>
      </c>
      <c r="AJ255" s="2">
        <f>COUNTIF(【編集不可】祝日一覧!$B$1:$B$23,$AF255)</f>
        <v>0</v>
      </c>
      <c r="AK255" s="2" t="str">
        <f ca="1">$B255&amp;"-"&amp;COUNTIF($B$13:INDIRECT("B"&amp;12+A255),B255)</f>
        <v>-0</v>
      </c>
    </row>
    <row r="256" spans="1:37" ht="21.75" customHeight="1" x14ac:dyDescent="0.25">
      <c r="A256" s="7">
        <v>244</v>
      </c>
      <c r="B256" s="14"/>
      <c r="C256" s="28"/>
      <c r="D256" s="28"/>
      <c r="E256" s="17"/>
      <c r="F256" s="17"/>
      <c r="G256" s="6"/>
      <c r="H256" s="9" t="s">
        <v>24</v>
      </c>
      <c r="I256" s="113">
        <f t="shared" si="45"/>
        <v>0</v>
      </c>
      <c r="J256" s="114"/>
      <c r="K256" s="5" t="s">
        <v>24</v>
      </c>
      <c r="L256" s="6"/>
      <c r="M256" s="9" t="s">
        <v>25</v>
      </c>
      <c r="N256" s="113">
        <f t="shared" si="1"/>
        <v>0</v>
      </c>
      <c r="O256" s="114"/>
      <c r="P256" s="5" t="s">
        <v>24</v>
      </c>
      <c r="R256" s="113">
        <f t="shared" si="35"/>
        <v>0</v>
      </c>
      <c r="S256" s="114"/>
      <c r="T256" s="5" t="s">
        <v>24</v>
      </c>
      <c r="V256" s="25" t="str">
        <f t="shared" si="38"/>
        <v/>
      </c>
      <c r="W256" s="25" t="str">
        <f t="shared" si="36"/>
        <v/>
      </c>
      <c r="X256" s="25" t="str">
        <f t="shared" si="39"/>
        <v/>
      </c>
      <c r="Y256" s="25" t="s">
        <v>26</v>
      </c>
      <c r="Z256" s="29"/>
      <c r="AA256" s="25" t="str">
        <f t="shared" si="37"/>
        <v/>
      </c>
      <c r="AB256" s="29"/>
      <c r="AC256" s="29"/>
      <c r="AD256" s="87" t="str">
        <f t="shared" si="40"/>
        <v/>
      </c>
      <c r="AE256" s="95" t="str">
        <f t="shared" si="41"/>
        <v/>
      </c>
      <c r="AF256" s="23">
        <f t="shared" si="42"/>
        <v>1</v>
      </c>
      <c r="AG256" s="2">
        <f t="shared" si="43"/>
        <v>7</v>
      </c>
      <c r="AH256" s="2">
        <f t="shared" si="44"/>
        <v>1</v>
      </c>
      <c r="AI256" s="2">
        <f>COUNTIF(【編集不可】祝日一覧!$B$1:$B$23,$F256)</f>
        <v>0</v>
      </c>
      <c r="AJ256" s="2">
        <f>COUNTIF(【編集不可】祝日一覧!$B$1:$B$23,$AF256)</f>
        <v>0</v>
      </c>
      <c r="AK256" s="2" t="str">
        <f ca="1">$B256&amp;"-"&amp;COUNTIF($B$13:INDIRECT("B"&amp;12+A256),B256)</f>
        <v>-0</v>
      </c>
    </row>
    <row r="257" spans="1:37" ht="21.75" customHeight="1" x14ac:dyDescent="0.25">
      <c r="A257" s="7">
        <v>245</v>
      </c>
      <c r="B257" s="14"/>
      <c r="C257" s="28"/>
      <c r="D257" s="28"/>
      <c r="E257" s="17"/>
      <c r="F257" s="17"/>
      <c r="G257" s="6"/>
      <c r="H257" s="9" t="s">
        <v>24</v>
      </c>
      <c r="I257" s="113">
        <f t="shared" si="45"/>
        <v>0</v>
      </c>
      <c r="J257" s="114"/>
      <c r="K257" s="5" t="s">
        <v>24</v>
      </c>
      <c r="L257" s="6"/>
      <c r="M257" s="9" t="s">
        <v>25</v>
      </c>
      <c r="N257" s="113">
        <f t="shared" si="1"/>
        <v>0</v>
      </c>
      <c r="O257" s="114"/>
      <c r="P257" s="5" t="s">
        <v>24</v>
      </c>
      <c r="R257" s="113">
        <f t="shared" si="35"/>
        <v>0</v>
      </c>
      <c r="S257" s="114"/>
      <c r="T257" s="5" t="s">
        <v>24</v>
      </c>
      <c r="V257" s="25" t="str">
        <f t="shared" si="38"/>
        <v/>
      </c>
      <c r="W257" s="25" t="str">
        <f t="shared" si="36"/>
        <v/>
      </c>
      <c r="X257" s="25" t="str">
        <f t="shared" si="39"/>
        <v/>
      </c>
      <c r="Y257" s="25" t="s">
        <v>26</v>
      </c>
      <c r="Z257" s="29"/>
      <c r="AA257" s="25" t="str">
        <f t="shared" si="37"/>
        <v/>
      </c>
      <c r="AB257" s="29"/>
      <c r="AC257" s="29"/>
      <c r="AD257" s="87" t="str">
        <f t="shared" si="40"/>
        <v/>
      </c>
      <c r="AE257" s="95" t="str">
        <f t="shared" si="41"/>
        <v/>
      </c>
      <c r="AF257" s="23">
        <f t="shared" si="42"/>
        <v>1</v>
      </c>
      <c r="AG257" s="2">
        <f t="shared" si="43"/>
        <v>7</v>
      </c>
      <c r="AH257" s="2">
        <f t="shared" si="44"/>
        <v>1</v>
      </c>
      <c r="AI257" s="2">
        <f>COUNTIF(【編集不可】祝日一覧!$B$1:$B$23,$F257)</f>
        <v>0</v>
      </c>
      <c r="AJ257" s="2">
        <f>COUNTIF(【編集不可】祝日一覧!$B$1:$B$23,$AF257)</f>
        <v>0</v>
      </c>
      <c r="AK257" s="2" t="str">
        <f ca="1">$B257&amp;"-"&amp;COUNTIF($B$13:INDIRECT("B"&amp;12+A257),B257)</f>
        <v>-0</v>
      </c>
    </row>
    <row r="258" spans="1:37" ht="21.75" customHeight="1" x14ac:dyDescent="0.25">
      <c r="A258" s="7">
        <v>246</v>
      </c>
      <c r="B258" s="14"/>
      <c r="C258" s="28"/>
      <c r="D258" s="28"/>
      <c r="E258" s="17"/>
      <c r="F258" s="17"/>
      <c r="G258" s="6"/>
      <c r="H258" s="9" t="s">
        <v>24</v>
      </c>
      <c r="I258" s="113">
        <f t="shared" si="45"/>
        <v>0</v>
      </c>
      <c r="J258" s="114"/>
      <c r="K258" s="5" t="s">
        <v>24</v>
      </c>
      <c r="L258" s="6"/>
      <c r="M258" s="9" t="s">
        <v>25</v>
      </c>
      <c r="N258" s="113">
        <f t="shared" si="1"/>
        <v>0</v>
      </c>
      <c r="O258" s="114"/>
      <c r="P258" s="5" t="s">
        <v>24</v>
      </c>
      <c r="R258" s="113">
        <f t="shared" si="35"/>
        <v>0</v>
      </c>
      <c r="S258" s="114"/>
      <c r="T258" s="5" t="s">
        <v>24</v>
      </c>
      <c r="V258" s="25" t="str">
        <f t="shared" si="38"/>
        <v/>
      </c>
      <c r="W258" s="25" t="str">
        <f t="shared" si="36"/>
        <v/>
      </c>
      <c r="X258" s="25" t="str">
        <f t="shared" si="39"/>
        <v/>
      </c>
      <c r="Y258" s="25" t="s">
        <v>26</v>
      </c>
      <c r="Z258" s="29"/>
      <c r="AA258" s="25" t="str">
        <f t="shared" si="37"/>
        <v/>
      </c>
      <c r="AB258" s="29"/>
      <c r="AC258" s="29"/>
      <c r="AD258" s="87" t="str">
        <f t="shared" si="40"/>
        <v/>
      </c>
      <c r="AE258" s="95" t="str">
        <f t="shared" si="41"/>
        <v/>
      </c>
      <c r="AF258" s="23">
        <f t="shared" si="42"/>
        <v>1</v>
      </c>
      <c r="AG258" s="2">
        <f t="shared" si="43"/>
        <v>7</v>
      </c>
      <c r="AH258" s="2">
        <f t="shared" si="44"/>
        <v>1</v>
      </c>
      <c r="AI258" s="2">
        <f>COUNTIF(【編集不可】祝日一覧!$B$1:$B$23,$F258)</f>
        <v>0</v>
      </c>
      <c r="AJ258" s="2">
        <f>COUNTIF(【編集不可】祝日一覧!$B$1:$B$23,$AF258)</f>
        <v>0</v>
      </c>
      <c r="AK258" s="2" t="str">
        <f ca="1">$B258&amp;"-"&amp;COUNTIF($B$13:INDIRECT("B"&amp;12+A258),B258)</f>
        <v>-0</v>
      </c>
    </row>
    <row r="259" spans="1:37" ht="21.75" customHeight="1" x14ac:dyDescent="0.25">
      <c r="A259" s="7">
        <v>247</v>
      </c>
      <c r="B259" s="14"/>
      <c r="C259" s="28"/>
      <c r="D259" s="28"/>
      <c r="E259" s="17"/>
      <c r="F259" s="17"/>
      <c r="G259" s="6"/>
      <c r="H259" s="9" t="s">
        <v>24</v>
      </c>
      <c r="I259" s="113">
        <f t="shared" si="45"/>
        <v>0</v>
      </c>
      <c r="J259" s="114"/>
      <c r="K259" s="5" t="s">
        <v>24</v>
      </c>
      <c r="L259" s="6"/>
      <c r="M259" s="9" t="s">
        <v>25</v>
      </c>
      <c r="N259" s="113">
        <f t="shared" si="1"/>
        <v>0</v>
      </c>
      <c r="O259" s="114"/>
      <c r="P259" s="5" t="s">
        <v>24</v>
      </c>
      <c r="R259" s="113">
        <f t="shared" si="35"/>
        <v>0</v>
      </c>
      <c r="S259" s="114"/>
      <c r="T259" s="5" t="s">
        <v>24</v>
      </c>
      <c r="V259" s="25" t="str">
        <f t="shared" si="38"/>
        <v/>
      </c>
      <c r="W259" s="25" t="str">
        <f t="shared" si="36"/>
        <v/>
      </c>
      <c r="X259" s="25" t="str">
        <f t="shared" si="39"/>
        <v/>
      </c>
      <c r="Y259" s="25" t="s">
        <v>26</v>
      </c>
      <c r="Z259" s="29"/>
      <c r="AA259" s="25" t="str">
        <f t="shared" si="37"/>
        <v/>
      </c>
      <c r="AB259" s="29"/>
      <c r="AC259" s="29"/>
      <c r="AD259" s="87" t="str">
        <f t="shared" si="40"/>
        <v/>
      </c>
      <c r="AE259" s="95" t="str">
        <f t="shared" si="41"/>
        <v/>
      </c>
      <c r="AF259" s="23">
        <f t="shared" si="42"/>
        <v>1</v>
      </c>
      <c r="AG259" s="2">
        <f t="shared" si="43"/>
        <v>7</v>
      </c>
      <c r="AH259" s="2">
        <f t="shared" si="44"/>
        <v>1</v>
      </c>
      <c r="AI259" s="2">
        <f>COUNTIF(【編集不可】祝日一覧!$B$1:$B$23,$F259)</f>
        <v>0</v>
      </c>
      <c r="AJ259" s="2">
        <f>COUNTIF(【編集不可】祝日一覧!$B$1:$B$23,$AF259)</f>
        <v>0</v>
      </c>
      <c r="AK259" s="2" t="str">
        <f ca="1">$B259&amp;"-"&amp;COUNTIF($B$13:INDIRECT("B"&amp;12+A259),B259)</f>
        <v>-0</v>
      </c>
    </row>
    <row r="260" spans="1:37" ht="21.75" customHeight="1" x14ac:dyDescent="0.25">
      <c r="A260" s="7">
        <v>248</v>
      </c>
      <c r="B260" s="14"/>
      <c r="C260" s="28"/>
      <c r="D260" s="28"/>
      <c r="E260" s="17"/>
      <c r="F260" s="17"/>
      <c r="G260" s="6"/>
      <c r="H260" s="9" t="s">
        <v>24</v>
      </c>
      <c r="I260" s="113">
        <f t="shared" si="45"/>
        <v>0</v>
      </c>
      <c r="J260" s="114"/>
      <c r="K260" s="5" t="s">
        <v>24</v>
      </c>
      <c r="L260" s="6"/>
      <c r="M260" s="9" t="s">
        <v>25</v>
      </c>
      <c r="N260" s="113">
        <f t="shared" si="1"/>
        <v>0</v>
      </c>
      <c r="O260" s="114"/>
      <c r="P260" s="5" t="s">
        <v>24</v>
      </c>
      <c r="R260" s="113">
        <f t="shared" si="35"/>
        <v>0</v>
      </c>
      <c r="S260" s="114"/>
      <c r="T260" s="5" t="s">
        <v>24</v>
      </c>
      <c r="V260" s="25" t="str">
        <f t="shared" si="38"/>
        <v/>
      </c>
      <c r="W260" s="25" t="str">
        <f t="shared" si="36"/>
        <v/>
      </c>
      <c r="X260" s="25" t="str">
        <f t="shared" si="39"/>
        <v/>
      </c>
      <c r="Y260" s="25" t="s">
        <v>26</v>
      </c>
      <c r="Z260" s="29"/>
      <c r="AA260" s="25" t="str">
        <f t="shared" si="37"/>
        <v/>
      </c>
      <c r="AB260" s="29"/>
      <c r="AC260" s="29"/>
      <c r="AD260" s="87" t="str">
        <f t="shared" si="40"/>
        <v/>
      </c>
      <c r="AE260" s="95" t="str">
        <f t="shared" si="41"/>
        <v/>
      </c>
      <c r="AF260" s="23">
        <f t="shared" si="42"/>
        <v>1</v>
      </c>
      <c r="AG260" s="2">
        <f t="shared" si="43"/>
        <v>7</v>
      </c>
      <c r="AH260" s="2">
        <f t="shared" si="44"/>
        <v>1</v>
      </c>
      <c r="AI260" s="2">
        <f>COUNTIF(【編集不可】祝日一覧!$B$1:$B$23,$F260)</f>
        <v>0</v>
      </c>
      <c r="AJ260" s="2">
        <f>COUNTIF(【編集不可】祝日一覧!$B$1:$B$23,$AF260)</f>
        <v>0</v>
      </c>
      <c r="AK260" s="2" t="str">
        <f ca="1">$B260&amp;"-"&amp;COUNTIF($B$13:INDIRECT("B"&amp;12+A260),B260)</f>
        <v>-0</v>
      </c>
    </row>
    <row r="261" spans="1:37" ht="21.75" customHeight="1" x14ac:dyDescent="0.25">
      <c r="A261" s="7">
        <v>249</v>
      </c>
      <c r="B261" s="14"/>
      <c r="C261" s="28"/>
      <c r="D261" s="28"/>
      <c r="E261" s="17"/>
      <c r="F261" s="17"/>
      <c r="G261" s="6"/>
      <c r="H261" s="9" t="s">
        <v>24</v>
      </c>
      <c r="I261" s="113">
        <f t="shared" si="45"/>
        <v>0</v>
      </c>
      <c r="J261" s="114"/>
      <c r="K261" s="5" t="s">
        <v>24</v>
      </c>
      <c r="L261" s="6"/>
      <c r="M261" s="9" t="s">
        <v>25</v>
      </c>
      <c r="N261" s="113">
        <f t="shared" si="1"/>
        <v>0</v>
      </c>
      <c r="O261" s="114"/>
      <c r="P261" s="5" t="s">
        <v>24</v>
      </c>
      <c r="R261" s="113">
        <f t="shared" si="35"/>
        <v>0</v>
      </c>
      <c r="S261" s="114"/>
      <c r="T261" s="5" t="s">
        <v>24</v>
      </c>
      <c r="V261" s="25" t="str">
        <f t="shared" si="38"/>
        <v/>
      </c>
      <c r="W261" s="25" t="str">
        <f t="shared" si="36"/>
        <v/>
      </c>
      <c r="X261" s="25" t="str">
        <f t="shared" si="39"/>
        <v/>
      </c>
      <c r="Y261" s="25" t="s">
        <v>26</v>
      </c>
      <c r="Z261" s="29"/>
      <c r="AA261" s="25" t="str">
        <f t="shared" si="37"/>
        <v/>
      </c>
      <c r="AB261" s="29"/>
      <c r="AC261" s="29"/>
      <c r="AD261" s="87" t="str">
        <f t="shared" si="40"/>
        <v/>
      </c>
      <c r="AE261" s="95" t="str">
        <f t="shared" si="41"/>
        <v/>
      </c>
      <c r="AF261" s="23">
        <f t="shared" si="42"/>
        <v>1</v>
      </c>
      <c r="AG261" s="2">
        <f t="shared" si="43"/>
        <v>7</v>
      </c>
      <c r="AH261" s="2">
        <f t="shared" si="44"/>
        <v>1</v>
      </c>
      <c r="AI261" s="2">
        <f>COUNTIF(【編集不可】祝日一覧!$B$1:$B$23,$F261)</f>
        <v>0</v>
      </c>
      <c r="AJ261" s="2">
        <f>COUNTIF(【編集不可】祝日一覧!$B$1:$B$23,$AF261)</f>
        <v>0</v>
      </c>
      <c r="AK261" s="2" t="str">
        <f ca="1">$B261&amp;"-"&amp;COUNTIF($B$13:INDIRECT("B"&amp;12+A261),B261)</f>
        <v>-0</v>
      </c>
    </row>
    <row r="262" spans="1:37" ht="21.75" customHeight="1" x14ac:dyDescent="0.25">
      <c r="A262" s="7">
        <v>250</v>
      </c>
      <c r="B262" s="14"/>
      <c r="C262" s="28"/>
      <c r="D262" s="28"/>
      <c r="E262" s="17"/>
      <c r="F262" s="17"/>
      <c r="G262" s="6"/>
      <c r="H262" s="9" t="s">
        <v>24</v>
      </c>
      <c r="I262" s="113">
        <f t="shared" si="45"/>
        <v>0</v>
      </c>
      <c r="J262" s="114"/>
      <c r="K262" s="5" t="s">
        <v>24</v>
      </c>
      <c r="L262" s="6"/>
      <c r="M262" s="9" t="s">
        <v>25</v>
      </c>
      <c r="N262" s="113">
        <f t="shared" si="1"/>
        <v>0</v>
      </c>
      <c r="O262" s="114"/>
      <c r="P262" s="5" t="s">
        <v>24</v>
      </c>
      <c r="R262" s="113">
        <f t="shared" si="35"/>
        <v>0</v>
      </c>
      <c r="S262" s="114"/>
      <c r="T262" s="5" t="s">
        <v>24</v>
      </c>
      <c r="V262" s="25" t="str">
        <f t="shared" si="38"/>
        <v/>
      </c>
      <c r="W262" s="25" t="str">
        <f t="shared" si="36"/>
        <v/>
      </c>
      <c r="X262" s="25" t="str">
        <f t="shared" si="39"/>
        <v/>
      </c>
      <c r="Y262" s="25" t="s">
        <v>26</v>
      </c>
      <c r="Z262" s="29"/>
      <c r="AA262" s="25" t="str">
        <f t="shared" si="37"/>
        <v/>
      </c>
      <c r="AB262" s="29"/>
      <c r="AC262" s="29"/>
      <c r="AD262" s="87" t="str">
        <f t="shared" si="40"/>
        <v/>
      </c>
      <c r="AE262" s="95" t="str">
        <f t="shared" si="41"/>
        <v/>
      </c>
      <c r="AF262" s="23">
        <f t="shared" si="42"/>
        <v>1</v>
      </c>
      <c r="AG262" s="2">
        <f t="shared" si="43"/>
        <v>7</v>
      </c>
      <c r="AH262" s="2">
        <f t="shared" si="44"/>
        <v>1</v>
      </c>
      <c r="AI262" s="2">
        <f>COUNTIF(【編集不可】祝日一覧!$B$1:$B$23,$F262)</f>
        <v>0</v>
      </c>
      <c r="AJ262" s="2">
        <f>COUNTIF(【編集不可】祝日一覧!$B$1:$B$23,$AF262)</f>
        <v>0</v>
      </c>
      <c r="AK262" s="2" t="str">
        <f ca="1">$B262&amp;"-"&amp;COUNTIF($B$13:INDIRECT("B"&amp;12+A262),B262)</f>
        <v>-0</v>
      </c>
    </row>
    <row r="263" spans="1:37" ht="21.75" customHeight="1" x14ac:dyDescent="0.25">
      <c r="A263" s="7">
        <v>251</v>
      </c>
      <c r="B263" s="14"/>
      <c r="C263" s="28"/>
      <c r="D263" s="28"/>
      <c r="E263" s="17"/>
      <c r="F263" s="17"/>
      <c r="G263" s="6"/>
      <c r="H263" s="9" t="s">
        <v>24</v>
      </c>
      <c r="I263" s="113">
        <f t="shared" si="45"/>
        <v>0</v>
      </c>
      <c r="J263" s="114"/>
      <c r="K263" s="5" t="s">
        <v>24</v>
      </c>
      <c r="L263" s="6"/>
      <c r="M263" s="9" t="s">
        <v>25</v>
      </c>
      <c r="N263" s="113">
        <f t="shared" si="1"/>
        <v>0</v>
      </c>
      <c r="O263" s="114"/>
      <c r="P263" s="5" t="s">
        <v>24</v>
      </c>
      <c r="R263" s="113">
        <f t="shared" si="35"/>
        <v>0</v>
      </c>
      <c r="S263" s="114"/>
      <c r="T263" s="5" t="s">
        <v>24</v>
      </c>
      <c r="V263" s="25" t="str">
        <f t="shared" si="38"/>
        <v/>
      </c>
      <c r="W263" s="25" t="str">
        <f t="shared" si="36"/>
        <v/>
      </c>
      <c r="X263" s="25" t="str">
        <f t="shared" si="39"/>
        <v/>
      </c>
      <c r="Y263" s="25" t="s">
        <v>26</v>
      </c>
      <c r="Z263" s="29"/>
      <c r="AA263" s="25" t="str">
        <f t="shared" si="37"/>
        <v/>
      </c>
      <c r="AB263" s="29"/>
      <c r="AC263" s="29"/>
      <c r="AD263" s="87" t="str">
        <f t="shared" si="40"/>
        <v/>
      </c>
      <c r="AE263" s="95" t="str">
        <f t="shared" si="41"/>
        <v/>
      </c>
      <c r="AF263" s="23">
        <f t="shared" si="42"/>
        <v>1</v>
      </c>
      <c r="AG263" s="2">
        <f t="shared" si="43"/>
        <v>7</v>
      </c>
      <c r="AH263" s="2">
        <f t="shared" si="44"/>
        <v>1</v>
      </c>
      <c r="AI263" s="2">
        <f>COUNTIF(【編集不可】祝日一覧!$B$1:$B$23,$F263)</f>
        <v>0</v>
      </c>
      <c r="AJ263" s="2">
        <f>COUNTIF(【編集不可】祝日一覧!$B$1:$B$23,$AF263)</f>
        <v>0</v>
      </c>
      <c r="AK263" s="2" t="str">
        <f ca="1">$B263&amp;"-"&amp;COUNTIF($B$13:INDIRECT("B"&amp;12+A263),B263)</f>
        <v>-0</v>
      </c>
    </row>
    <row r="264" spans="1:37" ht="21.75" customHeight="1" x14ac:dyDescent="0.25">
      <c r="A264" s="7">
        <v>252</v>
      </c>
      <c r="B264" s="14"/>
      <c r="C264" s="28"/>
      <c r="D264" s="28"/>
      <c r="E264" s="17"/>
      <c r="F264" s="17"/>
      <c r="G264" s="6"/>
      <c r="H264" s="9" t="s">
        <v>24</v>
      </c>
      <c r="I264" s="113">
        <f t="shared" si="45"/>
        <v>0</v>
      </c>
      <c r="J264" s="114"/>
      <c r="K264" s="5" t="s">
        <v>24</v>
      </c>
      <c r="L264" s="6"/>
      <c r="M264" s="9" t="s">
        <v>25</v>
      </c>
      <c r="N264" s="113">
        <f t="shared" si="1"/>
        <v>0</v>
      </c>
      <c r="O264" s="114"/>
      <c r="P264" s="5" t="s">
        <v>24</v>
      </c>
      <c r="R264" s="113">
        <f t="shared" si="35"/>
        <v>0</v>
      </c>
      <c r="S264" s="114"/>
      <c r="T264" s="5" t="s">
        <v>24</v>
      </c>
      <c r="V264" s="25" t="str">
        <f t="shared" si="38"/>
        <v/>
      </c>
      <c r="W264" s="25" t="str">
        <f t="shared" si="36"/>
        <v/>
      </c>
      <c r="X264" s="25" t="str">
        <f t="shared" si="39"/>
        <v/>
      </c>
      <c r="Y264" s="25" t="s">
        <v>26</v>
      </c>
      <c r="Z264" s="29"/>
      <c r="AA264" s="25" t="str">
        <f t="shared" si="37"/>
        <v/>
      </c>
      <c r="AB264" s="29"/>
      <c r="AC264" s="29"/>
      <c r="AD264" s="87" t="str">
        <f t="shared" si="40"/>
        <v/>
      </c>
      <c r="AE264" s="95" t="str">
        <f t="shared" si="41"/>
        <v/>
      </c>
      <c r="AF264" s="23">
        <f t="shared" si="42"/>
        <v>1</v>
      </c>
      <c r="AG264" s="2">
        <f t="shared" si="43"/>
        <v>7</v>
      </c>
      <c r="AH264" s="2">
        <f t="shared" si="44"/>
        <v>1</v>
      </c>
      <c r="AI264" s="2">
        <f>COUNTIF(【編集不可】祝日一覧!$B$1:$B$23,$F264)</f>
        <v>0</v>
      </c>
      <c r="AJ264" s="2">
        <f>COUNTIF(【編集不可】祝日一覧!$B$1:$B$23,$AF264)</f>
        <v>0</v>
      </c>
      <c r="AK264" s="2" t="str">
        <f ca="1">$B264&amp;"-"&amp;COUNTIF($B$13:INDIRECT("B"&amp;12+A264),B264)</f>
        <v>-0</v>
      </c>
    </row>
    <row r="265" spans="1:37" ht="21.75" customHeight="1" x14ac:dyDescent="0.25">
      <c r="A265" s="7">
        <v>253</v>
      </c>
      <c r="B265" s="14"/>
      <c r="C265" s="28"/>
      <c r="D265" s="28"/>
      <c r="E265" s="17"/>
      <c r="F265" s="17"/>
      <c r="G265" s="6"/>
      <c r="H265" s="9" t="s">
        <v>24</v>
      </c>
      <c r="I265" s="113">
        <f t="shared" si="45"/>
        <v>0</v>
      </c>
      <c r="J265" s="114"/>
      <c r="K265" s="5" t="s">
        <v>24</v>
      </c>
      <c r="L265" s="6"/>
      <c r="M265" s="9" t="s">
        <v>25</v>
      </c>
      <c r="N265" s="113">
        <f t="shared" si="1"/>
        <v>0</v>
      </c>
      <c r="O265" s="114"/>
      <c r="P265" s="5" t="s">
        <v>24</v>
      </c>
      <c r="R265" s="113">
        <f t="shared" si="35"/>
        <v>0</v>
      </c>
      <c r="S265" s="114"/>
      <c r="T265" s="5" t="s">
        <v>24</v>
      </c>
      <c r="V265" s="25" t="str">
        <f t="shared" si="38"/>
        <v/>
      </c>
      <c r="W265" s="25" t="str">
        <f t="shared" si="36"/>
        <v/>
      </c>
      <c r="X265" s="25" t="str">
        <f t="shared" si="39"/>
        <v/>
      </c>
      <c r="Y265" s="25" t="s">
        <v>26</v>
      </c>
      <c r="Z265" s="29"/>
      <c r="AA265" s="25" t="str">
        <f t="shared" si="37"/>
        <v/>
      </c>
      <c r="AB265" s="29"/>
      <c r="AC265" s="29"/>
      <c r="AD265" s="87" t="str">
        <f t="shared" si="40"/>
        <v/>
      </c>
      <c r="AE265" s="95" t="str">
        <f t="shared" si="41"/>
        <v/>
      </c>
      <c r="AF265" s="23">
        <f t="shared" si="42"/>
        <v>1</v>
      </c>
      <c r="AG265" s="2">
        <f t="shared" si="43"/>
        <v>7</v>
      </c>
      <c r="AH265" s="2">
        <f t="shared" si="44"/>
        <v>1</v>
      </c>
      <c r="AI265" s="2">
        <f>COUNTIF(【編集不可】祝日一覧!$B$1:$B$23,$F265)</f>
        <v>0</v>
      </c>
      <c r="AJ265" s="2">
        <f>COUNTIF(【編集不可】祝日一覧!$B$1:$B$23,$AF265)</f>
        <v>0</v>
      </c>
      <c r="AK265" s="2" t="str">
        <f ca="1">$B265&amp;"-"&amp;COUNTIF($B$13:INDIRECT("B"&amp;12+A265),B265)</f>
        <v>-0</v>
      </c>
    </row>
    <row r="266" spans="1:37" ht="21.75" customHeight="1" x14ac:dyDescent="0.25">
      <c r="A266" s="7">
        <v>254</v>
      </c>
      <c r="B266" s="14"/>
      <c r="C266" s="28"/>
      <c r="D266" s="28"/>
      <c r="E266" s="17"/>
      <c r="F266" s="17"/>
      <c r="G266" s="6"/>
      <c r="H266" s="9" t="s">
        <v>24</v>
      </c>
      <c r="I266" s="113">
        <f t="shared" si="45"/>
        <v>0</v>
      </c>
      <c r="J266" s="114"/>
      <c r="K266" s="5" t="s">
        <v>24</v>
      </c>
      <c r="L266" s="6"/>
      <c r="M266" s="9" t="s">
        <v>25</v>
      </c>
      <c r="N266" s="113">
        <f t="shared" si="1"/>
        <v>0</v>
      </c>
      <c r="O266" s="114"/>
      <c r="P266" s="5" t="s">
        <v>24</v>
      </c>
      <c r="R266" s="113">
        <f t="shared" si="35"/>
        <v>0</v>
      </c>
      <c r="S266" s="114"/>
      <c r="T266" s="5" t="s">
        <v>24</v>
      </c>
      <c r="V266" s="25" t="str">
        <f t="shared" si="38"/>
        <v/>
      </c>
      <c r="W266" s="25" t="str">
        <f t="shared" si="36"/>
        <v/>
      </c>
      <c r="X266" s="25" t="str">
        <f t="shared" si="39"/>
        <v/>
      </c>
      <c r="Y266" s="25" t="s">
        <v>26</v>
      </c>
      <c r="Z266" s="29"/>
      <c r="AA266" s="25" t="str">
        <f t="shared" si="37"/>
        <v/>
      </c>
      <c r="AB266" s="29"/>
      <c r="AC266" s="29"/>
      <c r="AD266" s="87" t="str">
        <f t="shared" si="40"/>
        <v/>
      </c>
      <c r="AE266" s="95" t="str">
        <f t="shared" si="41"/>
        <v/>
      </c>
      <c r="AF266" s="23">
        <f t="shared" si="42"/>
        <v>1</v>
      </c>
      <c r="AG266" s="2">
        <f t="shared" si="43"/>
        <v>7</v>
      </c>
      <c r="AH266" s="2">
        <f t="shared" si="44"/>
        <v>1</v>
      </c>
      <c r="AI266" s="2">
        <f>COUNTIF(【編集不可】祝日一覧!$B$1:$B$23,$F266)</f>
        <v>0</v>
      </c>
      <c r="AJ266" s="2">
        <f>COUNTIF(【編集不可】祝日一覧!$B$1:$B$23,$AF266)</f>
        <v>0</v>
      </c>
      <c r="AK266" s="2" t="str">
        <f ca="1">$B266&amp;"-"&amp;COUNTIF($B$13:INDIRECT("B"&amp;12+A266),B266)</f>
        <v>-0</v>
      </c>
    </row>
    <row r="267" spans="1:37" ht="21.75" customHeight="1" x14ac:dyDescent="0.25">
      <c r="A267" s="7">
        <v>255</v>
      </c>
      <c r="B267" s="14"/>
      <c r="C267" s="28"/>
      <c r="D267" s="28"/>
      <c r="E267" s="17"/>
      <c r="F267" s="17"/>
      <c r="G267" s="6"/>
      <c r="H267" s="9" t="s">
        <v>24</v>
      </c>
      <c r="I267" s="113">
        <f t="shared" si="45"/>
        <v>0</v>
      </c>
      <c r="J267" s="114"/>
      <c r="K267" s="5" t="s">
        <v>24</v>
      </c>
      <c r="L267" s="6"/>
      <c r="M267" s="9" t="s">
        <v>25</v>
      </c>
      <c r="N267" s="113">
        <f t="shared" si="1"/>
        <v>0</v>
      </c>
      <c r="O267" s="114"/>
      <c r="P267" s="5" t="s">
        <v>24</v>
      </c>
      <c r="R267" s="113">
        <f t="shared" si="35"/>
        <v>0</v>
      </c>
      <c r="S267" s="114"/>
      <c r="T267" s="5" t="s">
        <v>24</v>
      </c>
      <c r="V267" s="25" t="str">
        <f t="shared" si="38"/>
        <v/>
      </c>
      <c r="W267" s="25" t="str">
        <f t="shared" si="36"/>
        <v/>
      </c>
      <c r="X267" s="25" t="str">
        <f t="shared" si="39"/>
        <v/>
      </c>
      <c r="Y267" s="25" t="s">
        <v>26</v>
      </c>
      <c r="Z267" s="29"/>
      <c r="AA267" s="25" t="str">
        <f t="shared" si="37"/>
        <v/>
      </c>
      <c r="AB267" s="29"/>
      <c r="AC267" s="29"/>
      <c r="AD267" s="87" t="str">
        <f t="shared" si="40"/>
        <v/>
      </c>
      <c r="AE267" s="95" t="str">
        <f t="shared" si="41"/>
        <v/>
      </c>
      <c r="AF267" s="23">
        <f t="shared" si="42"/>
        <v>1</v>
      </c>
      <c r="AG267" s="2">
        <f t="shared" si="43"/>
        <v>7</v>
      </c>
      <c r="AH267" s="2">
        <f t="shared" si="44"/>
        <v>1</v>
      </c>
      <c r="AI267" s="2">
        <f>COUNTIF(【編集不可】祝日一覧!$B$1:$B$23,$F267)</f>
        <v>0</v>
      </c>
      <c r="AJ267" s="2">
        <f>COUNTIF(【編集不可】祝日一覧!$B$1:$B$23,$AF267)</f>
        <v>0</v>
      </c>
      <c r="AK267" s="2" t="str">
        <f ca="1">$B267&amp;"-"&amp;COUNTIF($B$13:INDIRECT("B"&amp;12+A267),B267)</f>
        <v>-0</v>
      </c>
    </row>
    <row r="268" spans="1:37" ht="21.75" customHeight="1" x14ac:dyDescent="0.25">
      <c r="A268" s="7">
        <v>256</v>
      </c>
      <c r="B268" s="14"/>
      <c r="C268" s="28"/>
      <c r="D268" s="28"/>
      <c r="E268" s="17"/>
      <c r="F268" s="17"/>
      <c r="G268" s="6"/>
      <c r="H268" s="9" t="s">
        <v>24</v>
      </c>
      <c r="I268" s="113">
        <f t="shared" si="45"/>
        <v>0</v>
      </c>
      <c r="J268" s="114"/>
      <c r="K268" s="5" t="s">
        <v>24</v>
      </c>
      <c r="L268" s="6"/>
      <c r="M268" s="9" t="s">
        <v>25</v>
      </c>
      <c r="N268" s="113">
        <f t="shared" ref="N268:N331" si="46">I268*L268</f>
        <v>0</v>
      </c>
      <c r="O268" s="114"/>
      <c r="P268" s="5" t="s">
        <v>24</v>
      </c>
      <c r="R268" s="113">
        <f t="shared" si="35"/>
        <v>0</v>
      </c>
      <c r="S268" s="114"/>
      <c r="T268" s="5" t="s">
        <v>24</v>
      </c>
      <c r="V268" s="25" t="str">
        <f t="shared" si="38"/>
        <v/>
      </c>
      <c r="W268" s="25" t="str">
        <f t="shared" si="36"/>
        <v/>
      </c>
      <c r="X268" s="25" t="str">
        <f t="shared" si="39"/>
        <v/>
      </c>
      <c r="Y268" s="25" t="s">
        <v>26</v>
      </c>
      <c r="Z268" s="29"/>
      <c r="AA268" s="25" t="str">
        <f t="shared" si="37"/>
        <v/>
      </c>
      <c r="AB268" s="29"/>
      <c r="AC268" s="29"/>
      <c r="AD268" s="87" t="str">
        <f t="shared" si="40"/>
        <v/>
      </c>
      <c r="AE268" s="95" t="str">
        <f t="shared" si="41"/>
        <v/>
      </c>
      <c r="AF268" s="23">
        <f t="shared" si="42"/>
        <v>1</v>
      </c>
      <c r="AG268" s="2">
        <f t="shared" si="43"/>
        <v>7</v>
      </c>
      <c r="AH268" s="2">
        <f t="shared" si="44"/>
        <v>1</v>
      </c>
      <c r="AI268" s="2">
        <f>COUNTIF(【編集不可】祝日一覧!$B$1:$B$23,$F268)</f>
        <v>0</v>
      </c>
      <c r="AJ268" s="2">
        <f>COUNTIF(【編集不可】祝日一覧!$B$1:$B$23,$AF268)</f>
        <v>0</v>
      </c>
      <c r="AK268" s="2" t="str">
        <f ca="1">$B268&amp;"-"&amp;COUNTIF($B$13:INDIRECT("B"&amp;12+A268),B268)</f>
        <v>-0</v>
      </c>
    </row>
    <row r="269" spans="1:37" ht="21.75" customHeight="1" x14ac:dyDescent="0.25">
      <c r="A269" s="7">
        <v>257</v>
      </c>
      <c r="B269" s="14"/>
      <c r="C269" s="28"/>
      <c r="D269" s="28"/>
      <c r="E269" s="17"/>
      <c r="F269" s="17"/>
      <c r="G269" s="6"/>
      <c r="H269" s="9" t="s">
        <v>24</v>
      </c>
      <c r="I269" s="113">
        <f t="shared" si="45"/>
        <v>0</v>
      </c>
      <c r="J269" s="114"/>
      <c r="K269" s="5" t="s">
        <v>24</v>
      </c>
      <c r="L269" s="6"/>
      <c r="M269" s="9" t="s">
        <v>25</v>
      </c>
      <c r="N269" s="113">
        <f t="shared" si="46"/>
        <v>0</v>
      </c>
      <c r="O269" s="114"/>
      <c r="P269" s="5" t="s">
        <v>24</v>
      </c>
      <c r="R269" s="113">
        <f t="shared" ref="R269:R332" si="47">G269*L269</f>
        <v>0</v>
      </c>
      <c r="S269" s="114"/>
      <c r="T269" s="5" t="s">
        <v>24</v>
      </c>
      <c r="V269" s="25" t="str">
        <f t="shared" si="38"/>
        <v/>
      </c>
      <c r="W269" s="25" t="str">
        <f t="shared" ref="W269:W332" si="48">IF($F269="","",IF($AG269=7,"休日",IF(AND($AI269=1,$AH269=7),"休日",IF(AND($AG269=1,$AJ269=1),"休日",IF(AND($AI269=1,$AJ269=1),"休日","平日")))))</f>
        <v/>
      </c>
      <c r="X269" s="25" t="str">
        <f t="shared" si="39"/>
        <v/>
      </c>
      <c r="Y269" s="25" t="s">
        <v>26</v>
      </c>
      <c r="Z269" s="29"/>
      <c r="AA269" s="25" t="str">
        <f t="shared" ref="AA269:AA332" si="49">IF($B269="","","～")</f>
        <v/>
      </c>
      <c r="AB269" s="29"/>
      <c r="AC269" s="29"/>
      <c r="AD269" s="87" t="str">
        <f t="shared" si="40"/>
        <v/>
      </c>
      <c r="AE269" s="95" t="str">
        <f t="shared" si="41"/>
        <v/>
      </c>
      <c r="AF269" s="23">
        <f t="shared" si="42"/>
        <v>1</v>
      </c>
      <c r="AG269" s="2">
        <f t="shared" si="43"/>
        <v>7</v>
      </c>
      <c r="AH269" s="2">
        <f t="shared" si="44"/>
        <v>1</v>
      </c>
      <c r="AI269" s="2">
        <f>COUNTIF(【編集不可】祝日一覧!$B$1:$B$23,$F269)</f>
        <v>0</v>
      </c>
      <c r="AJ269" s="2">
        <f>COUNTIF(【編集不可】祝日一覧!$B$1:$B$23,$AF269)</f>
        <v>0</v>
      </c>
      <c r="AK269" s="2" t="str">
        <f ca="1">$B269&amp;"-"&amp;COUNTIF($B$13:INDIRECT("B"&amp;12+A269),B269)</f>
        <v>-0</v>
      </c>
    </row>
    <row r="270" spans="1:37" ht="21.75" customHeight="1" x14ac:dyDescent="0.25">
      <c r="A270" s="7">
        <v>258</v>
      </c>
      <c r="B270" s="14"/>
      <c r="C270" s="28"/>
      <c r="D270" s="28"/>
      <c r="E270" s="17"/>
      <c r="F270" s="17"/>
      <c r="G270" s="6"/>
      <c r="H270" s="9" t="s">
        <v>24</v>
      </c>
      <c r="I270" s="113">
        <f t="shared" si="45"/>
        <v>0</v>
      </c>
      <c r="J270" s="114"/>
      <c r="K270" s="5" t="s">
        <v>24</v>
      </c>
      <c r="L270" s="6"/>
      <c r="M270" s="9" t="s">
        <v>25</v>
      </c>
      <c r="N270" s="113">
        <f t="shared" si="46"/>
        <v>0</v>
      </c>
      <c r="O270" s="114"/>
      <c r="P270" s="5" t="s">
        <v>24</v>
      </c>
      <c r="R270" s="113">
        <f t="shared" si="47"/>
        <v>0</v>
      </c>
      <c r="S270" s="114"/>
      <c r="T270" s="5" t="s">
        <v>24</v>
      </c>
      <c r="V270" s="25" t="str">
        <f t="shared" ref="V270:V333" si="50">IF($G270="","",IF(AND($W270="平日",$G270&gt;=3000),"配布対象",IF(AND($W270="休日",$G270&gt;=2000),"配布対象","配布対象外")))</f>
        <v/>
      </c>
      <c r="W270" s="25" t="str">
        <f t="shared" si="48"/>
        <v/>
      </c>
      <c r="X270" s="25" t="str">
        <f t="shared" ref="X270:X333" si="51">IF($L270="","",IF(AND($V270="配布対象",$W270="平日"),2*$L270,IF(AND($V270="配布対象",$W270="休日"),1*$L270,"")))</f>
        <v/>
      </c>
      <c r="Y270" s="25" t="s">
        <v>26</v>
      </c>
      <c r="Z270" s="29"/>
      <c r="AA270" s="25" t="str">
        <f t="shared" si="49"/>
        <v/>
      </c>
      <c r="AB270" s="29"/>
      <c r="AC270" s="29"/>
      <c r="AD270" s="87" t="str">
        <f t="shared" ref="AD270:AD333" si="52">IF(AND(RIGHT($Z270,6)="",RIGHT($AB270,6)="",RIGHT($AC270,6)=""),"",IF(RIGHT($AC270,6)="",RIGHT($AB270,6)-RIGHT($Z270,6)+1,IF(AND(RIGHT($Z270,6)="",RIGHT($AB270,6)=""),LEN(TRIM($AC270))-LEN(SUBSTITUTE(TRIM($AC270),",",""))+1,RIGHT($AB270,6)-RIGHT($Z270,6)+1+LEN(TRIM($AC270))-LEN(SUBSTITUTE(TRIM($AC270),",",""))+1)))</f>
        <v/>
      </c>
      <c r="AE270" s="95" t="str">
        <f t="shared" ref="AE270:AE333" si="53">IFERROR($X270-$AD270,"")</f>
        <v/>
      </c>
      <c r="AF270" s="23">
        <f t="shared" ref="AF270:AF333" si="54">$F270+1</f>
        <v>1</v>
      </c>
      <c r="AG270" s="2">
        <f t="shared" ref="AG270:AG333" si="55">WEEKDAY($F270,1)</f>
        <v>7</v>
      </c>
      <c r="AH270" s="2">
        <f t="shared" ref="AH270:AH333" si="56">WEEKDAY($AF270,1)</f>
        <v>1</v>
      </c>
      <c r="AI270" s="2">
        <f>COUNTIF(【編集不可】祝日一覧!$B$1:$B$23,$F270)</f>
        <v>0</v>
      </c>
      <c r="AJ270" s="2">
        <f>COUNTIF(【編集不可】祝日一覧!$B$1:$B$23,$AF270)</f>
        <v>0</v>
      </c>
      <c r="AK270" s="2" t="str">
        <f ca="1">$B270&amp;"-"&amp;COUNTIF($B$13:INDIRECT("B"&amp;12+A270),B270)</f>
        <v>-0</v>
      </c>
    </row>
    <row r="271" spans="1:37" ht="21.75" customHeight="1" x14ac:dyDescent="0.25">
      <c r="A271" s="7">
        <v>259</v>
      </c>
      <c r="B271" s="14"/>
      <c r="C271" s="28"/>
      <c r="D271" s="28"/>
      <c r="E271" s="17"/>
      <c r="F271" s="17"/>
      <c r="G271" s="6"/>
      <c r="H271" s="9" t="s">
        <v>24</v>
      </c>
      <c r="I271" s="113">
        <f t="shared" si="45"/>
        <v>0</v>
      </c>
      <c r="J271" s="114"/>
      <c r="K271" s="5" t="s">
        <v>24</v>
      </c>
      <c r="L271" s="6"/>
      <c r="M271" s="9" t="s">
        <v>25</v>
      </c>
      <c r="N271" s="113">
        <f t="shared" si="46"/>
        <v>0</v>
      </c>
      <c r="O271" s="114"/>
      <c r="P271" s="5" t="s">
        <v>24</v>
      </c>
      <c r="R271" s="113">
        <f t="shared" si="47"/>
        <v>0</v>
      </c>
      <c r="S271" s="114"/>
      <c r="T271" s="5" t="s">
        <v>24</v>
      </c>
      <c r="V271" s="25" t="str">
        <f t="shared" si="50"/>
        <v/>
      </c>
      <c r="W271" s="25" t="str">
        <f t="shared" si="48"/>
        <v/>
      </c>
      <c r="X271" s="25" t="str">
        <f t="shared" si="51"/>
        <v/>
      </c>
      <c r="Y271" s="25" t="s">
        <v>26</v>
      </c>
      <c r="Z271" s="29"/>
      <c r="AA271" s="25" t="str">
        <f t="shared" si="49"/>
        <v/>
      </c>
      <c r="AB271" s="29"/>
      <c r="AC271" s="29"/>
      <c r="AD271" s="87" t="str">
        <f t="shared" si="52"/>
        <v/>
      </c>
      <c r="AE271" s="95" t="str">
        <f t="shared" si="53"/>
        <v/>
      </c>
      <c r="AF271" s="23">
        <f t="shared" si="54"/>
        <v>1</v>
      </c>
      <c r="AG271" s="2">
        <f t="shared" si="55"/>
        <v>7</v>
      </c>
      <c r="AH271" s="2">
        <f t="shared" si="56"/>
        <v>1</v>
      </c>
      <c r="AI271" s="2">
        <f>COUNTIF(【編集不可】祝日一覧!$B$1:$B$23,$F271)</f>
        <v>0</v>
      </c>
      <c r="AJ271" s="2">
        <f>COUNTIF(【編集不可】祝日一覧!$B$1:$B$23,$AF271)</f>
        <v>0</v>
      </c>
      <c r="AK271" s="2" t="str">
        <f ca="1">$B271&amp;"-"&amp;COUNTIF($B$13:INDIRECT("B"&amp;12+A271),B271)</f>
        <v>-0</v>
      </c>
    </row>
    <row r="272" spans="1:37" ht="21.75" customHeight="1" x14ac:dyDescent="0.25">
      <c r="A272" s="7">
        <v>260</v>
      </c>
      <c r="B272" s="14"/>
      <c r="C272" s="28"/>
      <c r="D272" s="28"/>
      <c r="E272" s="17"/>
      <c r="F272" s="17"/>
      <c r="G272" s="6"/>
      <c r="H272" s="9" t="s">
        <v>24</v>
      </c>
      <c r="I272" s="113">
        <f t="shared" si="45"/>
        <v>0</v>
      </c>
      <c r="J272" s="114"/>
      <c r="K272" s="5" t="s">
        <v>24</v>
      </c>
      <c r="L272" s="6"/>
      <c r="M272" s="9" t="s">
        <v>25</v>
      </c>
      <c r="N272" s="113">
        <f t="shared" si="46"/>
        <v>0</v>
      </c>
      <c r="O272" s="114"/>
      <c r="P272" s="5" t="s">
        <v>24</v>
      </c>
      <c r="R272" s="113">
        <f t="shared" si="47"/>
        <v>0</v>
      </c>
      <c r="S272" s="114"/>
      <c r="T272" s="5" t="s">
        <v>24</v>
      </c>
      <c r="V272" s="25" t="str">
        <f t="shared" si="50"/>
        <v/>
      </c>
      <c r="W272" s="25" t="str">
        <f t="shared" si="48"/>
        <v/>
      </c>
      <c r="X272" s="25" t="str">
        <f t="shared" si="51"/>
        <v/>
      </c>
      <c r="Y272" s="25" t="s">
        <v>26</v>
      </c>
      <c r="Z272" s="29"/>
      <c r="AA272" s="25" t="str">
        <f t="shared" si="49"/>
        <v/>
      </c>
      <c r="AB272" s="29"/>
      <c r="AC272" s="29"/>
      <c r="AD272" s="87" t="str">
        <f t="shared" si="52"/>
        <v/>
      </c>
      <c r="AE272" s="95" t="str">
        <f t="shared" si="53"/>
        <v/>
      </c>
      <c r="AF272" s="23">
        <f t="shared" si="54"/>
        <v>1</v>
      </c>
      <c r="AG272" s="2">
        <f t="shared" si="55"/>
        <v>7</v>
      </c>
      <c r="AH272" s="2">
        <f t="shared" si="56"/>
        <v>1</v>
      </c>
      <c r="AI272" s="2">
        <f>COUNTIF(【編集不可】祝日一覧!$B$1:$B$23,$F272)</f>
        <v>0</v>
      </c>
      <c r="AJ272" s="2">
        <f>COUNTIF(【編集不可】祝日一覧!$B$1:$B$23,$AF272)</f>
        <v>0</v>
      </c>
      <c r="AK272" s="2" t="str">
        <f ca="1">$B272&amp;"-"&amp;COUNTIF($B$13:INDIRECT("B"&amp;12+A272),B272)</f>
        <v>-0</v>
      </c>
    </row>
    <row r="273" spans="1:37" ht="21.75" customHeight="1" x14ac:dyDescent="0.25">
      <c r="A273" s="7">
        <v>261</v>
      </c>
      <c r="B273" s="14"/>
      <c r="C273" s="28"/>
      <c r="D273" s="28"/>
      <c r="E273" s="17"/>
      <c r="F273" s="17"/>
      <c r="G273" s="6"/>
      <c r="H273" s="9" t="s">
        <v>24</v>
      </c>
      <c r="I273" s="113">
        <f t="shared" si="45"/>
        <v>0</v>
      </c>
      <c r="J273" s="114"/>
      <c r="K273" s="5" t="s">
        <v>24</v>
      </c>
      <c r="L273" s="6"/>
      <c r="M273" s="9" t="s">
        <v>25</v>
      </c>
      <c r="N273" s="113">
        <f t="shared" si="46"/>
        <v>0</v>
      </c>
      <c r="O273" s="114"/>
      <c r="P273" s="5" t="s">
        <v>24</v>
      </c>
      <c r="R273" s="113">
        <f t="shared" si="47"/>
        <v>0</v>
      </c>
      <c r="S273" s="114"/>
      <c r="T273" s="5" t="s">
        <v>24</v>
      </c>
      <c r="V273" s="25" t="str">
        <f t="shared" si="50"/>
        <v/>
      </c>
      <c r="W273" s="25" t="str">
        <f t="shared" si="48"/>
        <v/>
      </c>
      <c r="X273" s="25" t="str">
        <f t="shared" si="51"/>
        <v/>
      </c>
      <c r="Y273" s="25" t="s">
        <v>26</v>
      </c>
      <c r="Z273" s="29"/>
      <c r="AA273" s="25" t="str">
        <f t="shared" si="49"/>
        <v/>
      </c>
      <c r="AB273" s="29"/>
      <c r="AC273" s="29"/>
      <c r="AD273" s="87" t="str">
        <f t="shared" si="52"/>
        <v/>
      </c>
      <c r="AE273" s="95" t="str">
        <f t="shared" si="53"/>
        <v/>
      </c>
      <c r="AF273" s="23">
        <f t="shared" si="54"/>
        <v>1</v>
      </c>
      <c r="AG273" s="2">
        <f t="shared" si="55"/>
        <v>7</v>
      </c>
      <c r="AH273" s="2">
        <f t="shared" si="56"/>
        <v>1</v>
      </c>
      <c r="AI273" s="2">
        <f>COUNTIF(【編集不可】祝日一覧!$B$1:$B$23,$F273)</f>
        <v>0</v>
      </c>
      <c r="AJ273" s="2">
        <f>COUNTIF(【編集不可】祝日一覧!$B$1:$B$23,$AF273)</f>
        <v>0</v>
      </c>
      <c r="AK273" s="2" t="str">
        <f ca="1">$B273&amp;"-"&amp;COUNTIF($B$13:INDIRECT("B"&amp;12+A273),B273)</f>
        <v>-0</v>
      </c>
    </row>
    <row r="274" spans="1:37" ht="21.75" customHeight="1" x14ac:dyDescent="0.25">
      <c r="A274" s="7">
        <v>262</v>
      </c>
      <c r="B274" s="14"/>
      <c r="C274" s="28"/>
      <c r="D274" s="28"/>
      <c r="E274" s="17"/>
      <c r="F274" s="17"/>
      <c r="G274" s="6"/>
      <c r="H274" s="9" t="s">
        <v>24</v>
      </c>
      <c r="I274" s="113">
        <f t="shared" si="45"/>
        <v>0</v>
      </c>
      <c r="J274" s="114"/>
      <c r="K274" s="5" t="s">
        <v>24</v>
      </c>
      <c r="L274" s="6"/>
      <c r="M274" s="9" t="s">
        <v>25</v>
      </c>
      <c r="N274" s="113">
        <f t="shared" si="46"/>
        <v>0</v>
      </c>
      <c r="O274" s="114"/>
      <c r="P274" s="5" t="s">
        <v>24</v>
      </c>
      <c r="R274" s="113">
        <f t="shared" si="47"/>
        <v>0</v>
      </c>
      <c r="S274" s="114"/>
      <c r="T274" s="5" t="s">
        <v>24</v>
      </c>
      <c r="V274" s="25" t="str">
        <f t="shared" si="50"/>
        <v/>
      </c>
      <c r="W274" s="25" t="str">
        <f t="shared" si="48"/>
        <v/>
      </c>
      <c r="X274" s="25" t="str">
        <f t="shared" si="51"/>
        <v/>
      </c>
      <c r="Y274" s="25" t="s">
        <v>26</v>
      </c>
      <c r="Z274" s="29"/>
      <c r="AA274" s="25" t="str">
        <f t="shared" si="49"/>
        <v/>
      </c>
      <c r="AB274" s="29"/>
      <c r="AC274" s="29"/>
      <c r="AD274" s="87" t="str">
        <f t="shared" si="52"/>
        <v/>
      </c>
      <c r="AE274" s="95" t="str">
        <f t="shared" si="53"/>
        <v/>
      </c>
      <c r="AF274" s="23">
        <f t="shared" si="54"/>
        <v>1</v>
      </c>
      <c r="AG274" s="2">
        <f t="shared" si="55"/>
        <v>7</v>
      </c>
      <c r="AH274" s="2">
        <f t="shared" si="56"/>
        <v>1</v>
      </c>
      <c r="AI274" s="2">
        <f>COUNTIF(【編集不可】祝日一覧!$B$1:$B$23,$F274)</f>
        <v>0</v>
      </c>
      <c r="AJ274" s="2">
        <f>COUNTIF(【編集不可】祝日一覧!$B$1:$B$23,$AF274)</f>
        <v>0</v>
      </c>
      <c r="AK274" s="2" t="str">
        <f ca="1">$B274&amp;"-"&amp;COUNTIF($B$13:INDIRECT("B"&amp;12+A274),B274)</f>
        <v>-0</v>
      </c>
    </row>
    <row r="275" spans="1:37" ht="21.75" customHeight="1" x14ac:dyDescent="0.25">
      <c r="A275" s="7">
        <v>263</v>
      </c>
      <c r="B275" s="14"/>
      <c r="C275" s="28"/>
      <c r="D275" s="28"/>
      <c r="E275" s="17"/>
      <c r="F275" s="17"/>
      <c r="G275" s="6"/>
      <c r="H275" s="9" t="s">
        <v>24</v>
      </c>
      <c r="I275" s="113">
        <f t="shared" si="45"/>
        <v>0</v>
      </c>
      <c r="J275" s="114"/>
      <c r="K275" s="5" t="s">
        <v>24</v>
      </c>
      <c r="L275" s="6"/>
      <c r="M275" s="9" t="s">
        <v>25</v>
      </c>
      <c r="N275" s="113">
        <f t="shared" si="46"/>
        <v>0</v>
      </c>
      <c r="O275" s="114"/>
      <c r="P275" s="5" t="s">
        <v>24</v>
      </c>
      <c r="R275" s="113">
        <f t="shared" si="47"/>
        <v>0</v>
      </c>
      <c r="S275" s="114"/>
      <c r="T275" s="5" t="s">
        <v>24</v>
      </c>
      <c r="V275" s="25" t="str">
        <f t="shared" si="50"/>
        <v/>
      </c>
      <c r="W275" s="25" t="str">
        <f t="shared" si="48"/>
        <v/>
      </c>
      <c r="X275" s="25" t="str">
        <f t="shared" si="51"/>
        <v/>
      </c>
      <c r="Y275" s="25" t="s">
        <v>26</v>
      </c>
      <c r="Z275" s="29"/>
      <c r="AA275" s="25" t="str">
        <f t="shared" si="49"/>
        <v/>
      </c>
      <c r="AB275" s="29"/>
      <c r="AC275" s="29"/>
      <c r="AD275" s="87" t="str">
        <f t="shared" si="52"/>
        <v/>
      </c>
      <c r="AE275" s="95" t="str">
        <f t="shared" si="53"/>
        <v/>
      </c>
      <c r="AF275" s="23">
        <f t="shared" si="54"/>
        <v>1</v>
      </c>
      <c r="AG275" s="2">
        <f t="shared" si="55"/>
        <v>7</v>
      </c>
      <c r="AH275" s="2">
        <f t="shared" si="56"/>
        <v>1</v>
      </c>
      <c r="AI275" s="2">
        <f>COUNTIF(【編集不可】祝日一覧!$B$1:$B$23,$F275)</f>
        <v>0</v>
      </c>
      <c r="AJ275" s="2">
        <f>COUNTIF(【編集不可】祝日一覧!$B$1:$B$23,$AF275)</f>
        <v>0</v>
      </c>
      <c r="AK275" s="2" t="str">
        <f ca="1">$B275&amp;"-"&amp;COUNTIF($B$13:INDIRECT("B"&amp;12+A275),B275)</f>
        <v>-0</v>
      </c>
    </row>
    <row r="276" spans="1:37" ht="21.75" customHeight="1" x14ac:dyDescent="0.25">
      <c r="A276" s="7">
        <v>264</v>
      </c>
      <c r="B276" s="14"/>
      <c r="C276" s="28"/>
      <c r="D276" s="28"/>
      <c r="E276" s="17"/>
      <c r="F276" s="17"/>
      <c r="G276" s="6"/>
      <c r="H276" s="9" t="s">
        <v>24</v>
      </c>
      <c r="I276" s="113">
        <f t="shared" ref="I276:I339" si="57">IF(ROUNDDOWN(G276*0.2,0)&lt;3000,ROUNDDOWN(G276*0.2,0),3000)</f>
        <v>0</v>
      </c>
      <c r="J276" s="114"/>
      <c r="K276" s="5" t="s">
        <v>24</v>
      </c>
      <c r="L276" s="6"/>
      <c r="M276" s="9" t="s">
        <v>25</v>
      </c>
      <c r="N276" s="113">
        <f t="shared" si="46"/>
        <v>0</v>
      </c>
      <c r="O276" s="114"/>
      <c r="P276" s="5" t="s">
        <v>24</v>
      </c>
      <c r="R276" s="113">
        <f t="shared" si="47"/>
        <v>0</v>
      </c>
      <c r="S276" s="114"/>
      <c r="T276" s="5" t="s">
        <v>24</v>
      </c>
      <c r="V276" s="25" t="str">
        <f t="shared" si="50"/>
        <v/>
      </c>
      <c r="W276" s="25" t="str">
        <f t="shared" si="48"/>
        <v/>
      </c>
      <c r="X276" s="25" t="str">
        <f t="shared" si="51"/>
        <v/>
      </c>
      <c r="Y276" s="25" t="s">
        <v>26</v>
      </c>
      <c r="Z276" s="29"/>
      <c r="AA276" s="25" t="str">
        <f t="shared" si="49"/>
        <v/>
      </c>
      <c r="AB276" s="29"/>
      <c r="AC276" s="29"/>
      <c r="AD276" s="87" t="str">
        <f t="shared" si="52"/>
        <v/>
      </c>
      <c r="AE276" s="95" t="str">
        <f t="shared" si="53"/>
        <v/>
      </c>
      <c r="AF276" s="23">
        <f t="shared" si="54"/>
        <v>1</v>
      </c>
      <c r="AG276" s="2">
        <f t="shared" si="55"/>
        <v>7</v>
      </c>
      <c r="AH276" s="2">
        <f t="shared" si="56"/>
        <v>1</v>
      </c>
      <c r="AI276" s="2">
        <f>COUNTIF(【編集不可】祝日一覧!$B$1:$B$23,$F276)</f>
        <v>0</v>
      </c>
      <c r="AJ276" s="2">
        <f>COUNTIF(【編集不可】祝日一覧!$B$1:$B$23,$AF276)</f>
        <v>0</v>
      </c>
      <c r="AK276" s="2" t="str">
        <f ca="1">$B276&amp;"-"&amp;COUNTIF($B$13:INDIRECT("B"&amp;12+A276),B276)</f>
        <v>-0</v>
      </c>
    </row>
    <row r="277" spans="1:37" ht="21.75" customHeight="1" x14ac:dyDescent="0.25">
      <c r="A277" s="7">
        <v>265</v>
      </c>
      <c r="B277" s="14"/>
      <c r="C277" s="28"/>
      <c r="D277" s="28"/>
      <c r="E277" s="17"/>
      <c r="F277" s="17"/>
      <c r="G277" s="6"/>
      <c r="H277" s="9" t="s">
        <v>24</v>
      </c>
      <c r="I277" s="113">
        <f t="shared" si="57"/>
        <v>0</v>
      </c>
      <c r="J277" s="114"/>
      <c r="K277" s="5" t="s">
        <v>24</v>
      </c>
      <c r="L277" s="6"/>
      <c r="M277" s="9" t="s">
        <v>25</v>
      </c>
      <c r="N277" s="113">
        <f t="shared" si="46"/>
        <v>0</v>
      </c>
      <c r="O277" s="114"/>
      <c r="P277" s="5" t="s">
        <v>24</v>
      </c>
      <c r="R277" s="113">
        <f t="shared" si="47"/>
        <v>0</v>
      </c>
      <c r="S277" s="114"/>
      <c r="T277" s="5" t="s">
        <v>24</v>
      </c>
      <c r="V277" s="25" t="str">
        <f t="shared" si="50"/>
        <v/>
      </c>
      <c r="W277" s="25" t="str">
        <f t="shared" si="48"/>
        <v/>
      </c>
      <c r="X277" s="25" t="str">
        <f t="shared" si="51"/>
        <v/>
      </c>
      <c r="Y277" s="25" t="s">
        <v>26</v>
      </c>
      <c r="Z277" s="29"/>
      <c r="AA277" s="25" t="str">
        <f t="shared" si="49"/>
        <v/>
      </c>
      <c r="AB277" s="29"/>
      <c r="AC277" s="29"/>
      <c r="AD277" s="87" t="str">
        <f t="shared" si="52"/>
        <v/>
      </c>
      <c r="AE277" s="95" t="str">
        <f t="shared" si="53"/>
        <v/>
      </c>
      <c r="AF277" s="23">
        <f t="shared" si="54"/>
        <v>1</v>
      </c>
      <c r="AG277" s="2">
        <f t="shared" si="55"/>
        <v>7</v>
      </c>
      <c r="AH277" s="2">
        <f t="shared" si="56"/>
        <v>1</v>
      </c>
      <c r="AI277" s="2">
        <f>COUNTIF(【編集不可】祝日一覧!$B$1:$B$23,$F277)</f>
        <v>0</v>
      </c>
      <c r="AJ277" s="2">
        <f>COUNTIF(【編集不可】祝日一覧!$B$1:$B$23,$AF277)</f>
        <v>0</v>
      </c>
      <c r="AK277" s="2" t="str">
        <f ca="1">$B277&amp;"-"&amp;COUNTIF($B$13:INDIRECT("B"&amp;12+A277),B277)</f>
        <v>-0</v>
      </c>
    </row>
    <row r="278" spans="1:37" ht="21.75" customHeight="1" x14ac:dyDescent="0.25">
      <c r="A278" s="7">
        <v>266</v>
      </c>
      <c r="B278" s="14"/>
      <c r="C278" s="28"/>
      <c r="D278" s="28"/>
      <c r="E278" s="17"/>
      <c r="F278" s="17"/>
      <c r="G278" s="6"/>
      <c r="H278" s="9" t="s">
        <v>24</v>
      </c>
      <c r="I278" s="113">
        <f t="shared" si="57"/>
        <v>0</v>
      </c>
      <c r="J278" s="114"/>
      <c r="K278" s="5" t="s">
        <v>24</v>
      </c>
      <c r="L278" s="6"/>
      <c r="M278" s="9" t="s">
        <v>25</v>
      </c>
      <c r="N278" s="113">
        <f t="shared" si="46"/>
        <v>0</v>
      </c>
      <c r="O278" s="114"/>
      <c r="P278" s="5" t="s">
        <v>24</v>
      </c>
      <c r="R278" s="113">
        <f t="shared" si="47"/>
        <v>0</v>
      </c>
      <c r="S278" s="114"/>
      <c r="T278" s="5" t="s">
        <v>24</v>
      </c>
      <c r="V278" s="25" t="str">
        <f t="shared" si="50"/>
        <v/>
      </c>
      <c r="W278" s="25" t="str">
        <f t="shared" si="48"/>
        <v/>
      </c>
      <c r="X278" s="25" t="str">
        <f t="shared" si="51"/>
        <v/>
      </c>
      <c r="Y278" s="25" t="s">
        <v>26</v>
      </c>
      <c r="Z278" s="29"/>
      <c r="AA278" s="25" t="str">
        <f t="shared" si="49"/>
        <v/>
      </c>
      <c r="AB278" s="29"/>
      <c r="AC278" s="29"/>
      <c r="AD278" s="87" t="str">
        <f t="shared" si="52"/>
        <v/>
      </c>
      <c r="AE278" s="95" t="str">
        <f t="shared" si="53"/>
        <v/>
      </c>
      <c r="AF278" s="23">
        <f t="shared" si="54"/>
        <v>1</v>
      </c>
      <c r="AG278" s="2">
        <f t="shared" si="55"/>
        <v>7</v>
      </c>
      <c r="AH278" s="2">
        <f t="shared" si="56"/>
        <v>1</v>
      </c>
      <c r="AI278" s="2">
        <f>COUNTIF(【編集不可】祝日一覧!$B$1:$B$23,$F278)</f>
        <v>0</v>
      </c>
      <c r="AJ278" s="2">
        <f>COUNTIF(【編集不可】祝日一覧!$B$1:$B$23,$AF278)</f>
        <v>0</v>
      </c>
      <c r="AK278" s="2" t="str">
        <f ca="1">$B278&amp;"-"&amp;COUNTIF($B$13:INDIRECT("B"&amp;12+A278),B278)</f>
        <v>-0</v>
      </c>
    </row>
    <row r="279" spans="1:37" ht="21.75" customHeight="1" x14ac:dyDescent="0.25">
      <c r="A279" s="7">
        <v>267</v>
      </c>
      <c r="B279" s="14"/>
      <c r="C279" s="28"/>
      <c r="D279" s="28"/>
      <c r="E279" s="17"/>
      <c r="F279" s="17"/>
      <c r="G279" s="6"/>
      <c r="H279" s="9" t="s">
        <v>24</v>
      </c>
      <c r="I279" s="113">
        <f t="shared" si="57"/>
        <v>0</v>
      </c>
      <c r="J279" s="114"/>
      <c r="K279" s="5" t="s">
        <v>24</v>
      </c>
      <c r="L279" s="6"/>
      <c r="M279" s="9" t="s">
        <v>25</v>
      </c>
      <c r="N279" s="113">
        <f t="shared" si="46"/>
        <v>0</v>
      </c>
      <c r="O279" s="114"/>
      <c r="P279" s="5" t="s">
        <v>24</v>
      </c>
      <c r="R279" s="113">
        <f t="shared" si="47"/>
        <v>0</v>
      </c>
      <c r="S279" s="114"/>
      <c r="T279" s="5" t="s">
        <v>24</v>
      </c>
      <c r="V279" s="25" t="str">
        <f t="shared" si="50"/>
        <v/>
      </c>
      <c r="W279" s="25" t="str">
        <f t="shared" si="48"/>
        <v/>
      </c>
      <c r="X279" s="25" t="str">
        <f t="shared" si="51"/>
        <v/>
      </c>
      <c r="Y279" s="25" t="s">
        <v>26</v>
      </c>
      <c r="Z279" s="29"/>
      <c r="AA279" s="25" t="str">
        <f t="shared" si="49"/>
        <v/>
      </c>
      <c r="AB279" s="29"/>
      <c r="AC279" s="29"/>
      <c r="AD279" s="87" t="str">
        <f t="shared" si="52"/>
        <v/>
      </c>
      <c r="AE279" s="95" t="str">
        <f t="shared" si="53"/>
        <v/>
      </c>
      <c r="AF279" s="23">
        <f t="shared" si="54"/>
        <v>1</v>
      </c>
      <c r="AG279" s="2">
        <f t="shared" si="55"/>
        <v>7</v>
      </c>
      <c r="AH279" s="2">
        <f t="shared" si="56"/>
        <v>1</v>
      </c>
      <c r="AI279" s="2">
        <f>COUNTIF(【編集不可】祝日一覧!$B$1:$B$23,$F279)</f>
        <v>0</v>
      </c>
      <c r="AJ279" s="2">
        <f>COUNTIF(【編集不可】祝日一覧!$B$1:$B$23,$AF279)</f>
        <v>0</v>
      </c>
      <c r="AK279" s="2" t="str">
        <f ca="1">$B279&amp;"-"&amp;COUNTIF($B$13:INDIRECT("B"&amp;12+A279),B279)</f>
        <v>-0</v>
      </c>
    </row>
    <row r="280" spans="1:37" ht="21.75" customHeight="1" x14ac:dyDescent="0.25">
      <c r="A280" s="7">
        <v>268</v>
      </c>
      <c r="B280" s="14"/>
      <c r="C280" s="28"/>
      <c r="D280" s="28"/>
      <c r="E280" s="17"/>
      <c r="F280" s="17"/>
      <c r="G280" s="6"/>
      <c r="H280" s="9" t="s">
        <v>24</v>
      </c>
      <c r="I280" s="113">
        <f t="shared" si="57"/>
        <v>0</v>
      </c>
      <c r="J280" s="114"/>
      <c r="K280" s="5" t="s">
        <v>24</v>
      </c>
      <c r="L280" s="6"/>
      <c r="M280" s="9" t="s">
        <v>25</v>
      </c>
      <c r="N280" s="113">
        <f t="shared" si="46"/>
        <v>0</v>
      </c>
      <c r="O280" s="114"/>
      <c r="P280" s="5" t="s">
        <v>24</v>
      </c>
      <c r="R280" s="113">
        <f t="shared" si="47"/>
        <v>0</v>
      </c>
      <c r="S280" s="114"/>
      <c r="T280" s="5" t="s">
        <v>24</v>
      </c>
      <c r="V280" s="25" t="str">
        <f t="shared" si="50"/>
        <v/>
      </c>
      <c r="W280" s="25" t="str">
        <f t="shared" si="48"/>
        <v/>
      </c>
      <c r="X280" s="25" t="str">
        <f t="shared" si="51"/>
        <v/>
      </c>
      <c r="Y280" s="25" t="s">
        <v>26</v>
      </c>
      <c r="Z280" s="29"/>
      <c r="AA280" s="25" t="str">
        <f t="shared" si="49"/>
        <v/>
      </c>
      <c r="AB280" s="29"/>
      <c r="AC280" s="29"/>
      <c r="AD280" s="87" t="str">
        <f t="shared" si="52"/>
        <v/>
      </c>
      <c r="AE280" s="95" t="str">
        <f t="shared" si="53"/>
        <v/>
      </c>
      <c r="AF280" s="23">
        <f t="shared" si="54"/>
        <v>1</v>
      </c>
      <c r="AG280" s="2">
        <f t="shared" si="55"/>
        <v>7</v>
      </c>
      <c r="AH280" s="2">
        <f t="shared" si="56"/>
        <v>1</v>
      </c>
      <c r="AI280" s="2">
        <f>COUNTIF(【編集不可】祝日一覧!$B$1:$B$23,$F280)</f>
        <v>0</v>
      </c>
      <c r="AJ280" s="2">
        <f>COUNTIF(【編集不可】祝日一覧!$B$1:$B$23,$AF280)</f>
        <v>0</v>
      </c>
      <c r="AK280" s="2" t="str">
        <f ca="1">$B280&amp;"-"&amp;COUNTIF($B$13:INDIRECT("B"&amp;12+A280),B280)</f>
        <v>-0</v>
      </c>
    </row>
    <row r="281" spans="1:37" ht="21.75" customHeight="1" x14ac:dyDescent="0.25">
      <c r="A281" s="7">
        <v>269</v>
      </c>
      <c r="B281" s="14"/>
      <c r="C281" s="28"/>
      <c r="D281" s="28"/>
      <c r="E281" s="17"/>
      <c r="F281" s="17"/>
      <c r="G281" s="6"/>
      <c r="H281" s="9" t="s">
        <v>24</v>
      </c>
      <c r="I281" s="113">
        <f t="shared" si="57"/>
        <v>0</v>
      </c>
      <c r="J281" s="114"/>
      <c r="K281" s="5" t="s">
        <v>24</v>
      </c>
      <c r="L281" s="6"/>
      <c r="M281" s="9" t="s">
        <v>25</v>
      </c>
      <c r="N281" s="113">
        <f t="shared" si="46"/>
        <v>0</v>
      </c>
      <c r="O281" s="114"/>
      <c r="P281" s="5" t="s">
        <v>24</v>
      </c>
      <c r="R281" s="113">
        <f t="shared" si="47"/>
        <v>0</v>
      </c>
      <c r="S281" s="114"/>
      <c r="T281" s="5" t="s">
        <v>24</v>
      </c>
      <c r="V281" s="25" t="str">
        <f t="shared" si="50"/>
        <v/>
      </c>
      <c r="W281" s="25" t="str">
        <f t="shared" si="48"/>
        <v/>
      </c>
      <c r="X281" s="25" t="str">
        <f t="shared" si="51"/>
        <v/>
      </c>
      <c r="Y281" s="25" t="s">
        <v>26</v>
      </c>
      <c r="Z281" s="29"/>
      <c r="AA281" s="25" t="str">
        <f t="shared" si="49"/>
        <v/>
      </c>
      <c r="AB281" s="29"/>
      <c r="AC281" s="29"/>
      <c r="AD281" s="87" t="str">
        <f t="shared" si="52"/>
        <v/>
      </c>
      <c r="AE281" s="95" t="str">
        <f t="shared" si="53"/>
        <v/>
      </c>
      <c r="AF281" s="23">
        <f t="shared" si="54"/>
        <v>1</v>
      </c>
      <c r="AG281" s="2">
        <f t="shared" si="55"/>
        <v>7</v>
      </c>
      <c r="AH281" s="2">
        <f t="shared" si="56"/>
        <v>1</v>
      </c>
      <c r="AI281" s="2">
        <f>COUNTIF(【編集不可】祝日一覧!$B$1:$B$23,$F281)</f>
        <v>0</v>
      </c>
      <c r="AJ281" s="2">
        <f>COUNTIF(【編集不可】祝日一覧!$B$1:$B$23,$AF281)</f>
        <v>0</v>
      </c>
      <c r="AK281" s="2" t="str">
        <f ca="1">$B281&amp;"-"&amp;COUNTIF($B$13:INDIRECT("B"&amp;12+A281),B281)</f>
        <v>-0</v>
      </c>
    </row>
    <row r="282" spans="1:37" ht="21.75" customHeight="1" x14ac:dyDescent="0.25">
      <c r="A282" s="7">
        <v>270</v>
      </c>
      <c r="B282" s="14"/>
      <c r="C282" s="28"/>
      <c r="D282" s="28"/>
      <c r="E282" s="17"/>
      <c r="F282" s="17"/>
      <c r="G282" s="6"/>
      <c r="H282" s="9" t="s">
        <v>24</v>
      </c>
      <c r="I282" s="113">
        <f t="shared" si="57"/>
        <v>0</v>
      </c>
      <c r="J282" s="114"/>
      <c r="K282" s="5" t="s">
        <v>24</v>
      </c>
      <c r="L282" s="6"/>
      <c r="M282" s="9" t="s">
        <v>25</v>
      </c>
      <c r="N282" s="113">
        <f t="shared" si="46"/>
        <v>0</v>
      </c>
      <c r="O282" s="114"/>
      <c r="P282" s="5" t="s">
        <v>24</v>
      </c>
      <c r="R282" s="113">
        <f t="shared" si="47"/>
        <v>0</v>
      </c>
      <c r="S282" s="114"/>
      <c r="T282" s="5" t="s">
        <v>24</v>
      </c>
      <c r="V282" s="25" t="str">
        <f t="shared" si="50"/>
        <v/>
      </c>
      <c r="W282" s="25" t="str">
        <f t="shared" si="48"/>
        <v/>
      </c>
      <c r="X282" s="25" t="str">
        <f t="shared" si="51"/>
        <v/>
      </c>
      <c r="Y282" s="25" t="s">
        <v>26</v>
      </c>
      <c r="Z282" s="29"/>
      <c r="AA282" s="25" t="str">
        <f t="shared" si="49"/>
        <v/>
      </c>
      <c r="AB282" s="29"/>
      <c r="AC282" s="29"/>
      <c r="AD282" s="87" t="str">
        <f t="shared" si="52"/>
        <v/>
      </c>
      <c r="AE282" s="95" t="str">
        <f t="shared" si="53"/>
        <v/>
      </c>
      <c r="AF282" s="23">
        <f t="shared" si="54"/>
        <v>1</v>
      </c>
      <c r="AG282" s="2">
        <f t="shared" si="55"/>
        <v>7</v>
      </c>
      <c r="AH282" s="2">
        <f t="shared" si="56"/>
        <v>1</v>
      </c>
      <c r="AI282" s="2">
        <f>COUNTIF(【編集不可】祝日一覧!$B$1:$B$23,$F282)</f>
        <v>0</v>
      </c>
      <c r="AJ282" s="2">
        <f>COUNTIF(【編集不可】祝日一覧!$B$1:$B$23,$AF282)</f>
        <v>0</v>
      </c>
      <c r="AK282" s="2" t="str">
        <f ca="1">$B282&amp;"-"&amp;COUNTIF($B$13:INDIRECT("B"&amp;12+A282),B282)</f>
        <v>-0</v>
      </c>
    </row>
    <row r="283" spans="1:37" ht="21.75" customHeight="1" x14ac:dyDescent="0.25">
      <c r="A283" s="7">
        <v>271</v>
      </c>
      <c r="B283" s="14"/>
      <c r="C283" s="28"/>
      <c r="D283" s="28"/>
      <c r="E283" s="17"/>
      <c r="F283" s="17"/>
      <c r="G283" s="6"/>
      <c r="H283" s="9" t="s">
        <v>24</v>
      </c>
      <c r="I283" s="113">
        <f t="shared" si="57"/>
        <v>0</v>
      </c>
      <c r="J283" s="114"/>
      <c r="K283" s="5" t="s">
        <v>24</v>
      </c>
      <c r="L283" s="6"/>
      <c r="M283" s="9" t="s">
        <v>25</v>
      </c>
      <c r="N283" s="113">
        <f t="shared" si="46"/>
        <v>0</v>
      </c>
      <c r="O283" s="114"/>
      <c r="P283" s="5" t="s">
        <v>24</v>
      </c>
      <c r="R283" s="113">
        <f t="shared" si="47"/>
        <v>0</v>
      </c>
      <c r="S283" s="114"/>
      <c r="T283" s="5" t="s">
        <v>24</v>
      </c>
      <c r="V283" s="25" t="str">
        <f t="shared" si="50"/>
        <v/>
      </c>
      <c r="W283" s="25" t="str">
        <f t="shared" si="48"/>
        <v/>
      </c>
      <c r="X283" s="25" t="str">
        <f t="shared" si="51"/>
        <v/>
      </c>
      <c r="Y283" s="25" t="s">
        <v>26</v>
      </c>
      <c r="Z283" s="29"/>
      <c r="AA283" s="25" t="str">
        <f t="shared" si="49"/>
        <v/>
      </c>
      <c r="AB283" s="29"/>
      <c r="AC283" s="29"/>
      <c r="AD283" s="87" t="str">
        <f t="shared" si="52"/>
        <v/>
      </c>
      <c r="AE283" s="95" t="str">
        <f t="shared" si="53"/>
        <v/>
      </c>
      <c r="AF283" s="23">
        <f t="shared" si="54"/>
        <v>1</v>
      </c>
      <c r="AG283" s="2">
        <f t="shared" si="55"/>
        <v>7</v>
      </c>
      <c r="AH283" s="2">
        <f t="shared" si="56"/>
        <v>1</v>
      </c>
      <c r="AI283" s="2">
        <f>COUNTIF(【編集不可】祝日一覧!$B$1:$B$23,$F283)</f>
        <v>0</v>
      </c>
      <c r="AJ283" s="2">
        <f>COUNTIF(【編集不可】祝日一覧!$B$1:$B$23,$AF283)</f>
        <v>0</v>
      </c>
      <c r="AK283" s="2" t="str">
        <f ca="1">$B283&amp;"-"&amp;COUNTIF($B$13:INDIRECT("B"&amp;12+A283),B283)</f>
        <v>-0</v>
      </c>
    </row>
    <row r="284" spans="1:37" ht="21.75" customHeight="1" x14ac:dyDescent="0.25">
      <c r="A284" s="7">
        <v>272</v>
      </c>
      <c r="B284" s="14"/>
      <c r="C284" s="28"/>
      <c r="D284" s="28"/>
      <c r="E284" s="17"/>
      <c r="F284" s="17"/>
      <c r="G284" s="6"/>
      <c r="H284" s="9" t="s">
        <v>24</v>
      </c>
      <c r="I284" s="113">
        <f t="shared" si="57"/>
        <v>0</v>
      </c>
      <c r="J284" s="114"/>
      <c r="K284" s="5" t="s">
        <v>24</v>
      </c>
      <c r="L284" s="6"/>
      <c r="M284" s="9" t="s">
        <v>25</v>
      </c>
      <c r="N284" s="113">
        <f t="shared" si="46"/>
        <v>0</v>
      </c>
      <c r="O284" s="114"/>
      <c r="P284" s="5" t="s">
        <v>24</v>
      </c>
      <c r="R284" s="113">
        <f t="shared" si="47"/>
        <v>0</v>
      </c>
      <c r="S284" s="114"/>
      <c r="T284" s="5" t="s">
        <v>24</v>
      </c>
      <c r="V284" s="25" t="str">
        <f t="shared" si="50"/>
        <v/>
      </c>
      <c r="W284" s="25" t="str">
        <f t="shared" si="48"/>
        <v/>
      </c>
      <c r="X284" s="25" t="str">
        <f t="shared" si="51"/>
        <v/>
      </c>
      <c r="Y284" s="25" t="s">
        <v>26</v>
      </c>
      <c r="Z284" s="29"/>
      <c r="AA284" s="25" t="str">
        <f t="shared" si="49"/>
        <v/>
      </c>
      <c r="AB284" s="29"/>
      <c r="AC284" s="29"/>
      <c r="AD284" s="87" t="str">
        <f t="shared" si="52"/>
        <v/>
      </c>
      <c r="AE284" s="95" t="str">
        <f t="shared" si="53"/>
        <v/>
      </c>
      <c r="AF284" s="23">
        <f t="shared" si="54"/>
        <v>1</v>
      </c>
      <c r="AG284" s="2">
        <f t="shared" si="55"/>
        <v>7</v>
      </c>
      <c r="AH284" s="2">
        <f t="shared" si="56"/>
        <v>1</v>
      </c>
      <c r="AI284" s="2">
        <f>COUNTIF(【編集不可】祝日一覧!$B$1:$B$23,$F284)</f>
        <v>0</v>
      </c>
      <c r="AJ284" s="2">
        <f>COUNTIF(【編集不可】祝日一覧!$B$1:$B$23,$AF284)</f>
        <v>0</v>
      </c>
      <c r="AK284" s="2" t="str">
        <f ca="1">$B284&amp;"-"&amp;COUNTIF($B$13:INDIRECT("B"&amp;12+A284),B284)</f>
        <v>-0</v>
      </c>
    </row>
    <row r="285" spans="1:37" ht="21.75" customHeight="1" x14ac:dyDescent="0.25">
      <c r="A285" s="7">
        <v>273</v>
      </c>
      <c r="B285" s="14"/>
      <c r="C285" s="28"/>
      <c r="D285" s="28"/>
      <c r="E285" s="17"/>
      <c r="F285" s="17"/>
      <c r="G285" s="6"/>
      <c r="H285" s="9" t="s">
        <v>24</v>
      </c>
      <c r="I285" s="113">
        <f t="shared" si="57"/>
        <v>0</v>
      </c>
      <c r="J285" s="114"/>
      <c r="K285" s="5" t="s">
        <v>24</v>
      </c>
      <c r="L285" s="6"/>
      <c r="M285" s="9" t="s">
        <v>25</v>
      </c>
      <c r="N285" s="113">
        <f t="shared" si="46"/>
        <v>0</v>
      </c>
      <c r="O285" s="114"/>
      <c r="P285" s="5" t="s">
        <v>24</v>
      </c>
      <c r="R285" s="113">
        <f t="shared" si="47"/>
        <v>0</v>
      </c>
      <c r="S285" s="114"/>
      <c r="T285" s="5" t="s">
        <v>24</v>
      </c>
      <c r="V285" s="25" t="str">
        <f t="shared" si="50"/>
        <v/>
      </c>
      <c r="W285" s="25" t="str">
        <f t="shared" si="48"/>
        <v/>
      </c>
      <c r="X285" s="25" t="str">
        <f t="shared" si="51"/>
        <v/>
      </c>
      <c r="Y285" s="25" t="s">
        <v>26</v>
      </c>
      <c r="Z285" s="29"/>
      <c r="AA285" s="25" t="str">
        <f t="shared" si="49"/>
        <v/>
      </c>
      <c r="AB285" s="29"/>
      <c r="AC285" s="29"/>
      <c r="AD285" s="87" t="str">
        <f t="shared" si="52"/>
        <v/>
      </c>
      <c r="AE285" s="95" t="str">
        <f t="shared" si="53"/>
        <v/>
      </c>
      <c r="AF285" s="23">
        <f t="shared" si="54"/>
        <v>1</v>
      </c>
      <c r="AG285" s="2">
        <f t="shared" si="55"/>
        <v>7</v>
      </c>
      <c r="AH285" s="2">
        <f t="shared" si="56"/>
        <v>1</v>
      </c>
      <c r="AI285" s="2">
        <f>COUNTIF(【編集不可】祝日一覧!$B$1:$B$23,$F285)</f>
        <v>0</v>
      </c>
      <c r="AJ285" s="2">
        <f>COUNTIF(【編集不可】祝日一覧!$B$1:$B$23,$AF285)</f>
        <v>0</v>
      </c>
      <c r="AK285" s="2" t="str">
        <f ca="1">$B285&amp;"-"&amp;COUNTIF($B$13:INDIRECT("B"&amp;12+A285),B285)</f>
        <v>-0</v>
      </c>
    </row>
    <row r="286" spans="1:37" ht="21.75" customHeight="1" x14ac:dyDescent="0.25">
      <c r="A286" s="7">
        <v>274</v>
      </c>
      <c r="B286" s="14"/>
      <c r="C286" s="28"/>
      <c r="D286" s="28"/>
      <c r="E286" s="17"/>
      <c r="F286" s="17"/>
      <c r="G286" s="6"/>
      <c r="H286" s="9" t="s">
        <v>24</v>
      </c>
      <c r="I286" s="113">
        <f t="shared" si="57"/>
        <v>0</v>
      </c>
      <c r="J286" s="114"/>
      <c r="K286" s="5" t="s">
        <v>24</v>
      </c>
      <c r="L286" s="6"/>
      <c r="M286" s="9" t="s">
        <v>25</v>
      </c>
      <c r="N286" s="113">
        <f t="shared" si="46"/>
        <v>0</v>
      </c>
      <c r="O286" s="114"/>
      <c r="P286" s="5" t="s">
        <v>24</v>
      </c>
      <c r="R286" s="113">
        <f t="shared" si="47"/>
        <v>0</v>
      </c>
      <c r="S286" s="114"/>
      <c r="T286" s="5" t="s">
        <v>24</v>
      </c>
      <c r="V286" s="25" t="str">
        <f t="shared" si="50"/>
        <v/>
      </c>
      <c r="W286" s="25" t="str">
        <f t="shared" si="48"/>
        <v/>
      </c>
      <c r="X286" s="25" t="str">
        <f t="shared" si="51"/>
        <v/>
      </c>
      <c r="Y286" s="25" t="s">
        <v>26</v>
      </c>
      <c r="Z286" s="29"/>
      <c r="AA286" s="25" t="str">
        <f t="shared" si="49"/>
        <v/>
      </c>
      <c r="AB286" s="29"/>
      <c r="AC286" s="29"/>
      <c r="AD286" s="87" t="str">
        <f t="shared" si="52"/>
        <v/>
      </c>
      <c r="AE286" s="95" t="str">
        <f t="shared" si="53"/>
        <v/>
      </c>
      <c r="AF286" s="23">
        <f t="shared" si="54"/>
        <v>1</v>
      </c>
      <c r="AG286" s="2">
        <f t="shared" si="55"/>
        <v>7</v>
      </c>
      <c r="AH286" s="2">
        <f t="shared" si="56"/>
        <v>1</v>
      </c>
      <c r="AI286" s="2">
        <f>COUNTIF(【編集不可】祝日一覧!$B$1:$B$23,$F286)</f>
        <v>0</v>
      </c>
      <c r="AJ286" s="2">
        <f>COUNTIF(【編集不可】祝日一覧!$B$1:$B$23,$AF286)</f>
        <v>0</v>
      </c>
      <c r="AK286" s="2" t="str">
        <f ca="1">$B286&amp;"-"&amp;COUNTIF($B$13:INDIRECT("B"&amp;12+A286),B286)</f>
        <v>-0</v>
      </c>
    </row>
    <row r="287" spans="1:37" ht="21.75" customHeight="1" x14ac:dyDescent="0.25">
      <c r="A287" s="7">
        <v>275</v>
      </c>
      <c r="B287" s="14"/>
      <c r="C287" s="28"/>
      <c r="D287" s="28"/>
      <c r="E287" s="17"/>
      <c r="F287" s="17"/>
      <c r="G287" s="6"/>
      <c r="H287" s="9" t="s">
        <v>24</v>
      </c>
      <c r="I287" s="113">
        <f t="shared" si="57"/>
        <v>0</v>
      </c>
      <c r="J287" s="114"/>
      <c r="K287" s="5" t="s">
        <v>24</v>
      </c>
      <c r="L287" s="6"/>
      <c r="M287" s="9" t="s">
        <v>25</v>
      </c>
      <c r="N287" s="113">
        <f t="shared" si="46"/>
        <v>0</v>
      </c>
      <c r="O287" s="114"/>
      <c r="P287" s="5" t="s">
        <v>24</v>
      </c>
      <c r="R287" s="113">
        <f t="shared" si="47"/>
        <v>0</v>
      </c>
      <c r="S287" s="114"/>
      <c r="T287" s="5" t="s">
        <v>24</v>
      </c>
      <c r="V287" s="25" t="str">
        <f t="shared" si="50"/>
        <v/>
      </c>
      <c r="W287" s="25" t="str">
        <f t="shared" si="48"/>
        <v/>
      </c>
      <c r="X287" s="25" t="str">
        <f t="shared" si="51"/>
        <v/>
      </c>
      <c r="Y287" s="25" t="s">
        <v>26</v>
      </c>
      <c r="Z287" s="29"/>
      <c r="AA287" s="25" t="str">
        <f t="shared" si="49"/>
        <v/>
      </c>
      <c r="AB287" s="29"/>
      <c r="AC287" s="29"/>
      <c r="AD287" s="87" t="str">
        <f t="shared" si="52"/>
        <v/>
      </c>
      <c r="AE287" s="95" t="str">
        <f t="shared" si="53"/>
        <v/>
      </c>
      <c r="AF287" s="23">
        <f t="shared" si="54"/>
        <v>1</v>
      </c>
      <c r="AG287" s="2">
        <f t="shared" si="55"/>
        <v>7</v>
      </c>
      <c r="AH287" s="2">
        <f t="shared" si="56"/>
        <v>1</v>
      </c>
      <c r="AI287" s="2">
        <f>COUNTIF(【編集不可】祝日一覧!$B$1:$B$23,$F287)</f>
        <v>0</v>
      </c>
      <c r="AJ287" s="2">
        <f>COUNTIF(【編集不可】祝日一覧!$B$1:$B$23,$AF287)</f>
        <v>0</v>
      </c>
      <c r="AK287" s="2" t="str">
        <f ca="1">$B287&amp;"-"&amp;COUNTIF($B$13:INDIRECT("B"&amp;12+A287),B287)</f>
        <v>-0</v>
      </c>
    </row>
    <row r="288" spans="1:37" ht="21.75" customHeight="1" x14ac:dyDescent="0.25">
      <c r="A288" s="7">
        <v>276</v>
      </c>
      <c r="B288" s="14"/>
      <c r="C288" s="28"/>
      <c r="D288" s="28"/>
      <c r="E288" s="17"/>
      <c r="F288" s="17"/>
      <c r="G288" s="6"/>
      <c r="H288" s="9" t="s">
        <v>24</v>
      </c>
      <c r="I288" s="113">
        <f t="shared" si="57"/>
        <v>0</v>
      </c>
      <c r="J288" s="114"/>
      <c r="K288" s="5" t="s">
        <v>24</v>
      </c>
      <c r="L288" s="6"/>
      <c r="M288" s="9" t="s">
        <v>25</v>
      </c>
      <c r="N288" s="113">
        <f t="shared" si="46"/>
        <v>0</v>
      </c>
      <c r="O288" s="114"/>
      <c r="P288" s="5" t="s">
        <v>24</v>
      </c>
      <c r="R288" s="113">
        <f t="shared" si="47"/>
        <v>0</v>
      </c>
      <c r="S288" s="114"/>
      <c r="T288" s="5" t="s">
        <v>24</v>
      </c>
      <c r="V288" s="25" t="str">
        <f t="shared" si="50"/>
        <v/>
      </c>
      <c r="W288" s="25" t="str">
        <f t="shared" si="48"/>
        <v/>
      </c>
      <c r="X288" s="25" t="str">
        <f t="shared" si="51"/>
        <v/>
      </c>
      <c r="Y288" s="25" t="s">
        <v>26</v>
      </c>
      <c r="Z288" s="29"/>
      <c r="AA288" s="25" t="str">
        <f t="shared" si="49"/>
        <v/>
      </c>
      <c r="AB288" s="29"/>
      <c r="AC288" s="29"/>
      <c r="AD288" s="87" t="str">
        <f t="shared" si="52"/>
        <v/>
      </c>
      <c r="AE288" s="95" t="str">
        <f t="shared" si="53"/>
        <v/>
      </c>
      <c r="AF288" s="23">
        <f t="shared" si="54"/>
        <v>1</v>
      </c>
      <c r="AG288" s="2">
        <f t="shared" si="55"/>
        <v>7</v>
      </c>
      <c r="AH288" s="2">
        <f t="shared" si="56"/>
        <v>1</v>
      </c>
      <c r="AI288" s="2">
        <f>COUNTIF(【編集不可】祝日一覧!$B$1:$B$23,$F288)</f>
        <v>0</v>
      </c>
      <c r="AJ288" s="2">
        <f>COUNTIF(【編集不可】祝日一覧!$B$1:$B$23,$AF288)</f>
        <v>0</v>
      </c>
      <c r="AK288" s="2" t="str">
        <f ca="1">$B288&amp;"-"&amp;COUNTIF($B$13:INDIRECT("B"&amp;12+A288),B288)</f>
        <v>-0</v>
      </c>
    </row>
    <row r="289" spans="1:37" ht="21.75" customHeight="1" x14ac:dyDescent="0.25">
      <c r="A289" s="7">
        <v>277</v>
      </c>
      <c r="B289" s="14"/>
      <c r="C289" s="28"/>
      <c r="D289" s="28"/>
      <c r="E289" s="17"/>
      <c r="F289" s="17"/>
      <c r="G289" s="6"/>
      <c r="H289" s="9" t="s">
        <v>24</v>
      </c>
      <c r="I289" s="113">
        <f t="shared" si="57"/>
        <v>0</v>
      </c>
      <c r="J289" s="114"/>
      <c r="K289" s="5" t="s">
        <v>24</v>
      </c>
      <c r="L289" s="6"/>
      <c r="M289" s="9" t="s">
        <v>25</v>
      </c>
      <c r="N289" s="113">
        <f t="shared" si="46"/>
        <v>0</v>
      </c>
      <c r="O289" s="114"/>
      <c r="P289" s="5" t="s">
        <v>24</v>
      </c>
      <c r="R289" s="113">
        <f t="shared" si="47"/>
        <v>0</v>
      </c>
      <c r="S289" s="114"/>
      <c r="T289" s="5" t="s">
        <v>24</v>
      </c>
      <c r="V289" s="25" t="str">
        <f t="shared" si="50"/>
        <v/>
      </c>
      <c r="W289" s="25" t="str">
        <f t="shared" si="48"/>
        <v/>
      </c>
      <c r="X289" s="25" t="str">
        <f t="shared" si="51"/>
        <v/>
      </c>
      <c r="Y289" s="25" t="s">
        <v>26</v>
      </c>
      <c r="Z289" s="29"/>
      <c r="AA289" s="25" t="str">
        <f t="shared" si="49"/>
        <v/>
      </c>
      <c r="AB289" s="29"/>
      <c r="AC289" s="29"/>
      <c r="AD289" s="87" t="str">
        <f t="shared" si="52"/>
        <v/>
      </c>
      <c r="AE289" s="95" t="str">
        <f t="shared" si="53"/>
        <v/>
      </c>
      <c r="AF289" s="23">
        <f t="shared" si="54"/>
        <v>1</v>
      </c>
      <c r="AG289" s="2">
        <f t="shared" si="55"/>
        <v>7</v>
      </c>
      <c r="AH289" s="2">
        <f t="shared" si="56"/>
        <v>1</v>
      </c>
      <c r="AI289" s="2">
        <f>COUNTIF(【編集不可】祝日一覧!$B$1:$B$23,$F289)</f>
        <v>0</v>
      </c>
      <c r="AJ289" s="2">
        <f>COUNTIF(【編集不可】祝日一覧!$B$1:$B$23,$AF289)</f>
        <v>0</v>
      </c>
      <c r="AK289" s="2" t="str">
        <f ca="1">$B289&amp;"-"&amp;COUNTIF($B$13:INDIRECT("B"&amp;12+A289),B289)</f>
        <v>-0</v>
      </c>
    </row>
    <row r="290" spans="1:37" ht="21.75" customHeight="1" x14ac:dyDescent="0.25">
      <c r="A290" s="7">
        <v>278</v>
      </c>
      <c r="B290" s="14"/>
      <c r="C290" s="28"/>
      <c r="D290" s="28"/>
      <c r="E290" s="17"/>
      <c r="F290" s="17"/>
      <c r="G290" s="6"/>
      <c r="H290" s="9" t="s">
        <v>24</v>
      </c>
      <c r="I290" s="113">
        <f t="shared" si="57"/>
        <v>0</v>
      </c>
      <c r="J290" s="114"/>
      <c r="K290" s="5" t="s">
        <v>24</v>
      </c>
      <c r="L290" s="6"/>
      <c r="M290" s="9" t="s">
        <v>25</v>
      </c>
      <c r="N290" s="113">
        <f t="shared" si="46"/>
        <v>0</v>
      </c>
      <c r="O290" s="114"/>
      <c r="P290" s="5" t="s">
        <v>24</v>
      </c>
      <c r="R290" s="113">
        <f t="shared" si="47"/>
        <v>0</v>
      </c>
      <c r="S290" s="114"/>
      <c r="T290" s="5" t="s">
        <v>24</v>
      </c>
      <c r="V290" s="25" t="str">
        <f t="shared" si="50"/>
        <v/>
      </c>
      <c r="W290" s="25" t="str">
        <f t="shared" si="48"/>
        <v/>
      </c>
      <c r="X290" s="25" t="str">
        <f t="shared" si="51"/>
        <v/>
      </c>
      <c r="Y290" s="25" t="s">
        <v>26</v>
      </c>
      <c r="Z290" s="29"/>
      <c r="AA290" s="25" t="str">
        <f t="shared" si="49"/>
        <v/>
      </c>
      <c r="AB290" s="29"/>
      <c r="AC290" s="29"/>
      <c r="AD290" s="87" t="str">
        <f t="shared" si="52"/>
        <v/>
      </c>
      <c r="AE290" s="95" t="str">
        <f t="shared" si="53"/>
        <v/>
      </c>
      <c r="AF290" s="23">
        <f t="shared" si="54"/>
        <v>1</v>
      </c>
      <c r="AG290" s="2">
        <f t="shared" si="55"/>
        <v>7</v>
      </c>
      <c r="AH290" s="2">
        <f t="shared" si="56"/>
        <v>1</v>
      </c>
      <c r="AI290" s="2">
        <f>COUNTIF(【編集不可】祝日一覧!$B$1:$B$23,$F290)</f>
        <v>0</v>
      </c>
      <c r="AJ290" s="2">
        <f>COUNTIF(【編集不可】祝日一覧!$B$1:$B$23,$AF290)</f>
        <v>0</v>
      </c>
      <c r="AK290" s="2" t="str">
        <f ca="1">$B290&amp;"-"&amp;COUNTIF($B$13:INDIRECT("B"&amp;12+A290),B290)</f>
        <v>-0</v>
      </c>
    </row>
    <row r="291" spans="1:37" ht="21.75" customHeight="1" x14ac:dyDescent="0.25">
      <c r="A291" s="7">
        <v>279</v>
      </c>
      <c r="B291" s="14"/>
      <c r="C291" s="28"/>
      <c r="D291" s="28"/>
      <c r="E291" s="17"/>
      <c r="F291" s="17"/>
      <c r="G291" s="6"/>
      <c r="H291" s="9" t="s">
        <v>24</v>
      </c>
      <c r="I291" s="113">
        <f t="shared" si="57"/>
        <v>0</v>
      </c>
      <c r="J291" s="114"/>
      <c r="K291" s="5" t="s">
        <v>24</v>
      </c>
      <c r="L291" s="6"/>
      <c r="M291" s="9" t="s">
        <v>25</v>
      </c>
      <c r="N291" s="113">
        <f t="shared" si="46"/>
        <v>0</v>
      </c>
      <c r="O291" s="114"/>
      <c r="P291" s="5" t="s">
        <v>24</v>
      </c>
      <c r="R291" s="113">
        <f t="shared" si="47"/>
        <v>0</v>
      </c>
      <c r="S291" s="114"/>
      <c r="T291" s="5" t="s">
        <v>24</v>
      </c>
      <c r="V291" s="25" t="str">
        <f t="shared" si="50"/>
        <v/>
      </c>
      <c r="W291" s="25" t="str">
        <f t="shared" si="48"/>
        <v/>
      </c>
      <c r="X291" s="25" t="str">
        <f t="shared" si="51"/>
        <v/>
      </c>
      <c r="Y291" s="25" t="s">
        <v>26</v>
      </c>
      <c r="Z291" s="29"/>
      <c r="AA291" s="25" t="str">
        <f t="shared" si="49"/>
        <v/>
      </c>
      <c r="AB291" s="29"/>
      <c r="AC291" s="29"/>
      <c r="AD291" s="87" t="str">
        <f t="shared" si="52"/>
        <v/>
      </c>
      <c r="AE291" s="95" t="str">
        <f t="shared" si="53"/>
        <v/>
      </c>
      <c r="AF291" s="23">
        <f t="shared" si="54"/>
        <v>1</v>
      </c>
      <c r="AG291" s="2">
        <f t="shared" si="55"/>
        <v>7</v>
      </c>
      <c r="AH291" s="2">
        <f t="shared" si="56"/>
        <v>1</v>
      </c>
      <c r="AI291" s="2">
        <f>COUNTIF(【編集不可】祝日一覧!$B$1:$B$23,$F291)</f>
        <v>0</v>
      </c>
      <c r="AJ291" s="2">
        <f>COUNTIF(【編集不可】祝日一覧!$B$1:$B$23,$AF291)</f>
        <v>0</v>
      </c>
      <c r="AK291" s="2" t="str">
        <f ca="1">$B291&amp;"-"&amp;COUNTIF($B$13:INDIRECT("B"&amp;12+A291),B291)</f>
        <v>-0</v>
      </c>
    </row>
    <row r="292" spans="1:37" ht="21.75" customHeight="1" x14ac:dyDescent="0.25">
      <c r="A292" s="7">
        <v>280</v>
      </c>
      <c r="B292" s="14"/>
      <c r="C292" s="28"/>
      <c r="D292" s="28"/>
      <c r="E292" s="17"/>
      <c r="F292" s="17"/>
      <c r="G292" s="6"/>
      <c r="H292" s="9" t="s">
        <v>24</v>
      </c>
      <c r="I292" s="113">
        <f t="shared" si="57"/>
        <v>0</v>
      </c>
      <c r="J292" s="114"/>
      <c r="K292" s="5" t="s">
        <v>24</v>
      </c>
      <c r="L292" s="6"/>
      <c r="M292" s="9" t="s">
        <v>25</v>
      </c>
      <c r="N292" s="113">
        <f t="shared" si="46"/>
        <v>0</v>
      </c>
      <c r="O292" s="114"/>
      <c r="P292" s="5" t="s">
        <v>24</v>
      </c>
      <c r="R292" s="113">
        <f t="shared" si="47"/>
        <v>0</v>
      </c>
      <c r="S292" s="114"/>
      <c r="T292" s="5" t="s">
        <v>24</v>
      </c>
      <c r="V292" s="25" t="str">
        <f t="shared" si="50"/>
        <v/>
      </c>
      <c r="W292" s="25" t="str">
        <f t="shared" si="48"/>
        <v/>
      </c>
      <c r="X292" s="25" t="str">
        <f t="shared" si="51"/>
        <v/>
      </c>
      <c r="Y292" s="25" t="s">
        <v>26</v>
      </c>
      <c r="Z292" s="29"/>
      <c r="AA292" s="25" t="str">
        <f t="shared" si="49"/>
        <v/>
      </c>
      <c r="AB292" s="29"/>
      <c r="AC292" s="29"/>
      <c r="AD292" s="87" t="str">
        <f t="shared" si="52"/>
        <v/>
      </c>
      <c r="AE292" s="95" t="str">
        <f t="shared" si="53"/>
        <v/>
      </c>
      <c r="AF292" s="23">
        <f t="shared" si="54"/>
        <v>1</v>
      </c>
      <c r="AG292" s="2">
        <f t="shared" si="55"/>
        <v>7</v>
      </c>
      <c r="AH292" s="2">
        <f t="shared" si="56"/>
        <v>1</v>
      </c>
      <c r="AI292" s="2">
        <f>COUNTIF(【編集不可】祝日一覧!$B$1:$B$23,$F292)</f>
        <v>0</v>
      </c>
      <c r="AJ292" s="2">
        <f>COUNTIF(【編集不可】祝日一覧!$B$1:$B$23,$AF292)</f>
        <v>0</v>
      </c>
      <c r="AK292" s="2" t="str">
        <f ca="1">$B292&amp;"-"&amp;COUNTIF($B$13:INDIRECT("B"&amp;12+A292),B292)</f>
        <v>-0</v>
      </c>
    </row>
    <row r="293" spans="1:37" ht="21.75" customHeight="1" x14ac:dyDescent="0.25">
      <c r="A293" s="7">
        <v>281</v>
      </c>
      <c r="B293" s="14"/>
      <c r="C293" s="28"/>
      <c r="D293" s="28"/>
      <c r="E293" s="17"/>
      <c r="F293" s="17"/>
      <c r="G293" s="6"/>
      <c r="H293" s="9" t="s">
        <v>24</v>
      </c>
      <c r="I293" s="113">
        <f t="shared" si="57"/>
        <v>0</v>
      </c>
      <c r="J293" s="114"/>
      <c r="K293" s="5" t="s">
        <v>24</v>
      </c>
      <c r="L293" s="6"/>
      <c r="M293" s="9" t="s">
        <v>25</v>
      </c>
      <c r="N293" s="113">
        <f t="shared" si="46"/>
        <v>0</v>
      </c>
      <c r="O293" s="114"/>
      <c r="P293" s="5" t="s">
        <v>24</v>
      </c>
      <c r="R293" s="113">
        <f t="shared" si="47"/>
        <v>0</v>
      </c>
      <c r="S293" s="114"/>
      <c r="T293" s="5" t="s">
        <v>24</v>
      </c>
      <c r="V293" s="25" t="str">
        <f t="shared" si="50"/>
        <v/>
      </c>
      <c r="W293" s="25" t="str">
        <f t="shared" si="48"/>
        <v/>
      </c>
      <c r="X293" s="25" t="str">
        <f t="shared" si="51"/>
        <v/>
      </c>
      <c r="Y293" s="25" t="s">
        <v>26</v>
      </c>
      <c r="Z293" s="29"/>
      <c r="AA293" s="25" t="str">
        <f t="shared" si="49"/>
        <v/>
      </c>
      <c r="AB293" s="29"/>
      <c r="AC293" s="29"/>
      <c r="AD293" s="87" t="str">
        <f t="shared" si="52"/>
        <v/>
      </c>
      <c r="AE293" s="95" t="str">
        <f t="shared" si="53"/>
        <v/>
      </c>
      <c r="AF293" s="23">
        <f t="shared" si="54"/>
        <v>1</v>
      </c>
      <c r="AG293" s="2">
        <f t="shared" si="55"/>
        <v>7</v>
      </c>
      <c r="AH293" s="2">
        <f t="shared" si="56"/>
        <v>1</v>
      </c>
      <c r="AI293" s="2">
        <f>COUNTIF(【編集不可】祝日一覧!$B$1:$B$23,$F293)</f>
        <v>0</v>
      </c>
      <c r="AJ293" s="2">
        <f>COUNTIF(【編集不可】祝日一覧!$B$1:$B$23,$AF293)</f>
        <v>0</v>
      </c>
      <c r="AK293" s="2" t="str">
        <f ca="1">$B293&amp;"-"&amp;COUNTIF($B$13:INDIRECT("B"&amp;12+A293),B293)</f>
        <v>-0</v>
      </c>
    </row>
    <row r="294" spans="1:37" ht="21.75" customHeight="1" x14ac:dyDescent="0.25">
      <c r="A294" s="7">
        <v>282</v>
      </c>
      <c r="B294" s="14"/>
      <c r="C294" s="28"/>
      <c r="D294" s="28"/>
      <c r="E294" s="17"/>
      <c r="F294" s="17"/>
      <c r="G294" s="6"/>
      <c r="H294" s="9" t="s">
        <v>24</v>
      </c>
      <c r="I294" s="113">
        <f t="shared" si="57"/>
        <v>0</v>
      </c>
      <c r="J294" s="114"/>
      <c r="K294" s="5" t="s">
        <v>24</v>
      </c>
      <c r="L294" s="6"/>
      <c r="M294" s="9" t="s">
        <v>25</v>
      </c>
      <c r="N294" s="113">
        <f t="shared" si="46"/>
        <v>0</v>
      </c>
      <c r="O294" s="114"/>
      <c r="P294" s="5" t="s">
        <v>24</v>
      </c>
      <c r="R294" s="113">
        <f t="shared" si="47"/>
        <v>0</v>
      </c>
      <c r="S294" s="114"/>
      <c r="T294" s="5" t="s">
        <v>24</v>
      </c>
      <c r="V294" s="25" t="str">
        <f t="shared" si="50"/>
        <v/>
      </c>
      <c r="W294" s="25" t="str">
        <f t="shared" si="48"/>
        <v/>
      </c>
      <c r="X294" s="25" t="str">
        <f t="shared" si="51"/>
        <v/>
      </c>
      <c r="Y294" s="25" t="s">
        <v>26</v>
      </c>
      <c r="Z294" s="29"/>
      <c r="AA294" s="25" t="str">
        <f t="shared" si="49"/>
        <v/>
      </c>
      <c r="AB294" s="29"/>
      <c r="AC294" s="29"/>
      <c r="AD294" s="87" t="str">
        <f t="shared" si="52"/>
        <v/>
      </c>
      <c r="AE294" s="95" t="str">
        <f t="shared" si="53"/>
        <v/>
      </c>
      <c r="AF294" s="23">
        <f t="shared" si="54"/>
        <v>1</v>
      </c>
      <c r="AG294" s="2">
        <f t="shared" si="55"/>
        <v>7</v>
      </c>
      <c r="AH294" s="2">
        <f t="shared" si="56"/>
        <v>1</v>
      </c>
      <c r="AI294" s="2">
        <f>COUNTIF(【編集不可】祝日一覧!$B$1:$B$23,$F294)</f>
        <v>0</v>
      </c>
      <c r="AJ294" s="2">
        <f>COUNTIF(【編集不可】祝日一覧!$B$1:$B$23,$AF294)</f>
        <v>0</v>
      </c>
      <c r="AK294" s="2" t="str">
        <f ca="1">$B294&amp;"-"&amp;COUNTIF($B$13:INDIRECT("B"&amp;12+A294),B294)</f>
        <v>-0</v>
      </c>
    </row>
    <row r="295" spans="1:37" ht="21.75" customHeight="1" x14ac:dyDescent="0.25">
      <c r="A295" s="7">
        <v>283</v>
      </c>
      <c r="B295" s="14"/>
      <c r="C295" s="28"/>
      <c r="D295" s="28"/>
      <c r="E295" s="17"/>
      <c r="F295" s="17"/>
      <c r="G295" s="6"/>
      <c r="H295" s="9" t="s">
        <v>24</v>
      </c>
      <c r="I295" s="113">
        <f t="shared" si="57"/>
        <v>0</v>
      </c>
      <c r="J295" s="114"/>
      <c r="K295" s="5" t="s">
        <v>24</v>
      </c>
      <c r="L295" s="6"/>
      <c r="M295" s="9" t="s">
        <v>25</v>
      </c>
      <c r="N295" s="113">
        <f t="shared" si="46"/>
        <v>0</v>
      </c>
      <c r="O295" s="114"/>
      <c r="P295" s="5" t="s">
        <v>24</v>
      </c>
      <c r="R295" s="113">
        <f t="shared" si="47"/>
        <v>0</v>
      </c>
      <c r="S295" s="114"/>
      <c r="T295" s="5" t="s">
        <v>24</v>
      </c>
      <c r="V295" s="25" t="str">
        <f t="shared" si="50"/>
        <v/>
      </c>
      <c r="W295" s="25" t="str">
        <f t="shared" si="48"/>
        <v/>
      </c>
      <c r="X295" s="25" t="str">
        <f t="shared" si="51"/>
        <v/>
      </c>
      <c r="Y295" s="25" t="s">
        <v>26</v>
      </c>
      <c r="Z295" s="29"/>
      <c r="AA295" s="25" t="str">
        <f t="shared" si="49"/>
        <v/>
      </c>
      <c r="AB295" s="29"/>
      <c r="AC295" s="29"/>
      <c r="AD295" s="87" t="str">
        <f t="shared" si="52"/>
        <v/>
      </c>
      <c r="AE295" s="95" t="str">
        <f t="shared" si="53"/>
        <v/>
      </c>
      <c r="AF295" s="23">
        <f t="shared" si="54"/>
        <v>1</v>
      </c>
      <c r="AG295" s="2">
        <f t="shared" si="55"/>
        <v>7</v>
      </c>
      <c r="AH295" s="2">
        <f t="shared" si="56"/>
        <v>1</v>
      </c>
      <c r="AI295" s="2">
        <f>COUNTIF(【編集不可】祝日一覧!$B$1:$B$23,$F295)</f>
        <v>0</v>
      </c>
      <c r="AJ295" s="2">
        <f>COUNTIF(【編集不可】祝日一覧!$B$1:$B$23,$AF295)</f>
        <v>0</v>
      </c>
      <c r="AK295" s="2" t="str">
        <f ca="1">$B295&amp;"-"&amp;COUNTIF($B$13:INDIRECT("B"&amp;12+A295),B295)</f>
        <v>-0</v>
      </c>
    </row>
    <row r="296" spans="1:37" ht="21.75" customHeight="1" x14ac:dyDescent="0.25">
      <c r="A296" s="7">
        <v>284</v>
      </c>
      <c r="B296" s="14"/>
      <c r="C296" s="28"/>
      <c r="D296" s="28"/>
      <c r="E296" s="17"/>
      <c r="F296" s="17"/>
      <c r="G296" s="6"/>
      <c r="H296" s="9" t="s">
        <v>24</v>
      </c>
      <c r="I296" s="113">
        <f t="shared" si="57"/>
        <v>0</v>
      </c>
      <c r="J296" s="114"/>
      <c r="K296" s="5" t="s">
        <v>24</v>
      </c>
      <c r="L296" s="6"/>
      <c r="M296" s="9" t="s">
        <v>25</v>
      </c>
      <c r="N296" s="113">
        <f t="shared" si="46"/>
        <v>0</v>
      </c>
      <c r="O296" s="114"/>
      <c r="P296" s="5" t="s">
        <v>24</v>
      </c>
      <c r="R296" s="113">
        <f t="shared" si="47"/>
        <v>0</v>
      </c>
      <c r="S296" s="114"/>
      <c r="T296" s="5" t="s">
        <v>24</v>
      </c>
      <c r="V296" s="25" t="str">
        <f t="shared" si="50"/>
        <v/>
      </c>
      <c r="W296" s="25" t="str">
        <f t="shared" si="48"/>
        <v/>
      </c>
      <c r="X296" s="25" t="str">
        <f t="shared" si="51"/>
        <v/>
      </c>
      <c r="Y296" s="25" t="s">
        <v>26</v>
      </c>
      <c r="Z296" s="29"/>
      <c r="AA296" s="25" t="str">
        <f t="shared" si="49"/>
        <v/>
      </c>
      <c r="AB296" s="29"/>
      <c r="AC296" s="29"/>
      <c r="AD296" s="87" t="str">
        <f t="shared" si="52"/>
        <v/>
      </c>
      <c r="AE296" s="95" t="str">
        <f t="shared" si="53"/>
        <v/>
      </c>
      <c r="AF296" s="23">
        <f t="shared" si="54"/>
        <v>1</v>
      </c>
      <c r="AG296" s="2">
        <f t="shared" si="55"/>
        <v>7</v>
      </c>
      <c r="AH296" s="2">
        <f t="shared" si="56"/>
        <v>1</v>
      </c>
      <c r="AI296" s="2">
        <f>COUNTIF(【編集不可】祝日一覧!$B$1:$B$23,$F296)</f>
        <v>0</v>
      </c>
      <c r="AJ296" s="2">
        <f>COUNTIF(【編集不可】祝日一覧!$B$1:$B$23,$AF296)</f>
        <v>0</v>
      </c>
      <c r="AK296" s="2" t="str">
        <f ca="1">$B296&amp;"-"&amp;COUNTIF($B$13:INDIRECT("B"&amp;12+A296),B296)</f>
        <v>-0</v>
      </c>
    </row>
    <row r="297" spans="1:37" ht="21.75" customHeight="1" x14ac:dyDescent="0.25">
      <c r="A297" s="7">
        <v>285</v>
      </c>
      <c r="B297" s="14"/>
      <c r="C297" s="28"/>
      <c r="D297" s="28"/>
      <c r="E297" s="17"/>
      <c r="F297" s="17"/>
      <c r="G297" s="6"/>
      <c r="H297" s="9" t="s">
        <v>24</v>
      </c>
      <c r="I297" s="113">
        <f t="shared" si="57"/>
        <v>0</v>
      </c>
      <c r="J297" s="114"/>
      <c r="K297" s="5" t="s">
        <v>24</v>
      </c>
      <c r="L297" s="6"/>
      <c r="M297" s="9" t="s">
        <v>25</v>
      </c>
      <c r="N297" s="113">
        <f t="shared" si="46"/>
        <v>0</v>
      </c>
      <c r="O297" s="114"/>
      <c r="P297" s="5" t="s">
        <v>24</v>
      </c>
      <c r="R297" s="113">
        <f t="shared" si="47"/>
        <v>0</v>
      </c>
      <c r="S297" s="114"/>
      <c r="T297" s="5" t="s">
        <v>24</v>
      </c>
      <c r="V297" s="25" t="str">
        <f t="shared" si="50"/>
        <v/>
      </c>
      <c r="W297" s="25" t="str">
        <f t="shared" si="48"/>
        <v/>
      </c>
      <c r="X297" s="25" t="str">
        <f t="shared" si="51"/>
        <v/>
      </c>
      <c r="Y297" s="25" t="s">
        <v>26</v>
      </c>
      <c r="Z297" s="29"/>
      <c r="AA297" s="25" t="str">
        <f t="shared" si="49"/>
        <v/>
      </c>
      <c r="AB297" s="29"/>
      <c r="AC297" s="29"/>
      <c r="AD297" s="87" t="str">
        <f t="shared" si="52"/>
        <v/>
      </c>
      <c r="AE297" s="95" t="str">
        <f t="shared" si="53"/>
        <v/>
      </c>
      <c r="AF297" s="23">
        <f t="shared" si="54"/>
        <v>1</v>
      </c>
      <c r="AG297" s="2">
        <f t="shared" si="55"/>
        <v>7</v>
      </c>
      <c r="AH297" s="2">
        <f t="shared" si="56"/>
        <v>1</v>
      </c>
      <c r="AI297" s="2">
        <f>COUNTIF(【編集不可】祝日一覧!$B$1:$B$23,$F297)</f>
        <v>0</v>
      </c>
      <c r="AJ297" s="2">
        <f>COUNTIF(【編集不可】祝日一覧!$B$1:$B$23,$AF297)</f>
        <v>0</v>
      </c>
      <c r="AK297" s="2" t="str">
        <f ca="1">$B297&amp;"-"&amp;COUNTIF($B$13:INDIRECT("B"&amp;12+A297),B297)</f>
        <v>-0</v>
      </c>
    </row>
    <row r="298" spans="1:37" ht="21.75" customHeight="1" x14ac:dyDescent="0.25">
      <c r="A298" s="7">
        <v>286</v>
      </c>
      <c r="B298" s="14"/>
      <c r="C298" s="28"/>
      <c r="D298" s="28"/>
      <c r="E298" s="17"/>
      <c r="F298" s="17"/>
      <c r="G298" s="6"/>
      <c r="H298" s="9" t="s">
        <v>24</v>
      </c>
      <c r="I298" s="113">
        <f t="shared" si="57"/>
        <v>0</v>
      </c>
      <c r="J298" s="114"/>
      <c r="K298" s="5" t="s">
        <v>24</v>
      </c>
      <c r="L298" s="6"/>
      <c r="M298" s="9" t="s">
        <v>25</v>
      </c>
      <c r="N298" s="113">
        <f t="shared" si="46"/>
        <v>0</v>
      </c>
      <c r="O298" s="114"/>
      <c r="P298" s="5" t="s">
        <v>24</v>
      </c>
      <c r="R298" s="113">
        <f t="shared" si="47"/>
        <v>0</v>
      </c>
      <c r="S298" s="114"/>
      <c r="T298" s="5" t="s">
        <v>24</v>
      </c>
      <c r="V298" s="25" t="str">
        <f t="shared" si="50"/>
        <v/>
      </c>
      <c r="W298" s="25" t="str">
        <f t="shared" si="48"/>
        <v/>
      </c>
      <c r="X298" s="25" t="str">
        <f t="shared" si="51"/>
        <v/>
      </c>
      <c r="Y298" s="25" t="s">
        <v>26</v>
      </c>
      <c r="Z298" s="29"/>
      <c r="AA298" s="25" t="str">
        <f t="shared" si="49"/>
        <v/>
      </c>
      <c r="AB298" s="29"/>
      <c r="AC298" s="29"/>
      <c r="AD298" s="87" t="str">
        <f t="shared" si="52"/>
        <v/>
      </c>
      <c r="AE298" s="95" t="str">
        <f t="shared" si="53"/>
        <v/>
      </c>
      <c r="AF298" s="23">
        <f t="shared" si="54"/>
        <v>1</v>
      </c>
      <c r="AG298" s="2">
        <f t="shared" si="55"/>
        <v>7</v>
      </c>
      <c r="AH298" s="2">
        <f t="shared" si="56"/>
        <v>1</v>
      </c>
      <c r="AI298" s="2">
        <f>COUNTIF(【編集不可】祝日一覧!$B$1:$B$23,$F298)</f>
        <v>0</v>
      </c>
      <c r="AJ298" s="2">
        <f>COUNTIF(【編集不可】祝日一覧!$B$1:$B$23,$AF298)</f>
        <v>0</v>
      </c>
      <c r="AK298" s="2" t="str">
        <f ca="1">$B298&amp;"-"&amp;COUNTIF($B$13:INDIRECT("B"&amp;12+A298),B298)</f>
        <v>-0</v>
      </c>
    </row>
    <row r="299" spans="1:37" ht="21.75" customHeight="1" x14ac:dyDescent="0.25">
      <c r="A299" s="7">
        <v>287</v>
      </c>
      <c r="B299" s="14"/>
      <c r="C299" s="28"/>
      <c r="D299" s="28"/>
      <c r="E299" s="17"/>
      <c r="F299" s="17"/>
      <c r="G299" s="6"/>
      <c r="H299" s="9" t="s">
        <v>24</v>
      </c>
      <c r="I299" s="113">
        <f t="shared" si="57"/>
        <v>0</v>
      </c>
      <c r="J299" s="114"/>
      <c r="K299" s="5" t="s">
        <v>24</v>
      </c>
      <c r="L299" s="6"/>
      <c r="M299" s="9" t="s">
        <v>25</v>
      </c>
      <c r="N299" s="113">
        <f t="shared" si="46"/>
        <v>0</v>
      </c>
      <c r="O299" s="114"/>
      <c r="P299" s="5" t="s">
        <v>24</v>
      </c>
      <c r="R299" s="113">
        <f t="shared" si="47"/>
        <v>0</v>
      </c>
      <c r="S299" s="114"/>
      <c r="T299" s="5" t="s">
        <v>24</v>
      </c>
      <c r="V299" s="25" t="str">
        <f t="shared" si="50"/>
        <v/>
      </c>
      <c r="W299" s="25" t="str">
        <f t="shared" si="48"/>
        <v/>
      </c>
      <c r="X299" s="25" t="str">
        <f t="shared" si="51"/>
        <v/>
      </c>
      <c r="Y299" s="25" t="s">
        <v>26</v>
      </c>
      <c r="Z299" s="29"/>
      <c r="AA299" s="25" t="str">
        <f t="shared" si="49"/>
        <v/>
      </c>
      <c r="AB299" s="29"/>
      <c r="AC299" s="29"/>
      <c r="AD299" s="87" t="str">
        <f t="shared" si="52"/>
        <v/>
      </c>
      <c r="AE299" s="95" t="str">
        <f t="shared" si="53"/>
        <v/>
      </c>
      <c r="AF299" s="23">
        <f t="shared" si="54"/>
        <v>1</v>
      </c>
      <c r="AG299" s="2">
        <f t="shared" si="55"/>
        <v>7</v>
      </c>
      <c r="AH299" s="2">
        <f t="shared" si="56"/>
        <v>1</v>
      </c>
      <c r="AI299" s="2">
        <f>COUNTIF(【編集不可】祝日一覧!$B$1:$B$23,$F299)</f>
        <v>0</v>
      </c>
      <c r="AJ299" s="2">
        <f>COUNTIF(【編集不可】祝日一覧!$B$1:$B$23,$AF299)</f>
        <v>0</v>
      </c>
      <c r="AK299" s="2" t="str">
        <f ca="1">$B299&amp;"-"&amp;COUNTIF($B$13:INDIRECT("B"&amp;12+A299),B299)</f>
        <v>-0</v>
      </c>
    </row>
    <row r="300" spans="1:37" ht="21.75" customHeight="1" x14ac:dyDescent="0.25">
      <c r="A300" s="7">
        <v>288</v>
      </c>
      <c r="B300" s="14"/>
      <c r="C300" s="28"/>
      <c r="D300" s="28"/>
      <c r="E300" s="17"/>
      <c r="F300" s="17"/>
      <c r="G300" s="6"/>
      <c r="H300" s="9" t="s">
        <v>24</v>
      </c>
      <c r="I300" s="113">
        <f t="shared" si="57"/>
        <v>0</v>
      </c>
      <c r="J300" s="114"/>
      <c r="K300" s="5" t="s">
        <v>24</v>
      </c>
      <c r="L300" s="6"/>
      <c r="M300" s="9" t="s">
        <v>25</v>
      </c>
      <c r="N300" s="113">
        <f t="shared" si="46"/>
        <v>0</v>
      </c>
      <c r="O300" s="114"/>
      <c r="P300" s="5" t="s">
        <v>24</v>
      </c>
      <c r="R300" s="113">
        <f t="shared" si="47"/>
        <v>0</v>
      </c>
      <c r="S300" s="114"/>
      <c r="T300" s="5" t="s">
        <v>24</v>
      </c>
      <c r="V300" s="25" t="str">
        <f t="shared" si="50"/>
        <v/>
      </c>
      <c r="W300" s="25" t="str">
        <f t="shared" si="48"/>
        <v/>
      </c>
      <c r="X300" s="25" t="str">
        <f t="shared" si="51"/>
        <v/>
      </c>
      <c r="Y300" s="25" t="s">
        <v>26</v>
      </c>
      <c r="Z300" s="29"/>
      <c r="AA300" s="25" t="str">
        <f t="shared" si="49"/>
        <v/>
      </c>
      <c r="AB300" s="29"/>
      <c r="AC300" s="29"/>
      <c r="AD300" s="87" t="str">
        <f t="shared" si="52"/>
        <v/>
      </c>
      <c r="AE300" s="95" t="str">
        <f t="shared" si="53"/>
        <v/>
      </c>
      <c r="AF300" s="23">
        <f t="shared" si="54"/>
        <v>1</v>
      </c>
      <c r="AG300" s="2">
        <f t="shared" si="55"/>
        <v>7</v>
      </c>
      <c r="AH300" s="2">
        <f t="shared" si="56"/>
        <v>1</v>
      </c>
      <c r="AI300" s="2">
        <f>COUNTIF(【編集不可】祝日一覧!$B$1:$B$23,$F300)</f>
        <v>0</v>
      </c>
      <c r="AJ300" s="2">
        <f>COUNTIF(【編集不可】祝日一覧!$B$1:$B$23,$AF300)</f>
        <v>0</v>
      </c>
      <c r="AK300" s="2" t="str">
        <f ca="1">$B300&amp;"-"&amp;COUNTIF($B$13:INDIRECT("B"&amp;12+A300),B300)</f>
        <v>-0</v>
      </c>
    </row>
    <row r="301" spans="1:37" ht="21.75" customHeight="1" x14ac:dyDescent="0.25">
      <c r="A301" s="7">
        <v>289</v>
      </c>
      <c r="B301" s="14"/>
      <c r="C301" s="28"/>
      <c r="D301" s="28"/>
      <c r="E301" s="17"/>
      <c r="F301" s="17"/>
      <c r="G301" s="6"/>
      <c r="H301" s="9" t="s">
        <v>24</v>
      </c>
      <c r="I301" s="113">
        <f t="shared" si="57"/>
        <v>0</v>
      </c>
      <c r="J301" s="114"/>
      <c r="K301" s="5" t="s">
        <v>24</v>
      </c>
      <c r="L301" s="6"/>
      <c r="M301" s="9" t="s">
        <v>25</v>
      </c>
      <c r="N301" s="113">
        <f t="shared" si="46"/>
        <v>0</v>
      </c>
      <c r="O301" s="114"/>
      <c r="P301" s="5" t="s">
        <v>24</v>
      </c>
      <c r="R301" s="113">
        <f t="shared" si="47"/>
        <v>0</v>
      </c>
      <c r="S301" s="114"/>
      <c r="T301" s="5" t="s">
        <v>24</v>
      </c>
      <c r="V301" s="25" t="str">
        <f t="shared" si="50"/>
        <v/>
      </c>
      <c r="W301" s="25" t="str">
        <f t="shared" si="48"/>
        <v/>
      </c>
      <c r="X301" s="25" t="str">
        <f t="shared" si="51"/>
        <v/>
      </c>
      <c r="Y301" s="25" t="s">
        <v>26</v>
      </c>
      <c r="Z301" s="29"/>
      <c r="AA301" s="25" t="str">
        <f t="shared" si="49"/>
        <v/>
      </c>
      <c r="AB301" s="29"/>
      <c r="AC301" s="29"/>
      <c r="AD301" s="87" t="str">
        <f t="shared" si="52"/>
        <v/>
      </c>
      <c r="AE301" s="95" t="str">
        <f t="shared" si="53"/>
        <v/>
      </c>
      <c r="AF301" s="23">
        <f t="shared" si="54"/>
        <v>1</v>
      </c>
      <c r="AG301" s="2">
        <f t="shared" si="55"/>
        <v>7</v>
      </c>
      <c r="AH301" s="2">
        <f t="shared" si="56"/>
        <v>1</v>
      </c>
      <c r="AI301" s="2">
        <f>COUNTIF(【編集不可】祝日一覧!$B$1:$B$23,$F301)</f>
        <v>0</v>
      </c>
      <c r="AJ301" s="2">
        <f>COUNTIF(【編集不可】祝日一覧!$B$1:$B$23,$AF301)</f>
        <v>0</v>
      </c>
      <c r="AK301" s="2" t="str">
        <f ca="1">$B301&amp;"-"&amp;COUNTIF($B$13:INDIRECT("B"&amp;12+A301),B301)</f>
        <v>-0</v>
      </c>
    </row>
    <row r="302" spans="1:37" ht="21.75" customHeight="1" x14ac:dyDescent="0.25">
      <c r="A302" s="7">
        <v>290</v>
      </c>
      <c r="B302" s="14"/>
      <c r="C302" s="28"/>
      <c r="D302" s="28"/>
      <c r="E302" s="17"/>
      <c r="F302" s="17"/>
      <c r="G302" s="6"/>
      <c r="H302" s="9" t="s">
        <v>24</v>
      </c>
      <c r="I302" s="113">
        <f t="shared" si="57"/>
        <v>0</v>
      </c>
      <c r="J302" s="114"/>
      <c r="K302" s="5" t="s">
        <v>24</v>
      </c>
      <c r="L302" s="6"/>
      <c r="M302" s="9" t="s">
        <v>25</v>
      </c>
      <c r="N302" s="113">
        <f t="shared" si="46"/>
        <v>0</v>
      </c>
      <c r="O302" s="114"/>
      <c r="P302" s="5" t="s">
        <v>24</v>
      </c>
      <c r="R302" s="113">
        <f t="shared" si="47"/>
        <v>0</v>
      </c>
      <c r="S302" s="114"/>
      <c r="T302" s="5" t="s">
        <v>24</v>
      </c>
      <c r="V302" s="25" t="str">
        <f t="shared" si="50"/>
        <v/>
      </c>
      <c r="W302" s="25" t="str">
        <f t="shared" si="48"/>
        <v/>
      </c>
      <c r="X302" s="25" t="str">
        <f t="shared" si="51"/>
        <v/>
      </c>
      <c r="Y302" s="25" t="s">
        <v>26</v>
      </c>
      <c r="Z302" s="29"/>
      <c r="AA302" s="25" t="str">
        <f t="shared" si="49"/>
        <v/>
      </c>
      <c r="AB302" s="29"/>
      <c r="AC302" s="29"/>
      <c r="AD302" s="87" t="str">
        <f t="shared" si="52"/>
        <v/>
      </c>
      <c r="AE302" s="95" t="str">
        <f t="shared" si="53"/>
        <v/>
      </c>
      <c r="AF302" s="23">
        <f t="shared" si="54"/>
        <v>1</v>
      </c>
      <c r="AG302" s="2">
        <f t="shared" si="55"/>
        <v>7</v>
      </c>
      <c r="AH302" s="2">
        <f t="shared" si="56"/>
        <v>1</v>
      </c>
      <c r="AI302" s="2">
        <f>COUNTIF(【編集不可】祝日一覧!$B$1:$B$23,$F302)</f>
        <v>0</v>
      </c>
      <c r="AJ302" s="2">
        <f>COUNTIF(【編集不可】祝日一覧!$B$1:$B$23,$AF302)</f>
        <v>0</v>
      </c>
      <c r="AK302" s="2" t="str">
        <f ca="1">$B302&amp;"-"&amp;COUNTIF($B$13:INDIRECT("B"&amp;12+A302),B302)</f>
        <v>-0</v>
      </c>
    </row>
    <row r="303" spans="1:37" ht="21.75" customHeight="1" x14ac:dyDescent="0.25">
      <c r="A303" s="7">
        <v>291</v>
      </c>
      <c r="B303" s="14"/>
      <c r="C303" s="28"/>
      <c r="D303" s="28"/>
      <c r="E303" s="17"/>
      <c r="F303" s="17"/>
      <c r="G303" s="6"/>
      <c r="H303" s="9" t="s">
        <v>24</v>
      </c>
      <c r="I303" s="113">
        <f t="shared" si="57"/>
        <v>0</v>
      </c>
      <c r="J303" s="114"/>
      <c r="K303" s="5" t="s">
        <v>24</v>
      </c>
      <c r="L303" s="6"/>
      <c r="M303" s="9" t="s">
        <v>25</v>
      </c>
      <c r="N303" s="113">
        <f t="shared" si="46"/>
        <v>0</v>
      </c>
      <c r="O303" s="114"/>
      <c r="P303" s="5" t="s">
        <v>24</v>
      </c>
      <c r="R303" s="113">
        <f t="shared" si="47"/>
        <v>0</v>
      </c>
      <c r="S303" s="114"/>
      <c r="T303" s="5" t="s">
        <v>24</v>
      </c>
      <c r="V303" s="25" t="str">
        <f t="shared" si="50"/>
        <v/>
      </c>
      <c r="W303" s="25" t="str">
        <f t="shared" si="48"/>
        <v/>
      </c>
      <c r="X303" s="25" t="str">
        <f t="shared" si="51"/>
        <v/>
      </c>
      <c r="Y303" s="25" t="s">
        <v>26</v>
      </c>
      <c r="Z303" s="29"/>
      <c r="AA303" s="25" t="str">
        <f t="shared" si="49"/>
        <v/>
      </c>
      <c r="AB303" s="29"/>
      <c r="AC303" s="29"/>
      <c r="AD303" s="87" t="str">
        <f t="shared" si="52"/>
        <v/>
      </c>
      <c r="AE303" s="95" t="str">
        <f t="shared" si="53"/>
        <v/>
      </c>
      <c r="AF303" s="23">
        <f t="shared" si="54"/>
        <v>1</v>
      </c>
      <c r="AG303" s="2">
        <f t="shared" si="55"/>
        <v>7</v>
      </c>
      <c r="AH303" s="2">
        <f t="shared" si="56"/>
        <v>1</v>
      </c>
      <c r="AI303" s="2">
        <f>COUNTIF(【編集不可】祝日一覧!$B$1:$B$23,$F303)</f>
        <v>0</v>
      </c>
      <c r="AJ303" s="2">
        <f>COUNTIF(【編集不可】祝日一覧!$B$1:$B$23,$AF303)</f>
        <v>0</v>
      </c>
      <c r="AK303" s="2" t="str">
        <f ca="1">$B303&amp;"-"&amp;COUNTIF($B$13:INDIRECT("B"&amp;12+A303),B303)</f>
        <v>-0</v>
      </c>
    </row>
    <row r="304" spans="1:37" ht="21.75" customHeight="1" x14ac:dyDescent="0.25">
      <c r="A304" s="7">
        <v>292</v>
      </c>
      <c r="B304" s="14"/>
      <c r="C304" s="28"/>
      <c r="D304" s="28"/>
      <c r="E304" s="17"/>
      <c r="F304" s="17"/>
      <c r="G304" s="6"/>
      <c r="H304" s="9" t="s">
        <v>24</v>
      </c>
      <c r="I304" s="113">
        <f t="shared" si="57"/>
        <v>0</v>
      </c>
      <c r="J304" s="114"/>
      <c r="K304" s="5" t="s">
        <v>24</v>
      </c>
      <c r="L304" s="6"/>
      <c r="M304" s="9" t="s">
        <v>25</v>
      </c>
      <c r="N304" s="113">
        <f t="shared" si="46"/>
        <v>0</v>
      </c>
      <c r="O304" s="114"/>
      <c r="P304" s="5" t="s">
        <v>24</v>
      </c>
      <c r="R304" s="113">
        <f t="shared" si="47"/>
        <v>0</v>
      </c>
      <c r="S304" s="114"/>
      <c r="T304" s="5" t="s">
        <v>24</v>
      </c>
      <c r="V304" s="25" t="str">
        <f t="shared" si="50"/>
        <v/>
      </c>
      <c r="W304" s="25" t="str">
        <f t="shared" si="48"/>
        <v/>
      </c>
      <c r="X304" s="25" t="str">
        <f t="shared" si="51"/>
        <v/>
      </c>
      <c r="Y304" s="25" t="s">
        <v>26</v>
      </c>
      <c r="Z304" s="29"/>
      <c r="AA304" s="25" t="str">
        <f t="shared" si="49"/>
        <v/>
      </c>
      <c r="AB304" s="29"/>
      <c r="AC304" s="29"/>
      <c r="AD304" s="87" t="str">
        <f t="shared" si="52"/>
        <v/>
      </c>
      <c r="AE304" s="95" t="str">
        <f t="shared" si="53"/>
        <v/>
      </c>
      <c r="AF304" s="23">
        <f t="shared" si="54"/>
        <v>1</v>
      </c>
      <c r="AG304" s="2">
        <f t="shared" si="55"/>
        <v>7</v>
      </c>
      <c r="AH304" s="2">
        <f t="shared" si="56"/>
        <v>1</v>
      </c>
      <c r="AI304" s="2">
        <f>COUNTIF(【編集不可】祝日一覧!$B$1:$B$23,$F304)</f>
        <v>0</v>
      </c>
      <c r="AJ304" s="2">
        <f>COUNTIF(【編集不可】祝日一覧!$B$1:$B$23,$AF304)</f>
        <v>0</v>
      </c>
      <c r="AK304" s="2" t="str">
        <f ca="1">$B304&amp;"-"&amp;COUNTIF($B$13:INDIRECT("B"&amp;12+A304),B304)</f>
        <v>-0</v>
      </c>
    </row>
    <row r="305" spans="1:37" ht="21.75" customHeight="1" x14ac:dyDescent="0.25">
      <c r="A305" s="7">
        <v>293</v>
      </c>
      <c r="B305" s="14"/>
      <c r="C305" s="28"/>
      <c r="D305" s="28"/>
      <c r="E305" s="17"/>
      <c r="F305" s="17"/>
      <c r="G305" s="6"/>
      <c r="H305" s="9" t="s">
        <v>24</v>
      </c>
      <c r="I305" s="113">
        <f t="shared" si="57"/>
        <v>0</v>
      </c>
      <c r="J305" s="114"/>
      <c r="K305" s="5" t="s">
        <v>24</v>
      </c>
      <c r="L305" s="6"/>
      <c r="M305" s="9" t="s">
        <v>25</v>
      </c>
      <c r="N305" s="113">
        <f t="shared" si="46"/>
        <v>0</v>
      </c>
      <c r="O305" s="114"/>
      <c r="P305" s="5" t="s">
        <v>24</v>
      </c>
      <c r="R305" s="113">
        <f t="shared" si="47"/>
        <v>0</v>
      </c>
      <c r="S305" s="114"/>
      <c r="T305" s="5" t="s">
        <v>24</v>
      </c>
      <c r="V305" s="25" t="str">
        <f t="shared" si="50"/>
        <v/>
      </c>
      <c r="W305" s="25" t="str">
        <f t="shared" si="48"/>
        <v/>
      </c>
      <c r="X305" s="25" t="str">
        <f t="shared" si="51"/>
        <v/>
      </c>
      <c r="Y305" s="25" t="s">
        <v>26</v>
      </c>
      <c r="Z305" s="29"/>
      <c r="AA305" s="25" t="str">
        <f t="shared" si="49"/>
        <v/>
      </c>
      <c r="AB305" s="29"/>
      <c r="AC305" s="29"/>
      <c r="AD305" s="87" t="str">
        <f t="shared" si="52"/>
        <v/>
      </c>
      <c r="AE305" s="95" t="str">
        <f t="shared" si="53"/>
        <v/>
      </c>
      <c r="AF305" s="23">
        <f t="shared" si="54"/>
        <v>1</v>
      </c>
      <c r="AG305" s="2">
        <f t="shared" si="55"/>
        <v>7</v>
      </c>
      <c r="AH305" s="2">
        <f t="shared" si="56"/>
        <v>1</v>
      </c>
      <c r="AI305" s="2">
        <f>COUNTIF(【編集不可】祝日一覧!$B$1:$B$23,$F305)</f>
        <v>0</v>
      </c>
      <c r="AJ305" s="2">
        <f>COUNTIF(【編集不可】祝日一覧!$B$1:$B$23,$AF305)</f>
        <v>0</v>
      </c>
      <c r="AK305" s="2" t="str">
        <f ca="1">$B305&amp;"-"&amp;COUNTIF($B$13:INDIRECT("B"&amp;12+A305),B305)</f>
        <v>-0</v>
      </c>
    </row>
    <row r="306" spans="1:37" ht="21.75" customHeight="1" x14ac:dyDescent="0.25">
      <c r="A306" s="7">
        <v>294</v>
      </c>
      <c r="B306" s="14"/>
      <c r="C306" s="28"/>
      <c r="D306" s="28"/>
      <c r="E306" s="17"/>
      <c r="F306" s="17"/>
      <c r="G306" s="6"/>
      <c r="H306" s="9" t="s">
        <v>24</v>
      </c>
      <c r="I306" s="113">
        <f t="shared" si="57"/>
        <v>0</v>
      </c>
      <c r="J306" s="114"/>
      <c r="K306" s="5" t="s">
        <v>24</v>
      </c>
      <c r="L306" s="6"/>
      <c r="M306" s="9" t="s">
        <v>25</v>
      </c>
      <c r="N306" s="113">
        <f t="shared" si="46"/>
        <v>0</v>
      </c>
      <c r="O306" s="114"/>
      <c r="P306" s="5" t="s">
        <v>24</v>
      </c>
      <c r="R306" s="113">
        <f t="shared" si="47"/>
        <v>0</v>
      </c>
      <c r="S306" s="114"/>
      <c r="T306" s="5" t="s">
        <v>24</v>
      </c>
      <c r="V306" s="25" t="str">
        <f t="shared" si="50"/>
        <v/>
      </c>
      <c r="W306" s="25" t="str">
        <f t="shared" si="48"/>
        <v/>
      </c>
      <c r="X306" s="25" t="str">
        <f t="shared" si="51"/>
        <v/>
      </c>
      <c r="Y306" s="25" t="s">
        <v>26</v>
      </c>
      <c r="Z306" s="29"/>
      <c r="AA306" s="25" t="str">
        <f t="shared" si="49"/>
        <v/>
      </c>
      <c r="AB306" s="29"/>
      <c r="AC306" s="29"/>
      <c r="AD306" s="87" t="str">
        <f t="shared" si="52"/>
        <v/>
      </c>
      <c r="AE306" s="95" t="str">
        <f t="shared" si="53"/>
        <v/>
      </c>
      <c r="AF306" s="23">
        <f t="shared" si="54"/>
        <v>1</v>
      </c>
      <c r="AG306" s="2">
        <f t="shared" si="55"/>
        <v>7</v>
      </c>
      <c r="AH306" s="2">
        <f t="shared" si="56"/>
        <v>1</v>
      </c>
      <c r="AI306" s="2">
        <f>COUNTIF(【編集不可】祝日一覧!$B$1:$B$23,$F306)</f>
        <v>0</v>
      </c>
      <c r="AJ306" s="2">
        <f>COUNTIF(【編集不可】祝日一覧!$B$1:$B$23,$AF306)</f>
        <v>0</v>
      </c>
      <c r="AK306" s="2" t="str">
        <f ca="1">$B306&amp;"-"&amp;COUNTIF($B$13:INDIRECT("B"&amp;12+A306),B306)</f>
        <v>-0</v>
      </c>
    </row>
    <row r="307" spans="1:37" ht="21.75" customHeight="1" x14ac:dyDescent="0.25">
      <c r="A307" s="7">
        <v>295</v>
      </c>
      <c r="B307" s="14"/>
      <c r="C307" s="28"/>
      <c r="D307" s="28"/>
      <c r="E307" s="17"/>
      <c r="F307" s="17"/>
      <c r="G307" s="6"/>
      <c r="H307" s="9" t="s">
        <v>24</v>
      </c>
      <c r="I307" s="113">
        <f t="shared" si="57"/>
        <v>0</v>
      </c>
      <c r="J307" s="114"/>
      <c r="K307" s="5" t="s">
        <v>24</v>
      </c>
      <c r="L307" s="6"/>
      <c r="M307" s="9" t="s">
        <v>25</v>
      </c>
      <c r="N307" s="113">
        <f t="shared" si="46"/>
        <v>0</v>
      </c>
      <c r="O307" s="114"/>
      <c r="P307" s="5" t="s">
        <v>24</v>
      </c>
      <c r="R307" s="113">
        <f t="shared" si="47"/>
        <v>0</v>
      </c>
      <c r="S307" s="114"/>
      <c r="T307" s="5" t="s">
        <v>24</v>
      </c>
      <c r="V307" s="25" t="str">
        <f t="shared" si="50"/>
        <v/>
      </c>
      <c r="W307" s="25" t="str">
        <f t="shared" si="48"/>
        <v/>
      </c>
      <c r="X307" s="25" t="str">
        <f t="shared" si="51"/>
        <v/>
      </c>
      <c r="Y307" s="25" t="s">
        <v>26</v>
      </c>
      <c r="Z307" s="29"/>
      <c r="AA307" s="25" t="str">
        <f t="shared" si="49"/>
        <v/>
      </c>
      <c r="AB307" s="29"/>
      <c r="AC307" s="29"/>
      <c r="AD307" s="87" t="str">
        <f t="shared" si="52"/>
        <v/>
      </c>
      <c r="AE307" s="95" t="str">
        <f t="shared" si="53"/>
        <v/>
      </c>
      <c r="AF307" s="23">
        <f t="shared" si="54"/>
        <v>1</v>
      </c>
      <c r="AG307" s="2">
        <f t="shared" si="55"/>
        <v>7</v>
      </c>
      <c r="AH307" s="2">
        <f t="shared" si="56"/>
        <v>1</v>
      </c>
      <c r="AI307" s="2">
        <f>COUNTIF(【編集不可】祝日一覧!$B$1:$B$23,$F307)</f>
        <v>0</v>
      </c>
      <c r="AJ307" s="2">
        <f>COUNTIF(【編集不可】祝日一覧!$B$1:$B$23,$AF307)</f>
        <v>0</v>
      </c>
      <c r="AK307" s="2" t="str">
        <f ca="1">$B307&amp;"-"&amp;COUNTIF($B$13:INDIRECT("B"&amp;12+A307),B307)</f>
        <v>-0</v>
      </c>
    </row>
    <row r="308" spans="1:37" ht="21.75" customHeight="1" x14ac:dyDescent="0.25">
      <c r="A308" s="7">
        <v>296</v>
      </c>
      <c r="B308" s="14"/>
      <c r="C308" s="28"/>
      <c r="D308" s="28"/>
      <c r="E308" s="17"/>
      <c r="F308" s="17"/>
      <c r="G308" s="6"/>
      <c r="H308" s="9" t="s">
        <v>24</v>
      </c>
      <c r="I308" s="113">
        <f t="shared" si="57"/>
        <v>0</v>
      </c>
      <c r="J308" s="114"/>
      <c r="K308" s="5" t="s">
        <v>24</v>
      </c>
      <c r="L308" s="6"/>
      <c r="M308" s="9" t="s">
        <v>25</v>
      </c>
      <c r="N308" s="113">
        <f t="shared" si="46"/>
        <v>0</v>
      </c>
      <c r="O308" s="114"/>
      <c r="P308" s="5" t="s">
        <v>24</v>
      </c>
      <c r="R308" s="113">
        <f t="shared" si="47"/>
        <v>0</v>
      </c>
      <c r="S308" s="114"/>
      <c r="T308" s="5" t="s">
        <v>24</v>
      </c>
      <c r="V308" s="25" t="str">
        <f t="shared" si="50"/>
        <v/>
      </c>
      <c r="W308" s="25" t="str">
        <f t="shared" si="48"/>
        <v/>
      </c>
      <c r="X308" s="25" t="str">
        <f t="shared" si="51"/>
        <v/>
      </c>
      <c r="Y308" s="25" t="s">
        <v>26</v>
      </c>
      <c r="Z308" s="29"/>
      <c r="AA308" s="25" t="str">
        <f t="shared" si="49"/>
        <v/>
      </c>
      <c r="AB308" s="29"/>
      <c r="AC308" s="29"/>
      <c r="AD308" s="87" t="str">
        <f t="shared" si="52"/>
        <v/>
      </c>
      <c r="AE308" s="95" t="str">
        <f t="shared" si="53"/>
        <v/>
      </c>
      <c r="AF308" s="23">
        <f t="shared" si="54"/>
        <v>1</v>
      </c>
      <c r="AG308" s="2">
        <f t="shared" si="55"/>
        <v>7</v>
      </c>
      <c r="AH308" s="2">
        <f t="shared" si="56"/>
        <v>1</v>
      </c>
      <c r="AI308" s="2">
        <f>COUNTIF(【編集不可】祝日一覧!$B$1:$B$23,$F308)</f>
        <v>0</v>
      </c>
      <c r="AJ308" s="2">
        <f>COUNTIF(【編集不可】祝日一覧!$B$1:$B$23,$AF308)</f>
        <v>0</v>
      </c>
      <c r="AK308" s="2" t="str">
        <f ca="1">$B308&amp;"-"&amp;COUNTIF($B$13:INDIRECT("B"&amp;12+A308),B308)</f>
        <v>-0</v>
      </c>
    </row>
    <row r="309" spans="1:37" ht="21.75" customHeight="1" x14ac:dyDescent="0.25">
      <c r="A309" s="7">
        <v>297</v>
      </c>
      <c r="B309" s="14"/>
      <c r="C309" s="28"/>
      <c r="D309" s="28"/>
      <c r="E309" s="17"/>
      <c r="F309" s="17"/>
      <c r="G309" s="6"/>
      <c r="H309" s="9" t="s">
        <v>24</v>
      </c>
      <c r="I309" s="113">
        <f t="shared" si="57"/>
        <v>0</v>
      </c>
      <c r="J309" s="114"/>
      <c r="K309" s="5" t="s">
        <v>24</v>
      </c>
      <c r="L309" s="6"/>
      <c r="M309" s="9" t="s">
        <v>25</v>
      </c>
      <c r="N309" s="113">
        <f t="shared" si="46"/>
        <v>0</v>
      </c>
      <c r="O309" s="114"/>
      <c r="P309" s="5" t="s">
        <v>24</v>
      </c>
      <c r="R309" s="113">
        <f t="shared" si="47"/>
        <v>0</v>
      </c>
      <c r="S309" s="114"/>
      <c r="T309" s="5" t="s">
        <v>24</v>
      </c>
      <c r="V309" s="25" t="str">
        <f t="shared" si="50"/>
        <v/>
      </c>
      <c r="W309" s="25" t="str">
        <f t="shared" si="48"/>
        <v/>
      </c>
      <c r="X309" s="25" t="str">
        <f t="shared" si="51"/>
        <v/>
      </c>
      <c r="Y309" s="25" t="s">
        <v>26</v>
      </c>
      <c r="Z309" s="29"/>
      <c r="AA309" s="25" t="str">
        <f t="shared" si="49"/>
        <v/>
      </c>
      <c r="AB309" s="29"/>
      <c r="AC309" s="29"/>
      <c r="AD309" s="87" t="str">
        <f t="shared" si="52"/>
        <v/>
      </c>
      <c r="AE309" s="95" t="str">
        <f t="shared" si="53"/>
        <v/>
      </c>
      <c r="AF309" s="23">
        <f t="shared" si="54"/>
        <v>1</v>
      </c>
      <c r="AG309" s="2">
        <f t="shared" si="55"/>
        <v>7</v>
      </c>
      <c r="AH309" s="2">
        <f t="shared" si="56"/>
        <v>1</v>
      </c>
      <c r="AI309" s="2">
        <f>COUNTIF(【編集不可】祝日一覧!$B$1:$B$23,$F309)</f>
        <v>0</v>
      </c>
      <c r="AJ309" s="2">
        <f>COUNTIF(【編集不可】祝日一覧!$B$1:$B$23,$AF309)</f>
        <v>0</v>
      </c>
      <c r="AK309" s="2" t="str">
        <f ca="1">$B309&amp;"-"&amp;COUNTIF($B$13:INDIRECT("B"&amp;12+A309),B309)</f>
        <v>-0</v>
      </c>
    </row>
    <row r="310" spans="1:37" ht="21.75" customHeight="1" x14ac:dyDescent="0.25">
      <c r="A310" s="7">
        <v>298</v>
      </c>
      <c r="B310" s="14"/>
      <c r="C310" s="28"/>
      <c r="D310" s="28"/>
      <c r="E310" s="17"/>
      <c r="F310" s="17"/>
      <c r="G310" s="6"/>
      <c r="H310" s="9" t="s">
        <v>24</v>
      </c>
      <c r="I310" s="113">
        <f t="shared" si="57"/>
        <v>0</v>
      </c>
      <c r="J310" s="114"/>
      <c r="K310" s="5" t="s">
        <v>24</v>
      </c>
      <c r="L310" s="6"/>
      <c r="M310" s="9" t="s">
        <v>25</v>
      </c>
      <c r="N310" s="113">
        <f t="shared" si="46"/>
        <v>0</v>
      </c>
      <c r="O310" s="114"/>
      <c r="P310" s="5" t="s">
        <v>24</v>
      </c>
      <c r="R310" s="113">
        <f t="shared" si="47"/>
        <v>0</v>
      </c>
      <c r="S310" s="114"/>
      <c r="T310" s="5" t="s">
        <v>24</v>
      </c>
      <c r="V310" s="25" t="str">
        <f t="shared" si="50"/>
        <v/>
      </c>
      <c r="W310" s="25" t="str">
        <f t="shared" si="48"/>
        <v/>
      </c>
      <c r="X310" s="25" t="str">
        <f t="shared" si="51"/>
        <v/>
      </c>
      <c r="Y310" s="25" t="s">
        <v>26</v>
      </c>
      <c r="Z310" s="29"/>
      <c r="AA310" s="25" t="str">
        <f t="shared" si="49"/>
        <v/>
      </c>
      <c r="AB310" s="29"/>
      <c r="AC310" s="29"/>
      <c r="AD310" s="87" t="str">
        <f t="shared" si="52"/>
        <v/>
      </c>
      <c r="AE310" s="95" t="str">
        <f t="shared" si="53"/>
        <v/>
      </c>
      <c r="AF310" s="23">
        <f t="shared" si="54"/>
        <v>1</v>
      </c>
      <c r="AG310" s="2">
        <f t="shared" si="55"/>
        <v>7</v>
      </c>
      <c r="AH310" s="2">
        <f t="shared" si="56"/>
        <v>1</v>
      </c>
      <c r="AI310" s="2">
        <f>COUNTIF(【編集不可】祝日一覧!$B$1:$B$23,$F310)</f>
        <v>0</v>
      </c>
      <c r="AJ310" s="2">
        <f>COUNTIF(【編集不可】祝日一覧!$B$1:$B$23,$AF310)</f>
        <v>0</v>
      </c>
      <c r="AK310" s="2" t="str">
        <f ca="1">$B310&amp;"-"&amp;COUNTIF($B$13:INDIRECT("B"&amp;12+A310),B310)</f>
        <v>-0</v>
      </c>
    </row>
    <row r="311" spans="1:37" ht="21.75" customHeight="1" x14ac:dyDescent="0.25">
      <c r="A311" s="7">
        <v>299</v>
      </c>
      <c r="B311" s="14"/>
      <c r="C311" s="28"/>
      <c r="D311" s="28"/>
      <c r="E311" s="17"/>
      <c r="F311" s="17"/>
      <c r="G311" s="6"/>
      <c r="H311" s="9" t="s">
        <v>24</v>
      </c>
      <c r="I311" s="113">
        <f t="shared" si="57"/>
        <v>0</v>
      </c>
      <c r="J311" s="114"/>
      <c r="K311" s="5" t="s">
        <v>24</v>
      </c>
      <c r="L311" s="6"/>
      <c r="M311" s="9" t="s">
        <v>25</v>
      </c>
      <c r="N311" s="113">
        <f t="shared" si="46"/>
        <v>0</v>
      </c>
      <c r="O311" s="114"/>
      <c r="P311" s="5" t="s">
        <v>24</v>
      </c>
      <c r="R311" s="113">
        <f t="shared" si="47"/>
        <v>0</v>
      </c>
      <c r="S311" s="114"/>
      <c r="T311" s="5" t="s">
        <v>24</v>
      </c>
      <c r="V311" s="25" t="str">
        <f t="shared" si="50"/>
        <v/>
      </c>
      <c r="W311" s="25" t="str">
        <f t="shared" si="48"/>
        <v/>
      </c>
      <c r="X311" s="25" t="str">
        <f t="shared" si="51"/>
        <v/>
      </c>
      <c r="Y311" s="25" t="s">
        <v>26</v>
      </c>
      <c r="Z311" s="29"/>
      <c r="AA311" s="25" t="str">
        <f t="shared" si="49"/>
        <v/>
      </c>
      <c r="AB311" s="29"/>
      <c r="AC311" s="29"/>
      <c r="AD311" s="87" t="str">
        <f t="shared" si="52"/>
        <v/>
      </c>
      <c r="AE311" s="95" t="str">
        <f t="shared" si="53"/>
        <v/>
      </c>
      <c r="AF311" s="23">
        <f t="shared" si="54"/>
        <v>1</v>
      </c>
      <c r="AG311" s="2">
        <f t="shared" si="55"/>
        <v>7</v>
      </c>
      <c r="AH311" s="2">
        <f t="shared" si="56"/>
        <v>1</v>
      </c>
      <c r="AI311" s="2">
        <f>COUNTIF(【編集不可】祝日一覧!$B$1:$B$23,$F311)</f>
        <v>0</v>
      </c>
      <c r="AJ311" s="2">
        <f>COUNTIF(【編集不可】祝日一覧!$B$1:$B$23,$AF311)</f>
        <v>0</v>
      </c>
      <c r="AK311" s="2" t="str">
        <f ca="1">$B311&amp;"-"&amp;COUNTIF($B$13:INDIRECT("B"&amp;12+A311),B311)</f>
        <v>-0</v>
      </c>
    </row>
    <row r="312" spans="1:37" ht="21.75" customHeight="1" x14ac:dyDescent="0.25">
      <c r="A312" s="7">
        <v>300</v>
      </c>
      <c r="B312" s="14"/>
      <c r="C312" s="28"/>
      <c r="D312" s="28"/>
      <c r="E312" s="17"/>
      <c r="F312" s="17"/>
      <c r="G312" s="6"/>
      <c r="H312" s="9" t="s">
        <v>24</v>
      </c>
      <c r="I312" s="113">
        <f t="shared" si="57"/>
        <v>0</v>
      </c>
      <c r="J312" s="114"/>
      <c r="K312" s="5" t="s">
        <v>24</v>
      </c>
      <c r="L312" s="6"/>
      <c r="M312" s="9" t="s">
        <v>25</v>
      </c>
      <c r="N312" s="113">
        <f t="shared" si="46"/>
        <v>0</v>
      </c>
      <c r="O312" s="114"/>
      <c r="P312" s="5" t="s">
        <v>24</v>
      </c>
      <c r="R312" s="113">
        <f t="shared" si="47"/>
        <v>0</v>
      </c>
      <c r="S312" s="114"/>
      <c r="T312" s="5" t="s">
        <v>24</v>
      </c>
      <c r="V312" s="25" t="str">
        <f t="shared" si="50"/>
        <v/>
      </c>
      <c r="W312" s="25" t="str">
        <f t="shared" si="48"/>
        <v/>
      </c>
      <c r="X312" s="25" t="str">
        <f t="shared" si="51"/>
        <v/>
      </c>
      <c r="Y312" s="25" t="s">
        <v>26</v>
      </c>
      <c r="Z312" s="29"/>
      <c r="AA312" s="25" t="str">
        <f t="shared" si="49"/>
        <v/>
      </c>
      <c r="AB312" s="29"/>
      <c r="AC312" s="29"/>
      <c r="AD312" s="87" t="str">
        <f t="shared" si="52"/>
        <v/>
      </c>
      <c r="AE312" s="95" t="str">
        <f t="shared" si="53"/>
        <v/>
      </c>
      <c r="AF312" s="23">
        <f t="shared" si="54"/>
        <v>1</v>
      </c>
      <c r="AG312" s="2">
        <f t="shared" si="55"/>
        <v>7</v>
      </c>
      <c r="AH312" s="2">
        <f t="shared" si="56"/>
        <v>1</v>
      </c>
      <c r="AI312" s="2">
        <f>COUNTIF(【編集不可】祝日一覧!$B$1:$B$23,$F312)</f>
        <v>0</v>
      </c>
      <c r="AJ312" s="2">
        <f>COUNTIF(【編集不可】祝日一覧!$B$1:$B$23,$AF312)</f>
        <v>0</v>
      </c>
      <c r="AK312" s="2" t="str">
        <f ca="1">$B312&amp;"-"&amp;COUNTIF($B$13:INDIRECT("B"&amp;12+A312),B312)</f>
        <v>-0</v>
      </c>
    </row>
    <row r="313" spans="1:37" ht="21.75" customHeight="1" x14ac:dyDescent="0.25">
      <c r="A313" s="7">
        <v>301</v>
      </c>
      <c r="B313" s="14"/>
      <c r="C313" s="28"/>
      <c r="D313" s="28"/>
      <c r="E313" s="17"/>
      <c r="F313" s="17"/>
      <c r="G313" s="6"/>
      <c r="H313" s="9" t="s">
        <v>24</v>
      </c>
      <c r="I313" s="113">
        <f t="shared" si="57"/>
        <v>0</v>
      </c>
      <c r="J313" s="114"/>
      <c r="K313" s="5" t="s">
        <v>24</v>
      </c>
      <c r="L313" s="6"/>
      <c r="M313" s="9" t="s">
        <v>25</v>
      </c>
      <c r="N313" s="113">
        <f t="shared" si="46"/>
        <v>0</v>
      </c>
      <c r="O313" s="114"/>
      <c r="P313" s="5" t="s">
        <v>24</v>
      </c>
      <c r="R313" s="113">
        <f t="shared" si="47"/>
        <v>0</v>
      </c>
      <c r="S313" s="114"/>
      <c r="T313" s="5" t="s">
        <v>24</v>
      </c>
      <c r="V313" s="25" t="str">
        <f t="shared" si="50"/>
        <v/>
      </c>
      <c r="W313" s="25" t="str">
        <f t="shared" si="48"/>
        <v/>
      </c>
      <c r="X313" s="25" t="str">
        <f t="shared" si="51"/>
        <v/>
      </c>
      <c r="Y313" s="25" t="s">
        <v>26</v>
      </c>
      <c r="Z313" s="29"/>
      <c r="AA313" s="25" t="str">
        <f t="shared" si="49"/>
        <v/>
      </c>
      <c r="AB313" s="29"/>
      <c r="AC313" s="29"/>
      <c r="AD313" s="87" t="str">
        <f t="shared" si="52"/>
        <v/>
      </c>
      <c r="AE313" s="95" t="str">
        <f t="shared" si="53"/>
        <v/>
      </c>
      <c r="AF313" s="23">
        <f t="shared" si="54"/>
        <v>1</v>
      </c>
      <c r="AG313" s="2">
        <f t="shared" si="55"/>
        <v>7</v>
      </c>
      <c r="AH313" s="2">
        <f t="shared" si="56"/>
        <v>1</v>
      </c>
      <c r="AI313" s="2">
        <f>COUNTIF(【編集不可】祝日一覧!$B$1:$B$23,$F313)</f>
        <v>0</v>
      </c>
      <c r="AJ313" s="2">
        <f>COUNTIF(【編集不可】祝日一覧!$B$1:$B$23,$AF313)</f>
        <v>0</v>
      </c>
      <c r="AK313" s="2" t="str">
        <f ca="1">$B313&amp;"-"&amp;COUNTIF($B$13:INDIRECT("B"&amp;12+A313),B313)</f>
        <v>-0</v>
      </c>
    </row>
    <row r="314" spans="1:37" ht="21.75" customHeight="1" x14ac:dyDescent="0.25">
      <c r="A314" s="7">
        <v>302</v>
      </c>
      <c r="B314" s="14"/>
      <c r="C314" s="28"/>
      <c r="D314" s="28"/>
      <c r="E314" s="17"/>
      <c r="F314" s="17"/>
      <c r="G314" s="6"/>
      <c r="H314" s="9" t="s">
        <v>24</v>
      </c>
      <c r="I314" s="113">
        <f t="shared" si="57"/>
        <v>0</v>
      </c>
      <c r="J314" s="114"/>
      <c r="K314" s="5" t="s">
        <v>24</v>
      </c>
      <c r="L314" s="6"/>
      <c r="M314" s="9" t="s">
        <v>25</v>
      </c>
      <c r="N314" s="113">
        <f t="shared" si="46"/>
        <v>0</v>
      </c>
      <c r="O314" s="114"/>
      <c r="P314" s="5" t="s">
        <v>24</v>
      </c>
      <c r="R314" s="113">
        <f t="shared" si="47"/>
        <v>0</v>
      </c>
      <c r="S314" s="114"/>
      <c r="T314" s="5" t="s">
        <v>24</v>
      </c>
      <c r="V314" s="25" t="str">
        <f t="shared" si="50"/>
        <v/>
      </c>
      <c r="W314" s="25" t="str">
        <f t="shared" si="48"/>
        <v/>
      </c>
      <c r="X314" s="25" t="str">
        <f t="shared" si="51"/>
        <v/>
      </c>
      <c r="Y314" s="25" t="s">
        <v>26</v>
      </c>
      <c r="Z314" s="29"/>
      <c r="AA314" s="25" t="str">
        <f t="shared" si="49"/>
        <v/>
      </c>
      <c r="AB314" s="29"/>
      <c r="AC314" s="29"/>
      <c r="AD314" s="87" t="str">
        <f t="shared" si="52"/>
        <v/>
      </c>
      <c r="AE314" s="95" t="str">
        <f t="shared" si="53"/>
        <v/>
      </c>
      <c r="AF314" s="23">
        <f t="shared" si="54"/>
        <v>1</v>
      </c>
      <c r="AG314" s="2">
        <f t="shared" si="55"/>
        <v>7</v>
      </c>
      <c r="AH314" s="2">
        <f t="shared" si="56"/>
        <v>1</v>
      </c>
      <c r="AI314" s="2">
        <f>COUNTIF(【編集不可】祝日一覧!$B$1:$B$23,$F314)</f>
        <v>0</v>
      </c>
      <c r="AJ314" s="2">
        <f>COUNTIF(【編集不可】祝日一覧!$B$1:$B$23,$AF314)</f>
        <v>0</v>
      </c>
      <c r="AK314" s="2" t="str">
        <f ca="1">$B314&amp;"-"&amp;COUNTIF($B$13:INDIRECT("B"&amp;12+A314),B314)</f>
        <v>-0</v>
      </c>
    </row>
    <row r="315" spans="1:37" ht="21.75" customHeight="1" x14ac:dyDescent="0.25">
      <c r="A315" s="7">
        <v>303</v>
      </c>
      <c r="B315" s="14"/>
      <c r="C315" s="28"/>
      <c r="D315" s="28"/>
      <c r="E315" s="17"/>
      <c r="F315" s="17"/>
      <c r="G315" s="6"/>
      <c r="H315" s="9" t="s">
        <v>24</v>
      </c>
      <c r="I315" s="113">
        <f t="shared" si="57"/>
        <v>0</v>
      </c>
      <c r="J315" s="114"/>
      <c r="K315" s="5" t="s">
        <v>24</v>
      </c>
      <c r="L315" s="6"/>
      <c r="M315" s="9" t="s">
        <v>25</v>
      </c>
      <c r="N315" s="113">
        <f t="shared" si="46"/>
        <v>0</v>
      </c>
      <c r="O315" s="114"/>
      <c r="P315" s="5" t="s">
        <v>24</v>
      </c>
      <c r="R315" s="113">
        <f t="shared" si="47"/>
        <v>0</v>
      </c>
      <c r="S315" s="114"/>
      <c r="T315" s="5" t="s">
        <v>24</v>
      </c>
      <c r="V315" s="25" t="str">
        <f t="shared" si="50"/>
        <v/>
      </c>
      <c r="W315" s="25" t="str">
        <f t="shared" si="48"/>
        <v/>
      </c>
      <c r="X315" s="25" t="str">
        <f t="shared" si="51"/>
        <v/>
      </c>
      <c r="Y315" s="25" t="s">
        <v>26</v>
      </c>
      <c r="Z315" s="29"/>
      <c r="AA315" s="25" t="str">
        <f t="shared" si="49"/>
        <v/>
      </c>
      <c r="AB315" s="29"/>
      <c r="AC315" s="29"/>
      <c r="AD315" s="87" t="str">
        <f t="shared" si="52"/>
        <v/>
      </c>
      <c r="AE315" s="95" t="str">
        <f t="shared" si="53"/>
        <v/>
      </c>
      <c r="AF315" s="23">
        <f t="shared" si="54"/>
        <v>1</v>
      </c>
      <c r="AG315" s="2">
        <f t="shared" si="55"/>
        <v>7</v>
      </c>
      <c r="AH315" s="2">
        <f t="shared" si="56"/>
        <v>1</v>
      </c>
      <c r="AI315" s="2">
        <f>COUNTIF(【編集不可】祝日一覧!$B$1:$B$23,$F315)</f>
        <v>0</v>
      </c>
      <c r="AJ315" s="2">
        <f>COUNTIF(【編集不可】祝日一覧!$B$1:$B$23,$AF315)</f>
        <v>0</v>
      </c>
      <c r="AK315" s="2" t="str">
        <f ca="1">$B315&amp;"-"&amp;COUNTIF($B$13:INDIRECT("B"&amp;12+A315),B315)</f>
        <v>-0</v>
      </c>
    </row>
    <row r="316" spans="1:37" ht="21.75" customHeight="1" x14ac:dyDescent="0.25">
      <c r="A316" s="7">
        <v>304</v>
      </c>
      <c r="B316" s="14"/>
      <c r="C316" s="28"/>
      <c r="D316" s="28"/>
      <c r="E316" s="17"/>
      <c r="F316" s="17"/>
      <c r="G316" s="6"/>
      <c r="H316" s="9" t="s">
        <v>24</v>
      </c>
      <c r="I316" s="113">
        <f t="shared" si="57"/>
        <v>0</v>
      </c>
      <c r="J316" s="114"/>
      <c r="K316" s="5" t="s">
        <v>24</v>
      </c>
      <c r="L316" s="6"/>
      <c r="M316" s="9" t="s">
        <v>25</v>
      </c>
      <c r="N316" s="113">
        <f t="shared" si="46"/>
        <v>0</v>
      </c>
      <c r="O316" s="114"/>
      <c r="P316" s="5" t="s">
        <v>24</v>
      </c>
      <c r="R316" s="113">
        <f t="shared" si="47"/>
        <v>0</v>
      </c>
      <c r="S316" s="114"/>
      <c r="T316" s="5" t="s">
        <v>24</v>
      </c>
      <c r="V316" s="25" t="str">
        <f t="shared" si="50"/>
        <v/>
      </c>
      <c r="W316" s="25" t="str">
        <f t="shared" si="48"/>
        <v/>
      </c>
      <c r="X316" s="25" t="str">
        <f t="shared" si="51"/>
        <v/>
      </c>
      <c r="Y316" s="25" t="s">
        <v>26</v>
      </c>
      <c r="Z316" s="29"/>
      <c r="AA316" s="25" t="str">
        <f t="shared" si="49"/>
        <v/>
      </c>
      <c r="AB316" s="29"/>
      <c r="AC316" s="29"/>
      <c r="AD316" s="87" t="str">
        <f t="shared" si="52"/>
        <v/>
      </c>
      <c r="AE316" s="95" t="str">
        <f t="shared" si="53"/>
        <v/>
      </c>
      <c r="AF316" s="23">
        <f t="shared" si="54"/>
        <v>1</v>
      </c>
      <c r="AG316" s="2">
        <f t="shared" si="55"/>
        <v>7</v>
      </c>
      <c r="AH316" s="2">
        <f t="shared" si="56"/>
        <v>1</v>
      </c>
      <c r="AI316" s="2">
        <f>COUNTIF(【編集不可】祝日一覧!$B$1:$B$23,$F316)</f>
        <v>0</v>
      </c>
      <c r="AJ316" s="2">
        <f>COUNTIF(【編集不可】祝日一覧!$B$1:$B$23,$AF316)</f>
        <v>0</v>
      </c>
      <c r="AK316" s="2" t="str">
        <f ca="1">$B316&amp;"-"&amp;COUNTIF($B$13:INDIRECT("B"&amp;12+A316),B316)</f>
        <v>-0</v>
      </c>
    </row>
    <row r="317" spans="1:37" ht="21.75" customHeight="1" x14ac:dyDescent="0.25">
      <c r="A317" s="7">
        <v>305</v>
      </c>
      <c r="B317" s="14"/>
      <c r="C317" s="28"/>
      <c r="D317" s="28"/>
      <c r="E317" s="17"/>
      <c r="F317" s="17"/>
      <c r="G317" s="6"/>
      <c r="H317" s="9" t="s">
        <v>24</v>
      </c>
      <c r="I317" s="113">
        <f t="shared" si="57"/>
        <v>0</v>
      </c>
      <c r="J317" s="114"/>
      <c r="K317" s="5" t="s">
        <v>24</v>
      </c>
      <c r="L317" s="6"/>
      <c r="M317" s="9" t="s">
        <v>25</v>
      </c>
      <c r="N317" s="113">
        <f t="shared" si="46"/>
        <v>0</v>
      </c>
      <c r="O317" s="114"/>
      <c r="P317" s="5" t="s">
        <v>24</v>
      </c>
      <c r="R317" s="113">
        <f t="shared" si="47"/>
        <v>0</v>
      </c>
      <c r="S317" s="114"/>
      <c r="T317" s="5" t="s">
        <v>24</v>
      </c>
      <c r="V317" s="25" t="str">
        <f t="shared" si="50"/>
        <v/>
      </c>
      <c r="W317" s="25" t="str">
        <f t="shared" si="48"/>
        <v/>
      </c>
      <c r="X317" s="25" t="str">
        <f t="shared" si="51"/>
        <v/>
      </c>
      <c r="Y317" s="25" t="s">
        <v>26</v>
      </c>
      <c r="Z317" s="29"/>
      <c r="AA317" s="25" t="str">
        <f t="shared" si="49"/>
        <v/>
      </c>
      <c r="AB317" s="29"/>
      <c r="AC317" s="29"/>
      <c r="AD317" s="87" t="str">
        <f t="shared" si="52"/>
        <v/>
      </c>
      <c r="AE317" s="95" t="str">
        <f t="shared" si="53"/>
        <v/>
      </c>
      <c r="AF317" s="23">
        <f t="shared" si="54"/>
        <v>1</v>
      </c>
      <c r="AG317" s="2">
        <f t="shared" si="55"/>
        <v>7</v>
      </c>
      <c r="AH317" s="2">
        <f t="shared" si="56"/>
        <v>1</v>
      </c>
      <c r="AI317" s="2">
        <f>COUNTIF(【編集不可】祝日一覧!$B$1:$B$23,$F317)</f>
        <v>0</v>
      </c>
      <c r="AJ317" s="2">
        <f>COUNTIF(【編集不可】祝日一覧!$B$1:$B$23,$AF317)</f>
        <v>0</v>
      </c>
      <c r="AK317" s="2" t="str">
        <f ca="1">$B317&amp;"-"&amp;COUNTIF($B$13:INDIRECT("B"&amp;12+A317),B317)</f>
        <v>-0</v>
      </c>
    </row>
    <row r="318" spans="1:37" ht="21.75" customHeight="1" x14ac:dyDescent="0.25">
      <c r="A318" s="7">
        <v>306</v>
      </c>
      <c r="B318" s="14"/>
      <c r="C318" s="28"/>
      <c r="D318" s="28"/>
      <c r="E318" s="17"/>
      <c r="F318" s="17"/>
      <c r="G318" s="6"/>
      <c r="H318" s="9" t="s">
        <v>24</v>
      </c>
      <c r="I318" s="113">
        <f t="shared" si="57"/>
        <v>0</v>
      </c>
      <c r="J318" s="114"/>
      <c r="K318" s="5" t="s">
        <v>24</v>
      </c>
      <c r="L318" s="6"/>
      <c r="M318" s="9" t="s">
        <v>25</v>
      </c>
      <c r="N318" s="113">
        <f t="shared" si="46"/>
        <v>0</v>
      </c>
      <c r="O318" s="114"/>
      <c r="P318" s="5" t="s">
        <v>24</v>
      </c>
      <c r="R318" s="113">
        <f t="shared" si="47"/>
        <v>0</v>
      </c>
      <c r="S318" s="114"/>
      <c r="T318" s="5" t="s">
        <v>24</v>
      </c>
      <c r="V318" s="25" t="str">
        <f t="shared" si="50"/>
        <v/>
      </c>
      <c r="W318" s="25" t="str">
        <f t="shared" si="48"/>
        <v/>
      </c>
      <c r="X318" s="25" t="str">
        <f t="shared" si="51"/>
        <v/>
      </c>
      <c r="Y318" s="25" t="s">
        <v>26</v>
      </c>
      <c r="Z318" s="29"/>
      <c r="AA318" s="25" t="str">
        <f t="shared" si="49"/>
        <v/>
      </c>
      <c r="AB318" s="29"/>
      <c r="AC318" s="29"/>
      <c r="AD318" s="87" t="str">
        <f t="shared" si="52"/>
        <v/>
      </c>
      <c r="AE318" s="95" t="str">
        <f t="shared" si="53"/>
        <v/>
      </c>
      <c r="AF318" s="23">
        <f t="shared" si="54"/>
        <v>1</v>
      </c>
      <c r="AG318" s="2">
        <f t="shared" si="55"/>
        <v>7</v>
      </c>
      <c r="AH318" s="2">
        <f t="shared" si="56"/>
        <v>1</v>
      </c>
      <c r="AI318" s="2">
        <f>COUNTIF(【編集不可】祝日一覧!$B$1:$B$23,$F318)</f>
        <v>0</v>
      </c>
      <c r="AJ318" s="2">
        <f>COUNTIF(【編集不可】祝日一覧!$B$1:$B$23,$AF318)</f>
        <v>0</v>
      </c>
      <c r="AK318" s="2" t="str">
        <f ca="1">$B318&amp;"-"&amp;COUNTIF($B$13:INDIRECT("B"&amp;12+A318),B318)</f>
        <v>-0</v>
      </c>
    </row>
    <row r="319" spans="1:37" ht="21.75" customHeight="1" x14ac:dyDescent="0.25">
      <c r="A319" s="7">
        <v>307</v>
      </c>
      <c r="B319" s="14"/>
      <c r="C319" s="28"/>
      <c r="D319" s="28"/>
      <c r="E319" s="17"/>
      <c r="F319" s="17"/>
      <c r="G319" s="6"/>
      <c r="H319" s="9" t="s">
        <v>24</v>
      </c>
      <c r="I319" s="113">
        <f t="shared" si="57"/>
        <v>0</v>
      </c>
      <c r="J319" s="114"/>
      <c r="K319" s="5" t="s">
        <v>24</v>
      </c>
      <c r="L319" s="6"/>
      <c r="M319" s="9" t="s">
        <v>25</v>
      </c>
      <c r="N319" s="113">
        <f t="shared" si="46"/>
        <v>0</v>
      </c>
      <c r="O319" s="114"/>
      <c r="P319" s="5" t="s">
        <v>24</v>
      </c>
      <c r="R319" s="113">
        <f t="shared" si="47"/>
        <v>0</v>
      </c>
      <c r="S319" s="114"/>
      <c r="T319" s="5" t="s">
        <v>24</v>
      </c>
      <c r="V319" s="25" t="str">
        <f t="shared" si="50"/>
        <v/>
      </c>
      <c r="W319" s="25" t="str">
        <f t="shared" si="48"/>
        <v/>
      </c>
      <c r="X319" s="25" t="str">
        <f t="shared" si="51"/>
        <v/>
      </c>
      <c r="Y319" s="25" t="s">
        <v>26</v>
      </c>
      <c r="Z319" s="29"/>
      <c r="AA319" s="25" t="str">
        <f t="shared" si="49"/>
        <v/>
      </c>
      <c r="AB319" s="29"/>
      <c r="AC319" s="29"/>
      <c r="AD319" s="87" t="str">
        <f t="shared" si="52"/>
        <v/>
      </c>
      <c r="AE319" s="95" t="str">
        <f t="shared" si="53"/>
        <v/>
      </c>
      <c r="AF319" s="23">
        <f t="shared" si="54"/>
        <v>1</v>
      </c>
      <c r="AG319" s="2">
        <f t="shared" si="55"/>
        <v>7</v>
      </c>
      <c r="AH319" s="2">
        <f t="shared" si="56"/>
        <v>1</v>
      </c>
      <c r="AI319" s="2">
        <f>COUNTIF(【編集不可】祝日一覧!$B$1:$B$23,$F319)</f>
        <v>0</v>
      </c>
      <c r="AJ319" s="2">
        <f>COUNTIF(【編集不可】祝日一覧!$B$1:$B$23,$AF319)</f>
        <v>0</v>
      </c>
      <c r="AK319" s="2" t="str">
        <f ca="1">$B319&amp;"-"&amp;COUNTIF($B$13:INDIRECT("B"&amp;12+A319),B319)</f>
        <v>-0</v>
      </c>
    </row>
    <row r="320" spans="1:37" ht="21.75" customHeight="1" x14ac:dyDescent="0.25">
      <c r="A320" s="7">
        <v>308</v>
      </c>
      <c r="B320" s="14"/>
      <c r="C320" s="28"/>
      <c r="D320" s="28"/>
      <c r="E320" s="17"/>
      <c r="F320" s="17"/>
      <c r="G320" s="6"/>
      <c r="H320" s="9" t="s">
        <v>24</v>
      </c>
      <c r="I320" s="113">
        <f t="shared" si="57"/>
        <v>0</v>
      </c>
      <c r="J320" s="114"/>
      <c r="K320" s="5" t="s">
        <v>24</v>
      </c>
      <c r="L320" s="6"/>
      <c r="M320" s="9" t="s">
        <v>25</v>
      </c>
      <c r="N320" s="113">
        <f t="shared" si="46"/>
        <v>0</v>
      </c>
      <c r="O320" s="114"/>
      <c r="P320" s="5" t="s">
        <v>24</v>
      </c>
      <c r="R320" s="113">
        <f t="shared" si="47"/>
        <v>0</v>
      </c>
      <c r="S320" s="114"/>
      <c r="T320" s="5" t="s">
        <v>24</v>
      </c>
      <c r="V320" s="25" t="str">
        <f t="shared" si="50"/>
        <v/>
      </c>
      <c r="W320" s="25" t="str">
        <f t="shared" si="48"/>
        <v/>
      </c>
      <c r="X320" s="25" t="str">
        <f t="shared" si="51"/>
        <v/>
      </c>
      <c r="Y320" s="25" t="s">
        <v>26</v>
      </c>
      <c r="Z320" s="29"/>
      <c r="AA320" s="25" t="str">
        <f t="shared" si="49"/>
        <v/>
      </c>
      <c r="AB320" s="29"/>
      <c r="AC320" s="29"/>
      <c r="AD320" s="87" t="str">
        <f t="shared" si="52"/>
        <v/>
      </c>
      <c r="AE320" s="95" t="str">
        <f t="shared" si="53"/>
        <v/>
      </c>
      <c r="AF320" s="23">
        <f t="shared" si="54"/>
        <v>1</v>
      </c>
      <c r="AG320" s="2">
        <f t="shared" si="55"/>
        <v>7</v>
      </c>
      <c r="AH320" s="2">
        <f t="shared" si="56"/>
        <v>1</v>
      </c>
      <c r="AI320" s="2">
        <f>COUNTIF(【編集不可】祝日一覧!$B$1:$B$23,$F320)</f>
        <v>0</v>
      </c>
      <c r="AJ320" s="2">
        <f>COUNTIF(【編集不可】祝日一覧!$B$1:$B$23,$AF320)</f>
        <v>0</v>
      </c>
      <c r="AK320" s="2" t="str">
        <f ca="1">$B320&amp;"-"&amp;COUNTIF($B$13:INDIRECT("B"&amp;12+A320),B320)</f>
        <v>-0</v>
      </c>
    </row>
    <row r="321" spans="1:37" ht="21.75" customHeight="1" x14ac:dyDescent="0.25">
      <c r="A321" s="7">
        <v>309</v>
      </c>
      <c r="B321" s="14"/>
      <c r="C321" s="28"/>
      <c r="D321" s="28"/>
      <c r="E321" s="17"/>
      <c r="F321" s="17"/>
      <c r="G321" s="6"/>
      <c r="H321" s="9" t="s">
        <v>24</v>
      </c>
      <c r="I321" s="113">
        <f t="shared" si="57"/>
        <v>0</v>
      </c>
      <c r="J321" s="114"/>
      <c r="K321" s="5" t="s">
        <v>24</v>
      </c>
      <c r="L321" s="6"/>
      <c r="M321" s="9" t="s">
        <v>25</v>
      </c>
      <c r="N321" s="113">
        <f t="shared" si="46"/>
        <v>0</v>
      </c>
      <c r="O321" s="114"/>
      <c r="P321" s="5" t="s">
        <v>24</v>
      </c>
      <c r="R321" s="113">
        <f t="shared" si="47"/>
        <v>0</v>
      </c>
      <c r="S321" s="114"/>
      <c r="T321" s="5" t="s">
        <v>24</v>
      </c>
      <c r="V321" s="25" t="str">
        <f t="shared" si="50"/>
        <v/>
      </c>
      <c r="W321" s="25" t="str">
        <f t="shared" si="48"/>
        <v/>
      </c>
      <c r="X321" s="25" t="str">
        <f t="shared" si="51"/>
        <v/>
      </c>
      <c r="Y321" s="25" t="s">
        <v>26</v>
      </c>
      <c r="Z321" s="29"/>
      <c r="AA321" s="25" t="str">
        <f t="shared" si="49"/>
        <v/>
      </c>
      <c r="AB321" s="29"/>
      <c r="AC321" s="29"/>
      <c r="AD321" s="87" t="str">
        <f t="shared" si="52"/>
        <v/>
      </c>
      <c r="AE321" s="95" t="str">
        <f t="shared" si="53"/>
        <v/>
      </c>
      <c r="AF321" s="23">
        <f t="shared" si="54"/>
        <v>1</v>
      </c>
      <c r="AG321" s="2">
        <f t="shared" si="55"/>
        <v>7</v>
      </c>
      <c r="AH321" s="2">
        <f t="shared" si="56"/>
        <v>1</v>
      </c>
      <c r="AI321" s="2">
        <f>COUNTIF(【編集不可】祝日一覧!$B$1:$B$23,$F321)</f>
        <v>0</v>
      </c>
      <c r="AJ321" s="2">
        <f>COUNTIF(【編集不可】祝日一覧!$B$1:$B$23,$AF321)</f>
        <v>0</v>
      </c>
      <c r="AK321" s="2" t="str">
        <f ca="1">$B321&amp;"-"&amp;COUNTIF($B$13:INDIRECT("B"&amp;12+A321),B321)</f>
        <v>-0</v>
      </c>
    </row>
    <row r="322" spans="1:37" ht="21.75" customHeight="1" x14ac:dyDescent="0.25">
      <c r="A322" s="7">
        <v>310</v>
      </c>
      <c r="B322" s="14"/>
      <c r="C322" s="28"/>
      <c r="D322" s="28"/>
      <c r="E322" s="17"/>
      <c r="F322" s="17"/>
      <c r="G322" s="6"/>
      <c r="H322" s="9" t="s">
        <v>24</v>
      </c>
      <c r="I322" s="113">
        <f t="shared" si="57"/>
        <v>0</v>
      </c>
      <c r="J322" s="114"/>
      <c r="K322" s="5" t="s">
        <v>24</v>
      </c>
      <c r="L322" s="6"/>
      <c r="M322" s="9" t="s">
        <v>25</v>
      </c>
      <c r="N322" s="113">
        <f t="shared" si="46"/>
        <v>0</v>
      </c>
      <c r="O322" s="114"/>
      <c r="P322" s="5" t="s">
        <v>24</v>
      </c>
      <c r="R322" s="113">
        <f t="shared" si="47"/>
        <v>0</v>
      </c>
      <c r="S322" s="114"/>
      <c r="T322" s="5" t="s">
        <v>24</v>
      </c>
      <c r="V322" s="25" t="str">
        <f t="shared" si="50"/>
        <v/>
      </c>
      <c r="W322" s="25" t="str">
        <f t="shared" si="48"/>
        <v/>
      </c>
      <c r="X322" s="25" t="str">
        <f t="shared" si="51"/>
        <v/>
      </c>
      <c r="Y322" s="25" t="s">
        <v>26</v>
      </c>
      <c r="Z322" s="29"/>
      <c r="AA322" s="25" t="str">
        <f t="shared" si="49"/>
        <v/>
      </c>
      <c r="AB322" s="29"/>
      <c r="AC322" s="29"/>
      <c r="AD322" s="87" t="str">
        <f t="shared" si="52"/>
        <v/>
      </c>
      <c r="AE322" s="95" t="str">
        <f t="shared" si="53"/>
        <v/>
      </c>
      <c r="AF322" s="23">
        <f t="shared" si="54"/>
        <v>1</v>
      </c>
      <c r="AG322" s="2">
        <f t="shared" si="55"/>
        <v>7</v>
      </c>
      <c r="AH322" s="2">
        <f t="shared" si="56"/>
        <v>1</v>
      </c>
      <c r="AI322" s="2">
        <f>COUNTIF(【編集不可】祝日一覧!$B$1:$B$23,$F322)</f>
        <v>0</v>
      </c>
      <c r="AJ322" s="2">
        <f>COUNTIF(【編集不可】祝日一覧!$B$1:$B$23,$AF322)</f>
        <v>0</v>
      </c>
      <c r="AK322" s="2" t="str">
        <f ca="1">$B322&amp;"-"&amp;COUNTIF($B$13:INDIRECT("B"&amp;12+A322),B322)</f>
        <v>-0</v>
      </c>
    </row>
    <row r="323" spans="1:37" ht="21.75" customHeight="1" x14ac:dyDescent="0.25">
      <c r="A323" s="7">
        <v>311</v>
      </c>
      <c r="B323" s="14"/>
      <c r="C323" s="28"/>
      <c r="D323" s="28"/>
      <c r="E323" s="17"/>
      <c r="F323" s="17"/>
      <c r="G323" s="6"/>
      <c r="H323" s="9" t="s">
        <v>24</v>
      </c>
      <c r="I323" s="113">
        <f t="shared" si="57"/>
        <v>0</v>
      </c>
      <c r="J323" s="114"/>
      <c r="K323" s="5" t="s">
        <v>24</v>
      </c>
      <c r="L323" s="6"/>
      <c r="M323" s="9" t="s">
        <v>25</v>
      </c>
      <c r="N323" s="113">
        <f t="shared" si="46"/>
        <v>0</v>
      </c>
      <c r="O323" s="114"/>
      <c r="P323" s="5" t="s">
        <v>24</v>
      </c>
      <c r="R323" s="113">
        <f t="shared" si="47"/>
        <v>0</v>
      </c>
      <c r="S323" s="114"/>
      <c r="T323" s="5" t="s">
        <v>24</v>
      </c>
      <c r="V323" s="25" t="str">
        <f t="shared" si="50"/>
        <v/>
      </c>
      <c r="W323" s="25" t="str">
        <f t="shared" si="48"/>
        <v/>
      </c>
      <c r="X323" s="25" t="str">
        <f t="shared" si="51"/>
        <v/>
      </c>
      <c r="Y323" s="25" t="s">
        <v>26</v>
      </c>
      <c r="Z323" s="29"/>
      <c r="AA323" s="25" t="str">
        <f t="shared" si="49"/>
        <v/>
      </c>
      <c r="AB323" s="29"/>
      <c r="AC323" s="29"/>
      <c r="AD323" s="87" t="str">
        <f t="shared" si="52"/>
        <v/>
      </c>
      <c r="AE323" s="95" t="str">
        <f t="shared" si="53"/>
        <v/>
      </c>
      <c r="AF323" s="23">
        <f t="shared" si="54"/>
        <v>1</v>
      </c>
      <c r="AG323" s="2">
        <f t="shared" si="55"/>
        <v>7</v>
      </c>
      <c r="AH323" s="2">
        <f t="shared" si="56"/>
        <v>1</v>
      </c>
      <c r="AI323" s="2">
        <f>COUNTIF(【編集不可】祝日一覧!$B$1:$B$23,$F323)</f>
        <v>0</v>
      </c>
      <c r="AJ323" s="2">
        <f>COUNTIF(【編集不可】祝日一覧!$B$1:$B$23,$AF323)</f>
        <v>0</v>
      </c>
      <c r="AK323" s="2" t="str">
        <f ca="1">$B323&amp;"-"&amp;COUNTIF($B$13:INDIRECT("B"&amp;12+A323),B323)</f>
        <v>-0</v>
      </c>
    </row>
    <row r="324" spans="1:37" ht="21.75" customHeight="1" x14ac:dyDescent="0.25">
      <c r="A324" s="7">
        <v>312</v>
      </c>
      <c r="B324" s="14"/>
      <c r="C324" s="28"/>
      <c r="D324" s="28"/>
      <c r="E324" s="17"/>
      <c r="F324" s="17"/>
      <c r="G324" s="6"/>
      <c r="H324" s="9" t="s">
        <v>24</v>
      </c>
      <c r="I324" s="113">
        <f t="shared" si="57"/>
        <v>0</v>
      </c>
      <c r="J324" s="114"/>
      <c r="K324" s="5" t="s">
        <v>24</v>
      </c>
      <c r="L324" s="6"/>
      <c r="M324" s="9" t="s">
        <v>25</v>
      </c>
      <c r="N324" s="113">
        <f t="shared" si="46"/>
        <v>0</v>
      </c>
      <c r="O324" s="114"/>
      <c r="P324" s="5" t="s">
        <v>24</v>
      </c>
      <c r="R324" s="113">
        <f t="shared" si="47"/>
        <v>0</v>
      </c>
      <c r="S324" s="114"/>
      <c r="T324" s="5" t="s">
        <v>24</v>
      </c>
      <c r="V324" s="25" t="str">
        <f t="shared" si="50"/>
        <v/>
      </c>
      <c r="W324" s="25" t="str">
        <f t="shared" si="48"/>
        <v/>
      </c>
      <c r="X324" s="25" t="str">
        <f t="shared" si="51"/>
        <v/>
      </c>
      <c r="Y324" s="25" t="s">
        <v>26</v>
      </c>
      <c r="Z324" s="29"/>
      <c r="AA324" s="25" t="str">
        <f t="shared" si="49"/>
        <v/>
      </c>
      <c r="AB324" s="29"/>
      <c r="AC324" s="29"/>
      <c r="AD324" s="87" t="str">
        <f t="shared" si="52"/>
        <v/>
      </c>
      <c r="AE324" s="95" t="str">
        <f t="shared" si="53"/>
        <v/>
      </c>
      <c r="AF324" s="23">
        <f t="shared" si="54"/>
        <v>1</v>
      </c>
      <c r="AG324" s="2">
        <f t="shared" si="55"/>
        <v>7</v>
      </c>
      <c r="AH324" s="2">
        <f t="shared" si="56"/>
        <v>1</v>
      </c>
      <c r="AI324" s="2">
        <f>COUNTIF(【編集不可】祝日一覧!$B$1:$B$23,$F324)</f>
        <v>0</v>
      </c>
      <c r="AJ324" s="2">
        <f>COUNTIF(【編集不可】祝日一覧!$B$1:$B$23,$AF324)</f>
        <v>0</v>
      </c>
      <c r="AK324" s="2" t="str">
        <f ca="1">$B324&amp;"-"&amp;COUNTIF($B$13:INDIRECT("B"&amp;12+A324),B324)</f>
        <v>-0</v>
      </c>
    </row>
    <row r="325" spans="1:37" ht="21.75" customHeight="1" x14ac:dyDescent="0.25">
      <c r="A325" s="7">
        <v>313</v>
      </c>
      <c r="B325" s="14"/>
      <c r="C325" s="28"/>
      <c r="D325" s="28"/>
      <c r="E325" s="17"/>
      <c r="F325" s="17"/>
      <c r="G325" s="6"/>
      <c r="H325" s="9" t="s">
        <v>24</v>
      </c>
      <c r="I325" s="113">
        <f t="shared" si="57"/>
        <v>0</v>
      </c>
      <c r="J325" s="114"/>
      <c r="K325" s="5" t="s">
        <v>24</v>
      </c>
      <c r="L325" s="6"/>
      <c r="M325" s="9" t="s">
        <v>25</v>
      </c>
      <c r="N325" s="113">
        <f t="shared" si="46"/>
        <v>0</v>
      </c>
      <c r="O325" s="114"/>
      <c r="P325" s="5" t="s">
        <v>24</v>
      </c>
      <c r="R325" s="113">
        <f t="shared" si="47"/>
        <v>0</v>
      </c>
      <c r="S325" s="114"/>
      <c r="T325" s="5" t="s">
        <v>24</v>
      </c>
      <c r="V325" s="25" t="str">
        <f t="shared" si="50"/>
        <v/>
      </c>
      <c r="W325" s="25" t="str">
        <f t="shared" si="48"/>
        <v/>
      </c>
      <c r="X325" s="25" t="str">
        <f t="shared" si="51"/>
        <v/>
      </c>
      <c r="Y325" s="25" t="s">
        <v>26</v>
      </c>
      <c r="Z325" s="29"/>
      <c r="AA325" s="25" t="str">
        <f t="shared" si="49"/>
        <v/>
      </c>
      <c r="AB325" s="29"/>
      <c r="AC325" s="29"/>
      <c r="AD325" s="87" t="str">
        <f t="shared" si="52"/>
        <v/>
      </c>
      <c r="AE325" s="95" t="str">
        <f t="shared" si="53"/>
        <v/>
      </c>
      <c r="AF325" s="23">
        <f t="shared" si="54"/>
        <v>1</v>
      </c>
      <c r="AG325" s="2">
        <f t="shared" si="55"/>
        <v>7</v>
      </c>
      <c r="AH325" s="2">
        <f t="shared" si="56"/>
        <v>1</v>
      </c>
      <c r="AI325" s="2">
        <f>COUNTIF(【編集不可】祝日一覧!$B$1:$B$23,$F325)</f>
        <v>0</v>
      </c>
      <c r="AJ325" s="2">
        <f>COUNTIF(【編集不可】祝日一覧!$B$1:$B$23,$AF325)</f>
        <v>0</v>
      </c>
      <c r="AK325" s="2" t="str">
        <f ca="1">$B325&amp;"-"&amp;COUNTIF($B$13:INDIRECT("B"&amp;12+A325),B325)</f>
        <v>-0</v>
      </c>
    </row>
    <row r="326" spans="1:37" ht="21.75" customHeight="1" x14ac:dyDescent="0.25">
      <c r="A326" s="7">
        <v>314</v>
      </c>
      <c r="B326" s="14"/>
      <c r="C326" s="28"/>
      <c r="D326" s="28"/>
      <c r="E326" s="17"/>
      <c r="F326" s="17"/>
      <c r="G326" s="6"/>
      <c r="H326" s="9" t="s">
        <v>24</v>
      </c>
      <c r="I326" s="113">
        <f t="shared" si="57"/>
        <v>0</v>
      </c>
      <c r="J326" s="114"/>
      <c r="K326" s="5" t="s">
        <v>24</v>
      </c>
      <c r="L326" s="6"/>
      <c r="M326" s="9" t="s">
        <v>25</v>
      </c>
      <c r="N326" s="113">
        <f t="shared" si="46"/>
        <v>0</v>
      </c>
      <c r="O326" s="114"/>
      <c r="P326" s="5" t="s">
        <v>24</v>
      </c>
      <c r="R326" s="113">
        <f t="shared" si="47"/>
        <v>0</v>
      </c>
      <c r="S326" s="114"/>
      <c r="T326" s="5" t="s">
        <v>24</v>
      </c>
      <c r="V326" s="25" t="str">
        <f t="shared" si="50"/>
        <v/>
      </c>
      <c r="W326" s="25" t="str">
        <f t="shared" si="48"/>
        <v/>
      </c>
      <c r="X326" s="25" t="str">
        <f t="shared" si="51"/>
        <v/>
      </c>
      <c r="Y326" s="25" t="s">
        <v>26</v>
      </c>
      <c r="Z326" s="29"/>
      <c r="AA326" s="25" t="str">
        <f t="shared" si="49"/>
        <v/>
      </c>
      <c r="AB326" s="29"/>
      <c r="AC326" s="29"/>
      <c r="AD326" s="87" t="str">
        <f t="shared" si="52"/>
        <v/>
      </c>
      <c r="AE326" s="95" t="str">
        <f t="shared" si="53"/>
        <v/>
      </c>
      <c r="AF326" s="23">
        <f t="shared" si="54"/>
        <v>1</v>
      </c>
      <c r="AG326" s="2">
        <f t="shared" si="55"/>
        <v>7</v>
      </c>
      <c r="AH326" s="2">
        <f t="shared" si="56"/>
        <v>1</v>
      </c>
      <c r="AI326" s="2">
        <f>COUNTIF(【編集不可】祝日一覧!$B$1:$B$23,$F326)</f>
        <v>0</v>
      </c>
      <c r="AJ326" s="2">
        <f>COUNTIF(【編集不可】祝日一覧!$B$1:$B$23,$AF326)</f>
        <v>0</v>
      </c>
      <c r="AK326" s="2" t="str">
        <f ca="1">$B326&amp;"-"&amp;COUNTIF($B$13:INDIRECT("B"&amp;12+A326),B326)</f>
        <v>-0</v>
      </c>
    </row>
    <row r="327" spans="1:37" ht="21.75" customHeight="1" x14ac:dyDescent="0.25">
      <c r="A327" s="7">
        <v>315</v>
      </c>
      <c r="B327" s="14"/>
      <c r="C327" s="28"/>
      <c r="D327" s="28"/>
      <c r="E327" s="17"/>
      <c r="F327" s="17"/>
      <c r="G327" s="6"/>
      <c r="H327" s="9" t="s">
        <v>24</v>
      </c>
      <c r="I327" s="113">
        <f t="shared" si="57"/>
        <v>0</v>
      </c>
      <c r="J327" s="114"/>
      <c r="K327" s="5" t="s">
        <v>24</v>
      </c>
      <c r="L327" s="6"/>
      <c r="M327" s="9" t="s">
        <v>25</v>
      </c>
      <c r="N327" s="113">
        <f t="shared" si="46"/>
        <v>0</v>
      </c>
      <c r="O327" s="114"/>
      <c r="P327" s="5" t="s">
        <v>24</v>
      </c>
      <c r="R327" s="113">
        <f t="shared" si="47"/>
        <v>0</v>
      </c>
      <c r="S327" s="114"/>
      <c r="T327" s="5" t="s">
        <v>24</v>
      </c>
      <c r="V327" s="25" t="str">
        <f t="shared" si="50"/>
        <v/>
      </c>
      <c r="W327" s="25" t="str">
        <f t="shared" si="48"/>
        <v/>
      </c>
      <c r="X327" s="25" t="str">
        <f t="shared" si="51"/>
        <v/>
      </c>
      <c r="Y327" s="25" t="s">
        <v>26</v>
      </c>
      <c r="Z327" s="29"/>
      <c r="AA327" s="25" t="str">
        <f t="shared" si="49"/>
        <v/>
      </c>
      <c r="AB327" s="29"/>
      <c r="AC327" s="29"/>
      <c r="AD327" s="87" t="str">
        <f t="shared" si="52"/>
        <v/>
      </c>
      <c r="AE327" s="95" t="str">
        <f t="shared" si="53"/>
        <v/>
      </c>
      <c r="AF327" s="23">
        <f t="shared" si="54"/>
        <v>1</v>
      </c>
      <c r="AG327" s="2">
        <f t="shared" si="55"/>
        <v>7</v>
      </c>
      <c r="AH327" s="2">
        <f t="shared" si="56"/>
        <v>1</v>
      </c>
      <c r="AI327" s="2">
        <f>COUNTIF(【編集不可】祝日一覧!$B$1:$B$23,$F327)</f>
        <v>0</v>
      </c>
      <c r="AJ327" s="2">
        <f>COUNTIF(【編集不可】祝日一覧!$B$1:$B$23,$AF327)</f>
        <v>0</v>
      </c>
      <c r="AK327" s="2" t="str">
        <f ca="1">$B327&amp;"-"&amp;COUNTIF($B$13:INDIRECT("B"&amp;12+A327),B327)</f>
        <v>-0</v>
      </c>
    </row>
    <row r="328" spans="1:37" ht="21.75" customHeight="1" x14ac:dyDescent="0.25">
      <c r="A328" s="7">
        <v>316</v>
      </c>
      <c r="B328" s="14"/>
      <c r="C328" s="28"/>
      <c r="D328" s="28"/>
      <c r="E328" s="17"/>
      <c r="F328" s="17"/>
      <c r="G328" s="6"/>
      <c r="H328" s="9" t="s">
        <v>24</v>
      </c>
      <c r="I328" s="113">
        <f t="shared" si="57"/>
        <v>0</v>
      </c>
      <c r="J328" s="114"/>
      <c r="K328" s="5" t="s">
        <v>24</v>
      </c>
      <c r="L328" s="6"/>
      <c r="M328" s="9" t="s">
        <v>25</v>
      </c>
      <c r="N328" s="113">
        <f t="shared" si="46"/>
        <v>0</v>
      </c>
      <c r="O328" s="114"/>
      <c r="P328" s="5" t="s">
        <v>24</v>
      </c>
      <c r="R328" s="113">
        <f t="shared" si="47"/>
        <v>0</v>
      </c>
      <c r="S328" s="114"/>
      <c r="T328" s="5" t="s">
        <v>24</v>
      </c>
      <c r="V328" s="25" t="str">
        <f t="shared" si="50"/>
        <v/>
      </c>
      <c r="W328" s="25" t="str">
        <f t="shared" si="48"/>
        <v/>
      </c>
      <c r="X328" s="25" t="str">
        <f t="shared" si="51"/>
        <v/>
      </c>
      <c r="Y328" s="25" t="s">
        <v>26</v>
      </c>
      <c r="Z328" s="29"/>
      <c r="AA328" s="25" t="str">
        <f t="shared" si="49"/>
        <v/>
      </c>
      <c r="AB328" s="29"/>
      <c r="AC328" s="29"/>
      <c r="AD328" s="87" t="str">
        <f t="shared" si="52"/>
        <v/>
      </c>
      <c r="AE328" s="95" t="str">
        <f t="shared" si="53"/>
        <v/>
      </c>
      <c r="AF328" s="23">
        <f t="shared" si="54"/>
        <v>1</v>
      </c>
      <c r="AG328" s="2">
        <f t="shared" si="55"/>
        <v>7</v>
      </c>
      <c r="AH328" s="2">
        <f t="shared" si="56"/>
        <v>1</v>
      </c>
      <c r="AI328" s="2">
        <f>COUNTIF(【編集不可】祝日一覧!$B$1:$B$23,$F328)</f>
        <v>0</v>
      </c>
      <c r="AJ328" s="2">
        <f>COUNTIF(【編集不可】祝日一覧!$B$1:$B$23,$AF328)</f>
        <v>0</v>
      </c>
      <c r="AK328" s="2" t="str">
        <f ca="1">$B328&amp;"-"&amp;COUNTIF($B$13:INDIRECT("B"&amp;12+A328),B328)</f>
        <v>-0</v>
      </c>
    </row>
    <row r="329" spans="1:37" ht="21.75" customHeight="1" x14ac:dyDescent="0.25">
      <c r="A329" s="7">
        <v>317</v>
      </c>
      <c r="B329" s="14"/>
      <c r="C329" s="28"/>
      <c r="D329" s="28"/>
      <c r="E329" s="17"/>
      <c r="F329" s="17"/>
      <c r="G329" s="6"/>
      <c r="H329" s="9" t="s">
        <v>24</v>
      </c>
      <c r="I329" s="113">
        <f t="shared" si="57"/>
        <v>0</v>
      </c>
      <c r="J329" s="114"/>
      <c r="K329" s="5" t="s">
        <v>24</v>
      </c>
      <c r="L329" s="6"/>
      <c r="M329" s="9" t="s">
        <v>25</v>
      </c>
      <c r="N329" s="113">
        <f t="shared" si="46"/>
        <v>0</v>
      </c>
      <c r="O329" s="114"/>
      <c r="P329" s="5" t="s">
        <v>24</v>
      </c>
      <c r="R329" s="113">
        <f t="shared" si="47"/>
        <v>0</v>
      </c>
      <c r="S329" s="114"/>
      <c r="T329" s="5" t="s">
        <v>24</v>
      </c>
      <c r="V329" s="25" t="str">
        <f t="shared" si="50"/>
        <v/>
      </c>
      <c r="W329" s="25" t="str">
        <f t="shared" si="48"/>
        <v/>
      </c>
      <c r="X329" s="25" t="str">
        <f t="shared" si="51"/>
        <v/>
      </c>
      <c r="Y329" s="25" t="s">
        <v>26</v>
      </c>
      <c r="Z329" s="29"/>
      <c r="AA329" s="25" t="str">
        <f t="shared" si="49"/>
        <v/>
      </c>
      <c r="AB329" s="29"/>
      <c r="AC329" s="29"/>
      <c r="AD329" s="87" t="str">
        <f t="shared" si="52"/>
        <v/>
      </c>
      <c r="AE329" s="95" t="str">
        <f t="shared" si="53"/>
        <v/>
      </c>
      <c r="AF329" s="23">
        <f t="shared" si="54"/>
        <v>1</v>
      </c>
      <c r="AG329" s="2">
        <f t="shared" si="55"/>
        <v>7</v>
      </c>
      <c r="AH329" s="2">
        <f t="shared" si="56"/>
        <v>1</v>
      </c>
      <c r="AI329" s="2">
        <f>COUNTIF(【編集不可】祝日一覧!$B$1:$B$23,$F329)</f>
        <v>0</v>
      </c>
      <c r="AJ329" s="2">
        <f>COUNTIF(【編集不可】祝日一覧!$B$1:$B$23,$AF329)</f>
        <v>0</v>
      </c>
      <c r="AK329" s="2" t="str">
        <f ca="1">$B329&amp;"-"&amp;COUNTIF($B$13:INDIRECT("B"&amp;12+A329),B329)</f>
        <v>-0</v>
      </c>
    </row>
    <row r="330" spans="1:37" ht="21.75" customHeight="1" x14ac:dyDescent="0.25">
      <c r="A330" s="7">
        <v>318</v>
      </c>
      <c r="B330" s="14"/>
      <c r="C330" s="28"/>
      <c r="D330" s="28"/>
      <c r="E330" s="17"/>
      <c r="F330" s="17"/>
      <c r="G330" s="6"/>
      <c r="H330" s="9" t="s">
        <v>24</v>
      </c>
      <c r="I330" s="113">
        <f t="shared" si="57"/>
        <v>0</v>
      </c>
      <c r="J330" s="114"/>
      <c r="K330" s="5" t="s">
        <v>24</v>
      </c>
      <c r="L330" s="6"/>
      <c r="M330" s="9" t="s">
        <v>25</v>
      </c>
      <c r="N330" s="113">
        <f t="shared" si="46"/>
        <v>0</v>
      </c>
      <c r="O330" s="114"/>
      <c r="P330" s="5" t="s">
        <v>24</v>
      </c>
      <c r="R330" s="113">
        <f t="shared" si="47"/>
        <v>0</v>
      </c>
      <c r="S330" s="114"/>
      <c r="T330" s="5" t="s">
        <v>24</v>
      </c>
      <c r="V330" s="25" t="str">
        <f t="shared" si="50"/>
        <v/>
      </c>
      <c r="W330" s="25" t="str">
        <f t="shared" si="48"/>
        <v/>
      </c>
      <c r="X330" s="25" t="str">
        <f t="shared" si="51"/>
        <v/>
      </c>
      <c r="Y330" s="25" t="s">
        <v>26</v>
      </c>
      <c r="Z330" s="29"/>
      <c r="AA330" s="25" t="str">
        <f t="shared" si="49"/>
        <v/>
      </c>
      <c r="AB330" s="29"/>
      <c r="AC330" s="29"/>
      <c r="AD330" s="87" t="str">
        <f t="shared" si="52"/>
        <v/>
      </c>
      <c r="AE330" s="95" t="str">
        <f t="shared" si="53"/>
        <v/>
      </c>
      <c r="AF330" s="23">
        <f t="shared" si="54"/>
        <v>1</v>
      </c>
      <c r="AG330" s="2">
        <f t="shared" si="55"/>
        <v>7</v>
      </c>
      <c r="AH330" s="2">
        <f t="shared" si="56"/>
        <v>1</v>
      </c>
      <c r="AI330" s="2">
        <f>COUNTIF(【編集不可】祝日一覧!$B$1:$B$23,$F330)</f>
        <v>0</v>
      </c>
      <c r="AJ330" s="2">
        <f>COUNTIF(【編集不可】祝日一覧!$B$1:$B$23,$AF330)</f>
        <v>0</v>
      </c>
      <c r="AK330" s="2" t="str">
        <f ca="1">$B330&amp;"-"&amp;COUNTIF($B$13:INDIRECT("B"&amp;12+A330),B330)</f>
        <v>-0</v>
      </c>
    </row>
    <row r="331" spans="1:37" ht="21.75" customHeight="1" x14ac:dyDescent="0.25">
      <c r="A331" s="7">
        <v>319</v>
      </c>
      <c r="B331" s="14"/>
      <c r="C331" s="28"/>
      <c r="D331" s="28"/>
      <c r="E331" s="17"/>
      <c r="F331" s="17"/>
      <c r="G331" s="6"/>
      <c r="H331" s="9" t="s">
        <v>24</v>
      </c>
      <c r="I331" s="113">
        <f t="shared" si="57"/>
        <v>0</v>
      </c>
      <c r="J331" s="114"/>
      <c r="K331" s="5" t="s">
        <v>24</v>
      </c>
      <c r="L331" s="6"/>
      <c r="M331" s="9" t="s">
        <v>25</v>
      </c>
      <c r="N331" s="113">
        <f t="shared" si="46"/>
        <v>0</v>
      </c>
      <c r="O331" s="114"/>
      <c r="P331" s="5" t="s">
        <v>24</v>
      </c>
      <c r="R331" s="113">
        <f t="shared" si="47"/>
        <v>0</v>
      </c>
      <c r="S331" s="114"/>
      <c r="T331" s="5" t="s">
        <v>24</v>
      </c>
      <c r="V331" s="25" t="str">
        <f t="shared" si="50"/>
        <v/>
      </c>
      <c r="W331" s="25" t="str">
        <f t="shared" si="48"/>
        <v/>
      </c>
      <c r="X331" s="25" t="str">
        <f t="shared" si="51"/>
        <v/>
      </c>
      <c r="Y331" s="25" t="s">
        <v>26</v>
      </c>
      <c r="Z331" s="29"/>
      <c r="AA331" s="25" t="str">
        <f t="shared" si="49"/>
        <v/>
      </c>
      <c r="AB331" s="29"/>
      <c r="AC331" s="29"/>
      <c r="AD331" s="87" t="str">
        <f t="shared" si="52"/>
        <v/>
      </c>
      <c r="AE331" s="95" t="str">
        <f t="shared" si="53"/>
        <v/>
      </c>
      <c r="AF331" s="23">
        <f t="shared" si="54"/>
        <v>1</v>
      </c>
      <c r="AG331" s="2">
        <f t="shared" si="55"/>
        <v>7</v>
      </c>
      <c r="AH331" s="2">
        <f t="shared" si="56"/>
        <v>1</v>
      </c>
      <c r="AI331" s="2">
        <f>COUNTIF(【編集不可】祝日一覧!$B$1:$B$23,$F331)</f>
        <v>0</v>
      </c>
      <c r="AJ331" s="2">
        <f>COUNTIF(【編集不可】祝日一覧!$B$1:$B$23,$AF331)</f>
        <v>0</v>
      </c>
      <c r="AK331" s="2" t="str">
        <f ca="1">$B331&amp;"-"&amp;COUNTIF($B$13:INDIRECT("B"&amp;12+A331),B331)</f>
        <v>-0</v>
      </c>
    </row>
    <row r="332" spans="1:37" ht="21.75" customHeight="1" x14ac:dyDescent="0.25">
      <c r="A332" s="7">
        <v>320</v>
      </c>
      <c r="B332" s="14"/>
      <c r="C332" s="28"/>
      <c r="D332" s="28"/>
      <c r="E332" s="17"/>
      <c r="F332" s="17"/>
      <c r="G332" s="6"/>
      <c r="H332" s="9" t="s">
        <v>24</v>
      </c>
      <c r="I332" s="113">
        <f t="shared" si="57"/>
        <v>0</v>
      </c>
      <c r="J332" s="114"/>
      <c r="K332" s="5" t="s">
        <v>24</v>
      </c>
      <c r="L332" s="6"/>
      <c r="M332" s="9" t="s">
        <v>25</v>
      </c>
      <c r="N332" s="113">
        <f t="shared" ref="N332:N395" si="58">I332*L332</f>
        <v>0</v>
      </c>
      <c r="O332" s="114"/>
      <c r="P332" s="5" t="s">
        <v>24</v>
      </c>
      <c r="R332" s="113">
        <f t="shared" si="47"/>
        <v>0</v>
      </c>
      <c r="S332" s="114"/>
      <c r="T332" s="5" t="s">
        <v>24</v>
      </c>
      <c r="V332" s="25" t="str">
        <f t="shared" si="50"/>
        <v/>
      </c>
      <c r="W332" s="25" t="str">
        <f t="shared" si="48"/>
        <v/>
      </c>
      <c r="X332" s="25" t="str">
        <f t="shared" si="51"/>
        <v/>
      </c>
      <c r="Y332" s="25" t="s">
        <v>26</v>
      </c>
      <c r="Z332" s="29"/>
      <c r="AA332" s="25" t="str">
        <f t="shared" si="49"/>
        <v/>
      </c>
      <c r="AB332" s="29"/>
      <c r="AC332" s="29"/>
      <c r="AD332" s="87" t="str">
        <f t="shared" si="52"/>
        <v/>
      </c>
      <c r="AE332" s="95" t="str">
        <f t="shared" si="53"/>
        <v/>
      </c>
      <c r="AF332" s="23">
        <f t="shared" si="54"/>
        <v>1</v>
      </c>
      <c r="AG332" s="2">
        <f t="shared" si="55"/>
        <v>7</v>
      </c>
      <c r="AH332" s="2">
        <f t="shared" si="56"/>
        <v>1</v>
      </c>
      <c r="AI332" s="2">
        <f>COUNTIF(【編集不可】祝日一覧!$B$1:$B$23,$F332)</f>
        <v>0</v>
      </c>
      <c r="AJ332" s="2">
        <f>COUNTIF(【編集不可】祝日一覧!$B$1:$B$23,$AF332)</f>
        <v>0</v>
      </c>
      <c r="AK332" s="2" t="str">
        <f ca="1">$B332&amp;"-"&amp;COUNTIF($B$13:INDIRECT("B"&amp;12+A332),B332)</f>
        <v>-0</v>
      </c>
    </row>
    <row r="333" spans="1:37" ht="21.75" customHeight="1" x14ac:dyDescent="0.25">
      <c r="A333" s="7">
        <v>321</v>
      </c>
      <c r="B333" s="14"/>
      <c r="C333" s="28"/>
      <c r="D333" s="28"/>
      <c r="E333" s="17"/>
      <c r="F333" s="17"/>
      <c r="G333" s="6"/>
      <c r="H333" s="9" t="s">
        <v>24</v>
      </c>
      <c r="I333" s="113">
        <f t="shared" si="57"/>
        <v>0</v>
      </c>
      <c r="J333" s="114"/>
      <c r="K333" s="5" t="s">
        <v>24</v>
      </c>
      <c r="L333" s="6"/>
      <c r="M333" s="9" t="s">
        <v>25</v>
      </c>
      <c r="N333" s="113">
        <f t="shared" si="58"/>
        <v>0</v>
      </c>
      <c r="O333" s="114"/>
      <c r="P333" s="5" t="s">
        <v>24</v>
      </c>
      <c r="R333" s="113">
        <f t="shared" ref="R333:R396" si="59">G333*L333</f>
        <v>0</v>
      </c>
      <c r="S333" s="114"/>
      <c r="T333" s="5" t="s">
        <v>24</v>
      </c>
      <c r="V333" s="25" t="str">
        <f t="shared" si="50"/>
        <v/>
      </c>
      <c r="W333" s="25" t="str">
        <f t="shared" ref="W333:W396" si="60">IF($F333="","",IF($AG333=7,"休日",IF(AND($AI333=1,$AH333=7),"休日",IF(AND($AG333=1,$AJ333=1),"休日",IF(AND($AI333=1,$AJ333=1),"休日","平日")))))</f>
        <v/>
      </c>
      <c r="X333" s="25" t="str">
        <f t="shared" si="51"/>
        <v/>
      </c>
      <c r="Y333" s="25" t="s">
        <v>26</v>
      </c>
      <c r="Z333" s="29"/>
      <c r="AA333" s="25" t="str">
        <f t="shared" ref="AA333:AA396" si="61">IF($B333="","","～")</f>
        <v/>
      </c>
      <c r="AB333" s="29"/>
      <c r="AC333" s="29"/>
      <c r="AD333" s="87" t="str">
        <f t="shared" si="52"/>
        <v/>
      </c>
      <c r="AE333" s="95" t="str">
        <f t="shared" si="53"/>
        <v/>
      </c>
      <c r="AF333" s="23">
        <f t="shared" si="54"/>
        <v>1</v>
      </c>
      <c r="AG333" s="2">
        <f t="shared" si="55"/>
        <v>7</v>
      </c>
      <c r="AH333" s="2">
        <f t="shared" si="56"/>
        <v>1</v>
      </c>
      <c r="AI333" s="2">
        <f>COUNTIF(【編集不可】祝日一覧!$B$1:$B$23,$F333)</f>
        <v>0</v>
      </c>
      <c r="AJ333" s="2">
        <f>COUNTIF(【編集不可】祝日一覧!$B$1:$B$23,$AF333)</f>
        <v>0</v>
      </c>
      <c r="AK333" s="2" t="str">
        <f ca="1">$B333&amp;"-"&amp;COUNTIF($B$13:INDIRECT("B"&amp;12+A333),B333)</f>
        <v>-0</v>
      </c>
    </row>
    <row r="334" spans="1:37" ht="21.75" customHeight="1" x14ac:dyDescent="0.25">
      <c r="A334" s="7">
        <v>322</v>
      </c>
      <c r="B334" s="14"/>
      <c r="C334" s="28"/>
      <c r="D334" s="28"/>
      <c r="E334" s="17"/>
      <c r="F334" s="17"/>
      <c r="G334" s="6"/>
      <c r="H334" s="9" t="s">
        <v>24</v>
      </c>
      <c r="I334" s="113">
        <f t="shared" si="57"/>
        <v>0</v>
      </c>
      <c r="J334" s="114"/>
      <c r="K334" s="5" t="s">
        <v>24</v>
      </c>
      <c r="L334" s="6"/>
      <c r="M334" s="9" t="s">
        <v>25</v>
      </c>
      <c r="N334" s="113">
        <f t="shared" si="58"/>
        <v>0</v>
      </c>
      <c r="O334" s="114"/>
      <c r="P334" s="5" t="s">
        <v>24</v>
      </c>
      <c r="R334" s="113">
        <f t="shared" si="59"/>
        <v>0</v>
      </c>
      <c r="S334" s="114"/>
      <c r="T334" s="5" t="s">
        <v>24</v>
      </c>
      <c r="V334" s="25" t="str">
        <f t="shared" ref="V334:V397" si="62">IF($G334="","",IF(AND($W334="平日",$G334&gt;=3000),"配布対象",IF(AND($W334="休日",$G334&gt;=2000),"配布対象","配布対象外")))</f>
        <v/>
      </c>
      <c r="W334" s="25" t="str">
        <f t="shared" si="60"/>
        <v/>
      </c>
      <c r="X334" s="25" t="str">
        <f t="shared" ref="X334:X397" si="63">IF($L334="","",IF(AND($V334="配布対象",$W334="平日"),2*$L334,IF(AND($V334="配布対象",$W334="休日"),1*$L334,"")))</f>
        <v/>
      </c>
      <c r="Y334" s="25" t="s">
        <v>26</v>
      </c>
      <c r="Z334" s="29"/>
      <c r="AA334" s="25" t="str">
        <f t="shared" si="61"/>
        <v/>
      </c>
      <c r="AB334" s="29"/>
      <c r="AC334" s="29"/>
      <c r="AD334" s="87" t="str">
        <f t="shared" ref="AD334:AD397" si="64">IF(AND(RIGHT($Z334,6)="",RIGHT($AB334,6)="",RIGHT($AC334,6)=""),"",IF(RIGHT($AC334,6)="",RIGHT($AB334,6)-RIGHT($Z334,6)+1,IF(AND(RIGHT($Z334,6)="",RIGHT($AB334,6)=""),LEN(TRIM($AC334))-LEN(SUBSTITUTE(TRIM($AC334),",",""))+1,RIGHT($AB334,6)-RIGHT($Z334,6)+1+LEN(TRIM($AC334))-LEN(SUBSTITUTE(TRIM($AC334),",",""))+1)))</f>
        <v/>
      </c>
      <c r="AE334" s="95" t="str">
        <f t="shared" ref="AE334:AE397" si="65">IFERROR($X334-$AD334,"")</f>
        <v/>
      </c>
      <c r="AF334" s="23">
        <f t="shared" ref="AF334:AF397" si="66">$F334+1</f>
        <v>1</v>
      </c>
      <c r="AG334" s="2">
        <f t="shared" ref="AG334:AG397" si="67">WEEKDAY($F334,1)</f>
        <v>7</v>
      </c>
      <c r="AH334" s="2">
        <f t="shared" ref="AH334:AH397" si="68">WEEKDAY($AF334,1)</f>
        <v>1</v>
      </c>
      <c r="AI334" s="2">
        <f>COUNTIF(【編集不可】祝日一覧!$B$1:$B$23,$F334)</f>
        <v>0</v>
      </c>
      <c r="AJ334" s="2">
        <f>COUNTIF(【編集不可】祝日一覧!$B$1:$B$23,$AF334)</f>
        <v>0</v>
      </c>
      <c r="AK334" s="2" t="str">
        <f ca="1">$B334&amp;"-"&amp;COUNTIF($B$13:INDIRECT("B"&amp;12+A334),B334)</f>
        <v>-0</v>
      </c>
    </row>
    <row r="335" spans="1:37" ht="21.75" customHeight="1" x14ac:dyDescent="0.25">
      <c r="A335" s="7">
        <v>323</v>
      </c>
      <c r="B335" s="14"/>
      <c r="C335" s="28"/>
      <c r="D335" s="28"/>
      <c r="E335" s="17"/>
      <c r="F335" s="17"/>
      <c r="G335" s="6"/>
      <c r="H335" s="9" t="s">
        <v>24</v>
      </c>
      <c r="I335" s="113">
        <f t="shared" si="57"/>
        <v>0</v>
      </c>
      <c r="J335" s="114"/>
      <c r="K335" s="5" t="s">
        <v>24</v>
      </c>
      <c r="L335" s="6"/>
      <c r="M335" s="9" t="s">
        <v>25</v>
      </c>
      <c r="N335" s="113">
        <f t="shared" si="58"/>
        <v>0</v>
      </c>
      <c r="O335" s="114"/>
      <c r="P335" s="5" t="s">
        <v>24</v>
      </c>
      <c r="R335" s="113">
        <f t="shared" si="59"/>
        <v>0</v>
      </c>
      <c r="S335" s="114"/>
      <c r="T335" s="5" t="s">
        <v>24</v>
      </c>
      <c r="V335" s="25" t="str">
        <f t="shared" si="62"/>
        <v/>
      </c>
      <c r="W335" s="25" t="str">
        <f t="shared" si="60"/>
        <v/>
      </c>
      <c r="X335" s="25" t="str">
        <f t="shared" si="63"/>
        <v/>
      </c>
      <c r="Y335" s="25" t="s">
        <v>26</v>
      </c>
      <c r="Z335" s="29"/>
      <c r="AA335" s="25" t="str">
        <f t="shared" si="61"/>
        <v/>
      </c>
      <c r="AB335" s="29"/>
      <c r="AC335" s="29"/>
      <c r="AD335" s="87" t="str">
        <f t="shared" si="64"/>
        <v/>
      </c>
      <c r="AE335" s="95" t="str">
        <f t="shared" si="65"/>
        <v/>
      </c>
      <c r="AF335" s="23">
        <f t="shared" si="66"/>
        <v>1</v>
      </c>
      <c r="AG335" s="2">
        <f t="shared" si="67"/>
        <v>7</v>
      </c>
      <c r="AH335" s="2">
        <f t="shared" si="68"/>
        <v>1</v>
      </c>
      <c r="AI335" s="2">
        <f>COUNTIF(【編集不可】祝日一覧!$B$1:$B$23,$F335)</f>
        <v>0</v>
      </c>
      <c r="AJ335" s="2">
        <f>COUNTIF(【編集不可】祝日一覧!$B$1:$B$23,$AF335)</f>
        <v>0</v>
      </c>
      <c r="AK335" s="2" t="str">
        <f ca="1">$B335&amp;"-"&amp;COUNTIF($B$13:INDIRECT("B"&amp;12+A335),B335)</f>
        <v>-0</v>
      </c>
    </row>
    <row r="336" spans="1:37" ht="21.75" customHeight="1" x14ac:dyDescent="0.25">
      <c r="A336" s="7">
        <v>324</v>
      </c>
      <c r="B336" s="14"/>
      <c r="C336" s="28"/>
      <c r="D336" s="28"/>
      <c r="E336" s="17"/>
      <c r="F336" s="17"/>
      <c r="G336" s="6"/>
      <c r="H336" s="9" t="s">
        <v>24</v>
      </c>
      <c r="I336" s="113">
        <f t="shared" si="57"/>
        <v>0</v>
      </c>
      <c r="J336" s="114"/>
      <c r="K336" s="5" t="s">
        <v>24</v>
      </c>
      <c r="L336" s="6"/>
      <c r="M336" s="9" t="s">
        <v>25</v>
      </c>
      <c r="N336" s="113">
        <f t="shared" si="58"/>
        <v>0</v>
      </c>
      <c r="O336" s="114"/>
      <c r="P336" s="5" t="s">
        <v>24</v>
      </c>
      <c r="R336" s="113">
        <f t="shared" si="59"/>
        <v>0</v>
      </c>
      <c r="S336" s="114"/>
      <c r="T336" s="5" t="s">
        <v>24</v>
      </c>
      <c r="V336" s="25" t="str">
        <f t="shared" si="62"/>
        <v/>
      </c>
      <c r="W336" s="25" t="str">
        <f t="shared" si="60"/>
        <v/>
      </c>
      <c r="X336" s="25" t="str">
        <f t="shared" si="63"/>
        <v/>
      </c>
      <c r="Y336" s="25" t="s">
        <v>26</v>
      </c>
      <c r="Z336" s="29"/>
      <c r="AA336" s="25" t="str">
        <f t="shared" si="61"/>
        <v/>
      </c>
      <c r="AB336" s="29"/>
      <c r="AC336" s="29"/>
      <c r="AD336" s="87" t="str">
        <f t="shared" si="64"/>
        <v/>
      </c>
      <c r="AE336" s="95" t="str">
        <f t="shared" si="65"/>
        <v/>
      </c>
      <c r="AF336" s="23">
        <f t="shared" si="66"/>
        <v>1</v>
      </c>
      <c r="AG336" s="2">
        <f t="shared" si="67"/>
        <v>7</v>
      </c>
      <c r="AH336" s="2">
        <f t="shared" si="68"/>
        <v>1</v>
      </c>
      <c r="AI336" s="2">
        <f>COUNTIF(【編集不可】祝日一覧!$B$1:$B$23,$F336)</f>
        <v>0</v>
      </c>
      <c r="AJ336" s="2">
        <f>COUNTIF(【編集不可】祝日一覧!$B$1:$B$23,$AF336)</f>
        <v>0</v>
      </c>
      <c r="AK336" s="2" t="str">
        <f ca="1">$B336&amp;"-"&amp;COUNTIF($B$13:INDIRECT("B"&amp;12+A336),B336)</f>
        <v>-0</v>
      </c>
    </row>
    <row r="337" spans="1:37" ht="21.75" customHeight="1" x14ac:dyDescent="0.25">
      <c r="A337" s="7">
        <v>325</v>
      </c>
      <c r="B337" s="14"/>
      <c r="C337" s="28"/>
      <c r="D337" s="28"/>
      <c r="E337" s="17"/>
      <c r="F337" s="17"/>
      <c r="G337" s="6"/>
      <c r="H337" s="9" t="s">
        <v>24</v>
      </c>
      <c r="I337" s="113">
        <f t="shared" si="57"/>
        <v>0</v>
      </c>
      <c r="J337" s="114"/>
      <c r="K337" s="5" t="s">
        <v>24</v>
      </c>
      <c r="L337" s="6"/>
      <c r="M337" s="9" t="s">
        <v>25</v>
      </c>
      <c r="N337" s="113">
        <f t="shared" si="58"/>
        <v>0</v>
      </c>
      <c r="O337" s="114"/>
      <c r="P337" s="5" t="s">
        <v>24</v>
      </c>
      <c r="R337" s="113">
        <f t="shared" si="59"/>
        <v>0</v>
      </c>
      <c r="S337" s="114"/>
      <c r="T337" s="5" t="s">
        <v>24</v>
      </c>
      <c r="V337" s="25" t="str">
        <f t="shared" si="62"/>
        <v/>
      </c>
      <c r="W337" s="25" t="str">
        <f t="shared" si="60"/>
        <v/>
      </c>
      <c r="X337" s="25" t="str">
        <f t="shared" si="63"/>
        <v/>
      </c>
      <c r="Y337" s="25" t="s">
        <v>26</v>
      </c>
      <c r="Z337" s="29"/>
      <c r="AA337" s="25" t="str">
        <f t="shared" si="61"/>
        <v/>
      </c>
      <c r="AB337" s="29"/>
      <c r="AC337" s="29"/>
      <c r="AD337" s="87" t="str">
        <f t="shared" si="64"/>
        <v/>
      </c>
      <c r="AE337" s="95" t="str">
        <f t="shared" si="65"/>
        <v/>
      </c>
      <c r="AF337" s="23">
        <f t="shared" si="66"/>
        <v>1</v>
      </c>
      <c r="AG337" s="2">
        <f t="shared" si="67"/>
        <v>7</v>
      </c>
      <c r="AH337" s="2">
        <f t="shared" si="68"/>
        <v>1</v>
      </c>
      <c r="AI337" s="2">
        <f>COUNTIF(【編集不可】祝日一覧!$B$1:$B$23,$F337)</f>
        <v>0</v>
      </c>
      <c r="AJ337" s="2">
        <f>COUNTIF(【編集不可】祝日一覧!$B$1:$B$23,$AF337)</f>
        <v>0</v>
      </c>
      <c r="AK337" s="2" t="str">
        <f ca="1">$B337&amp;"-"&amp;COUNTIF($B$13:INDIRECT("B"&amp;12+A337),B337)</f>
        <v>-0</v>
      </c>
    </row>
    <row r="338" spans="1:37" ht="21.75" customHeight="1" x14ac:dyDescent="0.25">
      <c r="A338" s="7">
        <v>326</v>
      </c>
      <c r="B338" s="14"/>
      <c r="C338" s="28"/>
      <c r="D338" s="28"/>
      <c r="E338" s="17"/>
      <c r="F338" s="17"/>
      <c r="G338" s="6"/>
      <c r="H338" s="9" t="s">
        <v>24</v>
      </c>
      <c r="I338" s="113">
        <f t="shared" si="57"/>
        <v>0</v>
      </c>
      <c r="J338" s="114"/>
      <c r="K338" s="5" t="s">
        <v>24</v>
      </c>
      <c r="L338" s="6"/>
      <c r="M338" s="9" t="s">
        <v>25</v>
      </c>
      <c r="N338" s="113">
        <f t="shared" si="58"/>
        <v>0</v>
      </c>
      <c r="O338" s="114"/>
      <c r="P338" s="5" t="s">
        <v>24</v>
      </c>
      <c r="R338" s="113">
        <f t="shared" si="59"/>
        <v>0</v>
      </c>
      <c r="S338" s="114"/>
      <c r="T338" s="5" t="s">
        <v>24</v>
      </c>
      <c r="V338" s="25" t="str">
        <f t="shared" si="62"/>
        <v/>
      </c>
      <c r="W338" s="25" t="str">
        <f t="shared" si="60"/>
        <v/>
      </c>
      <c r="X338" s="25" t="str">
        <f t="shared" si="63"/>
        <v/>
      </c>
      <c r="Y338" s="25" t="s">
        <v>26</v>
      </c>
      <c r="Z338" s="29"/>
      <c r="AA338" s="25" t="str">
        <f t="shared" si="61"/>
        <v/>
      </c>
      <c r="AB338" s="29"/>
      <c r="AC338" s="29"/>
      <c r="AD338" s="87" t="str">
        <f t="shared" si="64"/>
        <v/>
      </c>
      <c r="AE338" s="95" t="str">
        <f t="shared" si="65"/>
        <v/>
      </c>
      <c r="AF338" s="23">
        <f t="shared" si="66"/>
        <v>1</v>
      </c>
      <c r="AG338" s="2">
        <f t="shared" si="67"/>
        <v>7</v>
      </c>
      <c r="AH338" s="2">
        <f t="shared" si="68"/>
        <v>1</v>
      </c>
      <c r="AI338" s="2">
        <f>COUNTIF(【編集不可】祝日一覧!$B$1:$B$23,$F338)</f>
        <v>0</v>
      </c>
      <c r="AJ338" s="2">
        <f>COUNTIF(【編集不可】祝日一覧!$B$1:$B$23,$AF338)</f>
        <v>0</v>
      </c>
      <c r="AK338" s="2" t="str">
        <f ca="1">$B338&amp;"-"&amp;COUNTIF($B$13:INDIRECT("B"&amp;12+A338),B338)</f>
        <v>-0</v>
      </c>
    </row>
    <row r="339" spans="1:37" ht="21.75" customHeight="1" x14ac:dyDescent="0.25">
      <c r="A339" s="7">
        <v>327</v>
      </c>
      <c r="B339" s="14"/>
      <c r="C339" s="28"/>
      <c r="D339" s="28"/>
      <c r="E339" s="17"/>
      <c r="F339" s="17"/>
      <c r="G339" s="6"/>
      <c r="H339" s="9" t="s">
        <v>24</v>
      </c>
      <c r="I339" s="113">
        <f t="shared" si="57"/>
        <v>0</v>
      </c>
      <c r="J339" s="114"/>
      <c r="K339" s="5" t="s">
        <v>24</v>
      </c>
      <c r="L339" s="6"/>
      <c r="M339" s="9" t="s">
        <v>25</v>
      </c>
      <c r="N339" s="113">
        <f t="shared" si="58"/>
        <v>0</v>
      </c>
      <c r="O339" s="114"/>
      <c r="P339" s="5" t="s">
        <v>24</v>
      </c>
      <c r="R339" s="113">
        <f t="shared" si="59"/>
        <v>0</v>
      </c>
      <c r="S339" s="114"/>
      <c r="T339" s="5" t="s">
        <v>24</v>
      </c>
      <c r="V339" s="25" t="str">
        <f t="shared" si="62"/>
        <v/>
      </c>
      <c r="W339" s="25" t="str">
        <f t="shared" si="60"/>
        <v/>
      </c>
      <c r="X339" s="25" t="str">
        <f t="shared" si="63"/>
        <v/>
      </c>
      <c r="Y339" s="25" t="s">
        <v>26</v>
      </c>
      <c r="Z339" s="29"/>
      <c r="AA339" s="25" t="str">
        <f t="shared" si="61"/>
        <v/>
      </c>
      <c r="AB339" s="29"/>
      <c r="AC339" s="29"/>
      <c r="AD339" s="87" t="str">
        <f t="shared" si="64"/>
        <v/>
      </c>
      <c r="AE339" s="95" t="str">
        <f t="shared" si="65"/>
        <v/>
      </c>
      <c r="AF339" s="23">
        <f t="shared" si="66"/>
        <v>1</v>
      </c>
      <c r="AG339" s="2">
        <f t="shared" si="67"/>
        <v>7</v>
      </c>
      <c r="AH339" s="2">
        <f t="shared" si="68"/>
        <v>1</v>
      </c>
      <c r="AI339" s="2">
        <f>COUNTIF(【編集不可】祝日一覧!$B$1:$B$23,$F339)</f>
        <v>0</v>
      </c>
      <c r="AJ339" s="2">
        <f>COUNTIF(【編集不可】祝日一覧!$B$1:$B$23,$AF339)</f>
        <v>0</v>
      </c>
      <c r="AK339" s="2" t="str">
        <f ca="1">$B339&amp;"-"&amp;COUNTIF($B$13:INDIRECT("B"&amp;12+A339),B339)</f>
        <v>-0</v>
      </c>
    </row>
    <row r="340" spans="1:37" ht="21.75" customHeight="1" x14ac:dyDescent="0.25">
      <c r="A340" s="7">
        <v>328</v>
      </c>
      <c r="B340" s="14"/>
      <c r="C340" s="28"/>
      <c r="D340" s="28"/>
      <c r="E340" s="17"/>
      <c r="F340" s="17"/>
      <c r="G340" s="6"/>
      <c r="H340" s="9" t="s">
        <v>24</v>
      </c>
      <c r="I340" s="113">
        <f t="shared" ref="I340:I403" si="69">IF(ROUNDDOWN(G340*0.2,0)&lt;3000,ROUNDDOWN(G340*0.2,0),3000)</f>
        <v>0</v>
      </c>
      <c r="J340" s="114"/>
      <c r="K340" s="5" t="s">
        <v>24</v>
      </c>
      <c r="L340" s="6"/>
      <c r="M340" s="9" t="s">
        <v>25</v>
      </c>
      <c r="N340" s="113">
        <f t="shared" si="58"/>
        <v>0</v>
      </c>
      <c r="O340" s="114"/>
      <c r="P340" s="5" t="s">
        <v>24</v>
      </c>
      <c r="R340" s="113">
        <f t="shared" si="59"/>
        <v>0</v>
      </c>
      <c r="S340" s="114"/>
      <c r="T340" s="5" t="s">
        <v>24</v>
      </c>
      <c r="V340" s="25" t="str">
        <f t="shared" si="62"/>
        <v/>
      </c>
      <c r="W340" s="25" t="str">
        <f t="shared" si="60"/>
        <v/>
      </c>
      <c r="X340" s="25" t="str">
        <f t="shared" si="63"/>
        <v/>
      </c>
      <c r="Y340" s="25" t="s">
        <v>26</v>
      </c>
      <c r="Z340" s="29"/>
      <c r="AA340" s="25" t="str">
        <f t="shared" si="61"/>
        <v/>
      </c>
      <c r="AB340" s="29"/>
      <c r="AC340" s="29"/>
      <c r="AD340" s="87" t="str">
        <f t="shared" si="64"/>
        <v/>
      </c>
      <c r="AE340" s="95" t="str">
        <f t="shared" si="65"/>
        <v/>
      </c>
      <c r="AF340" s="23">
        <f t="shared" si="66"/>
        <v>1</v>
      </c>
      <c r="AG340" s="2">
        <f t="shared" si="67"/>
        <v>7</v>
      </c>
      <c r="AH340" s="2">
        <f t="shared" si="68"/>
        <v>1</v>
      </c>
      <c r="AI340" s="2">
        <f>COUNTIF(【編集不可】祝日一覧!$B$1:$B$23,$F340)</f>
        <v>0</v>
      </c>
      <c r="AJ340" s="2">
        <f>COUNTIF(【編集不可】祝日一覧!$B$1:$B$23,$AF340)</f>
        <v>0</v>
      </c>
      <c r="AK340" s="2" t="str">
        <f ca="1">$B340&amp;"-"&amp;COUNTIF($B$13:INDIRECT("B"&amp;12+A340),B340)</f>
        <v>-0</v>
      </c>
    </row>
    <row r="341" spans="1:37" ht="21.75" customHeight="1" x14ac:dyDescent="0.25">
      <c r="A341" s="7">
        <v>329</v>
      </c>
      <c r="B341" s="14"/>
      <c r="C341" s="28"/>
      <c r="D341" s="28"/>
      <c r="E341" s="17"/>
      <c r="F341" s="17"/>
      <c r="G341" s="6"/>
      <c r="H341" s="9" t="s">
        <v>24</v>
      </c>
      <c r="I341" s="113">
        <f t="shared" si="69"/>
        <v>0</v>
      </c>
      <c r="J341" s="114"/>
      <c r="K341" s="5" t="s">
        <v>24</v>
      </c>
      <c r="L341" s="6"/>
      <c r="M341" s="9" t="s">
        <v>25</v>
      </c>
      <c r="N341" s="113">
        <f t="shared" si="58"/>
        <v>0</v>
      </c>
      <c r="O341" s="114"/>
      <c r="P341" s="5" t="s">
        <v>24</v>
      </c>
      <c r="R341" s="113">
        <f t="shared" si="59"/>
        <v>0</v>
      </c>
      <c r="S341" s="114"/>
      <c r="T341" s="5" t="s">
        <v>24</v>
      </c>
      <c r="V341" s="25" t="str">
        <f t="shared" si="62"/>
        <v/>
      </c>
      <c r="W341" s="25" t="str">
        <f t="shared" si="60"/>
        <v/>
      </c>
      <c r="X341" s="25" t="str">
        <f t="shared" si="63"/>
        <v/>
      </c>
      <c r="Y341" s="25" t="s">
        <v>26</v>
      </c>
      <c r="Z341" s="29"/>
      <c r="AA341" s="25" t="str">
        <f t="shared" si="61"/>
        <v/>
      </c>
      <c r="AB341" s="29"/>
      <c r="AC341" s="29"/>
      <c r="AD341" s="87" t="str">
        <f t="shared" si="64"/>
        <v/>
      </c>
      <c r="AE341" s="95" t="str">
        <f t="shared" si="65"/>
        <v/>
      </c>
      <c r="AF341" s="23">
        <f t="shared" si="66"/>
        <v>1</v>
      </c>
      <c r="AG341" s="2">
        <f t="shared" si="67"/>
        <v>7</v>
      </c>
      <c r="AH341" s="2">
        <f t="shared" si="68"/>
        <v>1</v>
      </c>
      <c r="AI341" s="2">
        <f>COUNTIF(【編集不可】祝日一覧!$B$1:$B$23,$F341)</f>
        <v>0</v>
      </c>
      <c r="AJ341" s="2">
        <f>COUNTIF(【編集不可】祝日一覧!$B$1:$B$23,$AF341)</f>
        <v>0</v>
      </c>
      <c r="AK341" s="2" t="str">
        <f ca="1">$B341&amp;"-"&amp;COUNTIF($B$13:INDIRECT("B"&amp;12+A341),B341)</f>
        <v>-0</v>
      </c>
    </row>
    <row r="342" spans="1:37" ht="21.75" customHeight="1" x14ac:dyDescent="0.25">
      <c r="A342" s="7">
        <v>330</v>
      </c>
      <c r="B342" s="14"/>
      <c r="C342" s="28"/>
      <c r="D342" s="28"/>
      <c r="E342" s="17"/>
      <c r="F342" s="17"/>
      <c r="G342" s="6"/>
      <c r="H342" s="9" t="s">
        <v>24</v>
      </c>
      <c r="I342" s="113">
        <f t="shared" si="69"/>
        <v>0</v>
      </c>
      <c r="J342" s="114"/>
      <c r="K342" s="5" t="s">
        <v>24</v>
      </c>
      <c r="L342" s="6"/>
      <c r="M342" s="9" t="s">
        <v>25</v>
      </c>
      <c r="N342" s="113">
        <f t="shared" si="58"/>
        <v>0</v>
      </c>
      <c r="O342" s="114"/>
      <c r="P342" s="5" t="s">
        <v>24</v>
      </c>
      <c r="R342" s="113">
        <f t="shared" si="59"/>
        <v>0</v>
      </c>
      <c r="S342" s="114"/>
      <c r="T342" s="5" t="s">
        <v>24</v>
      </c>
      <c r="V342" s="25" t="str">
        <f t="shared" si="62"/>
        <v/>
      </c>
      <c r="W342" s="25" t="str">
        <f t="shared" si="60"/>
        <v/>
      </c>
      <c r="X342" s="25" t="str">
        <f t="shared" si="63"/>
        <v/>
      </c>
      <c r="Y342" s="25" t="s">
        <v>26</v>
      </c>
      <c r="Z342" s="29"/>
      <c r="AA342" s="25" t="str">
        <f t="shared" si="61"/>
        <v/>
      </c>
      <c r="AB342" s="29"/>
      <c r="AC342" s="29"/>
      <c r="AD342" s="87" t="str">
        <f t="shared" si="64"/>
        <v/>
      </c>
      <c r="AE342" s="95" t="str">
        <f t="shared" si="65"/>
        <v/>
      </c>
      <c r="AF342" s="23">
        <f t="shared" si="66"/>
        <v>1</v>
      </c>
      <c r="AG342" s="2">
        <f t="shared" si="67"/>
        <v>7</v>
      </c>
      <c r="AH342" s="2">
        <f t="shared" si="68"/>
        <v>1</v>
      </c>
      <c r="AI342" s="2">
        <f>COUNTIF(【編集不可】祝日一覧!$B$1:$B$23,$F342)</f>
        <v>0</v>
      </c>
      <c r="AJ342" s="2">
        <f>COUNTIF(【編集不可】祝日一覧!$B$1:$B$23,$AF342)</f>
        <v>0</v>
      </c>
      <c r="AK342" s="2" t="str">
        <f ca="1">$B342&amp;"-"&amp;COUNTIF($B$13:INDIRECT("B"&amp;12+A342),B342)</f>
        <v>-0</v>
      </c>
    </row>
    <row r="343" spans="1:37" ht="21.75" customHeight="1" x14ac:dyDescent="0.25">
      <c r="A343" s="7">
        <v>331</v>
      </c>
      <c r="B343" s="14"/>
      <c r="C343" s="28"/>
      <c r="D343" s="28"/>
      <c r="E343" s="17"/>
      <c r="F343" s="17"/>
      <c r="G343" s="6"/>
      <c r="H343" s="9" t="s">
        <v>24</v>
      </c>
      <c r="I343" s="113">
        <f t="shared" si="69"/>
        <v>0</v>
      </c>
      <c r="J343" s="114"/>
      <c r="K343" s="5" t="s">
        <v>24</v>
      </c>
      <c r="L343" s="6"/>
      <c r="M343" s="9" t="s">
        <v>25</v>
      </c>
      <c r="N343" s="113">
        <f t="shared" si="58"/>
        <v>0</v>
      </c>
      <c r="O343" s="114"/>
      <c r="P343" s="5" t="s">
        <v>24</v>
      </c>
      <c r="R343" s="113">
        <f t="shared" si="59"/>
        <v>0</v>
      </c>
      <c r="S343" s="114"/>
      <c r="T343" s="5" t="s">
        <v>24</v>
      </c>
      <c r="V343" s="25" t="str">
        <f t="shared" si="62"/>
        <v/>
      </c>
      <c r="W343" s="25" t="str">
        <f t="shared" si="60"/>
        <v/>
      </c>
      <c r="X343" s="25" t="str">
        <f t="shared" si="63"/>
        <v/>
      </c>
      <c r="Y343" s="25" t="s">
        <v>26</v>
      </c>
      <c r="Z343" s="29"/>
      <c r="AA343" s="25" t="str">
        <f t="shared" si="61"/>
        <v/>
      </c>
      <c r="AB343" s="29"/>
      <c r="AC343" s="29"/>
      <c r="AD343" s="87" t="str">
        <f t="shared" si="64"/>
        <v/>
      </c>
      <c r="AE343" s="95" t="str">
        <f t="shared" si="65"/>
        <v/>
      </c>
      <c r="AF343" s="23">
        <f t="shared" si="66"/>
        <v>1</v>
      </c>
      <c r="AG343" s="2">
        <f t="shared" si="67"/>
        <v>7</v>
      </c>
      <c r="AH343" s="2">
        <f t="shared" si="68"/>
        <v>1</v>
      </c>
      <c r="AI343" s="2">
        <f>COUNTIF(【編集不可】祝日一覧!$B$1:$B$23,$F343)</f>
        <v>0</v>
      </c>
      <c r="AJ343" s="2">
        <f>COUNTIF(【編集不可】祝日一覧!$B$1:$B$23,$AF343)</f>
        <v>0</v>
      </c>
      <c r="AK343" s="2" t="str">
        <f ca="1">$B343&amp;"-"&amp;COUNTIF($B$13:INDIRECT("B"&amp;12+A343),B343)</f>
        <v>-0</v>
      </c>
    </row>
    <row r="344" spans="1:37" ht="21.75" customHeight="1" x14ac:dyDescent="0.25">
      <c r="A344" s="7">
        <v>332</v>
      </c>
      <c r="B344" s="14"/>
      <c r="C344" s="28"/>
      <c r="D344" s="28"/>
      <c r="E344" s="17"/>
      <c r="F344" s="17"/>
      <c r="G344" s="6"/>
      <c r="H344" s="9" t="s">
        <v>24</v>
      </c>
      <c r="I344" s="113">
        <f t="shared" si="69"/>
        <v>0</v>
      </c>
      <c r="J344" s="114"/>
      <c r="K344" s="5" t="s">
        <v>24</v>
      </c>
      <c r="L344" s="6"/>
      <c r="M344" s="9" t="s">
        <v>25</v>
      </c>
      <c r="N344" s="113">
        <f t="shared" si="58"/>
        <v>0</v>
      </c>
      <c r="O344" s="114"/>
      <c r="P344" s="5" t="s">
        <v>24</v>
      </c>
      <c r="R344" s="113">
        <f t="shared" si="59"/>
        <v>0</v>
      </c>
      <c r="S344" s="114"/>
      <c r="T344" s="5" t="s">
        <v>24</v>
      </c>
      <c r="V344" s="25" t="str">
        <f t="shared" si="62"/>
        <v/>
      </c>
      <c r="W344" s="25" t="str">
        <f t="shared" si="60"/>
        <v/>
      </c>
      <c r="X344" s="25" t="str">
        <f t="shared" si="63"/>
        <v/>
      </c>
      <c r="Y344" s="25" t="s">
        <v>26</v>
      </c>
      <c r="Z344" s="29"/>
      <c r="AA344" s="25" t="str">
        <f t="shared" si="61"/>
        <v/>
      </c>
      <c r="AB344" s="29"/>
      <c r="AC344" s="29"/>
      <c r="AD344" s="87" t="str">
        <f t="shared" si="64"/>
        <v/>
      </c>
      <c r="AE344" s="95" t="str">
        <f t="shared" si="65"/>
        <v/>
      </c>
      <c r="AF344" s="23">
        <f t="shared" si="66"/>
        <v>1</v>
      </c>
      <c r="AG344" s="2">
        <f t="shared" si="67"/>
        <v>7</v>
      </c>
      <c r="AH344" s="2">
        <f t="shared" si="68"/>
        <v>1</v>
      </c>
      <c r="AI344" s="2">
        <f>COUNTIF(【編集不可】祝日一覧!$B$1:$B$23,$F344)</f>
        <v>0</v>
      </c>
      <c r="AJ344" s="2">
        <f>COUNTIF(【編集不可】祝日一覧!$B$1:$B$23,$AF344)</f>
        <v>0</v>
      </c>
      <c r="AK344" s="2" t="str">
        <f ca="1">$B344&amp;"-"&amp;COUNTIF($B$13:INDIRECT("B"&amp;12+A344),B344)</f>
        <v>-0</v>
      </c>
    </row>
    <row r="345" spans="1:37" ht="21.75" customHeight="1" x14ac:dyDescent="0.25">
      <c r="A345" s="7">
        <v>333</v>
      </c>
      <c r="B345" s="14"/>
      <c r="C345" s="28"/>
      <c r="D345" s="28"/>
      <c r="E345" s="17"/>
      <c r="F345" s="17"/>
      <c r="G345" s="6"/>
      <c r="H345" s="9" t="s">
        <v>24</v>
      </c>
      <c r="I345" s="113">
        <f t="shared" si="69"/>
        <v>0</v>
      </c>
      <c r="J345" s="114"/>
      <c r="K345" s="5" t="s">
        <v>24</v>
      </c>
      <c r="L345" s="6"/>
      <c r="M345" s="9" t="s">
        <v>25</v>
      </c>
      <c r="N345" s="113">
        <f t="shared" si="58"/>
        <v>0</v>
      </c>
      <c r="O345" s="114"/>
      <c r="P345" s="5" t="s">
        <v>24</v>
      </c>
      <c r="R345" s="113">
        <f t="shared" si="59"/>
        <v>0</v>
      </c>
      <c r="S345" s="114"/>
      <c r="T345" s="5" t="s">
        <v>24</v>
      </c>
      <c r="V345" s="25" t="str">
        <f t="shared" si="62"/>
        <v/>
      </c>
      <c r="W345" s="25" t="str">
        <f t="shared" si="60"/>
        <v/>
      </c>
      <c r="X345" s="25" t="str">
        <f t="shared" si="63"/>
        <v/>
      </c>
      <c r="Y345" s="25" t="s">
        <v>26</v>
      </c>
      <c r="Z345" s="29"/>
      <c r="AA345" s="25" t="str">
        <f t="shared" si="61"/>
        <v/>
      </c>
      <c r="AB345" s="29"/>
      <c r="AC345" s="29"/>
      <c r="AD345" s="87" t="str">
        <f t="shared" si="64"/>
        <v/>
      </c>
      <c r="AE345" s="95" t="str">
        <f t="shared" si="65"/>
        <v/>
      </c>
      <c r="AF345" s="23">
        <f t="shared" si="66"/>
        <v>1</v>
      </c>
      <c r="AG345" s="2">
        <f t="shared" si="67"/>
        <v>7</v>
      </c>
      <c r="AH345" s="2">
        <f t="shared" si="68"/>
        <v>1</v>
      </c>
      <c r="AI345" s="2">
        <f>COUNTIF(【編集不可】祝日一覧!$B$1:$B$23,$F345)</f>
        <v>0</v>
      </c>
      <c r="AJ345" s="2">
        <f>COUNTIF(【編集不可】祝日一覧!$B$1:$B$23,$AF345)</f>
        <v>0</v>
      </c>
      <c r="AK345" s="2" t="str">
        <f ca="1">$B345&amp;"-"&amp;COUNTIF($B$13:INDIRECT("B"&amp;12+A345),B345)</f>
        <v>-0</v>
      </c>
    </row>
    <row r="346" spans="1:37" ht="21.75" customHeight="1" x14ac:dyDescent="0.25">
      <c r="A346" s="7">
        <v>334</v>
      </c>
      <c r="B346" s="14"/>
      <c r="C346" s="28"/>
      <c r="D346" s="28"/>
      <c r="E346" s="17"/>
      <c r="F346" s="17"/>
      <c r="G346" s="6"/>
      <c r="H346" s="9" t="s">
        <v>24</v>
      </c>
      <c r="I346" s="113">
        <f t="shared" si="69"/>
        <v>0</v>
      </c>
      <c r="J346" s="114"/>
      <c r="K346" s="5" t="s">
        <v>24</v>
      </c>
      <c r="L346" s="6"/>
      <c r="M346" s="9" t="s">
        <v>25</v>
      </c>
      <c r="N346" s="113">
        <f t="shared" si="58"/>
        <v>0</v>
      </c>
      <c r="O346" s="114"/>
      <c r="P346" s="5" t="s">
        <v>24</v>
      </c>
      <c r="R346" s="113">
        <f t="shared" si="59"/>
        <v>0</v>
      </c>
      <c r="S346" s="114"/>
      <c r="T346" s="5" t="s">
        <v>24</v>
      </c>
      <c r="V346" s="25" t="str">
        <f t="shared" si="62"/>
        <v/>
      </c>
      <c r="W346" s="25" t="str">
        <f t="shared" si="60"/>
        <v/>
      </c>
      <c r="X346" s="25" t="str">
        <f t="shared" si="63"/>
        <v/>
      </c>
      <c r="Y346" s="25" t="s">
        <v>26</v>
      </c>
      <c r="Z346" s="29"/>
      <c r="AA346" s="25" t="str">
        <f t="shared" si="61"/>
        <v/>
      </c>
      <c r="AB346" s="29"/>
      <c r="AC346" s="29"/>
      <c r="AD346" s="87" t="str">
        <f t="shared" si="64"/>
        <v/>
      </c>
      <c r="AE346" s="95" t="str">
        <f t="shared" si="65"/>
        <v/>
      </c>
      <c r="AF346" s="23">
        <f t="shared" si="66"/>
        <v>1</v>
      </c>
      <c r="AG346" s="2">
        <f t="shared" si="67"/>
        <v>7</v>
      </c>
      <c r="AH346" s="2">
        <f t="shared" si="68"/>
        <v>1</v>
      </c>
      <c r="AI346" s="2">
        <f>COUNTIF(【編集不可】祝日一覧!$B$1:$B$23,$F346)</f>
        <v>0</v>
      </c>
      <c r="AJ346" s="2">
        <f>COUNTIF(【編集不可】祝日一覧!$B$1:$B$23,$AF346)</f>
        <v>0</v>
      </c>
      <c r="AK346" s="2" t="str">
        <f ca="1">$B346&amp;"-"&amp;COUNTIF($B$13:INDIRECT("B"&amp;12+A346),B346)</f>
        <v>-0</v>
      </c>
    </row>
    <row r="347" spans="1:37" ht="21.75" customHeight="1" x14ac:dyDescent="0.25">
      <c r="A347" s="7">
        <v>335</v>
      </c>
      <c r="B347" s="14"/>
      <c r="C347" s="28"/>
      <c r="D347" s="28"/>
      <c r="E347" s="17"/>
      <c r="F347" s="17"/>
      <c r="G347" s="6"/>
      <c r="H347" s="9" t="s">
        <v>24</v>
      </c>
      <c r="I347" s="113">
        <f t="shared" si="69"/>
        <v>0</v>
      </c>
      <c r="J347" s="114"/>
      <c r="K347" s="5" t="s">
        <v>24</v>
      </c>
      <c r="L347" s="6"/>
      <c r="M347" s="9" t="s">
        <v>25</v>
      </c>
      <c r="N347" s="113">
        <f t="shared" si="58"/>
        <v>0</v>
      </c>
      <c r="O347" s="114"/>
      <c r="P347" s="5" t="s">
        <v>24</v>
      </c>
      <c r="R347" s="113">
        <f t="shared" si="59"/>
        <v>0</v>
      </c>
      <c r="S347" s="114"/>
      <c r="T347" s="5" t="s">
        <v>24</v>
      </c>
      <c r="V347" s="25" t="str">
        <f t="shared" si="62"/>
        <v/>
      </c>
      <c r="W347" s="25" t="str">
        <f t="shared" si="60"/>
        <v/>
      </c>
      <c r="X347" s="25" t="str">
        <f t="shared" si="63"/>
        <v/>
      </c>
      <c r="Y347" s="25" t="s">
        <v>26</v>
      </c>
      <c r="Z347" s="29"/>
      <c r="AA347" s="25" t="str">
        <f t="shared" si="61"/>
        <v/>
      </c>
      <c r="AB347" s="29"/>
      <c r="AC347" s="29"/>
      <c r="AD347" s="87" t="str">
        <f t="shared" si="64"/>
        <v/>
      </c>
      <c r="AE347" s="95" t="str">
        <f t="shared" si="65"/>
        <v/>
      </c>
      <c r="AF347" s="23">
        <f t="shared" si="66"/>
        <v>1</v>
      </c>
      <c r="AG347" s="2">
        <f t="shared" si="67"/>
        <v>7</v>
      </c>
      <c r="AH347" s="2">
        <f t="shared" si="68"/>
        <v>1</v>
      </c>
      <c r="AI347" s="2">
        <f>COUNTIF(【編集不可】祝日一覧!$B$1:$B$23,$F347)</f>
        <v>0</v>
      </c>
      <c r="AJ347" s="2">
        <f>COUNTIF(【編集不可】祝日一覧!$B$1:$B$23,$AF347)</f>
        <v>0</v>
      </c>
      <c r="AK347" s="2" t="str">
        <f ca="1">$B347&amp;"-"&amp;COUNTIF($B$13:INDIRECT("B"&amp;12+A347),B347)</f>
        <v>-0</v>
      </c>
    </row>
    <row r="348" spans="1:37" ht="21.75" customHeight="1" x14ac:dyDescent="0.25">
      <c r="A348" s="7">
        <v>336</v>
      </c>
      <c r="B348" s="14"/>
      <c r="C348" s="28"/>
      <c r="D348" s="28"/>
      <c r="E348" s="17"/>
      <c r="F348" s="17"/>
      <c r="G348" s="6"/>
      <c r="H348" s="9" t="s">
        <v>24</v>
      </c>
      <c r="I348" s="113">
        <f t="shared" si="69"/>
        <v>0</v>
      </c>
      <c r="J348" s="114"/>
      <c r="K348" s="5" t="s">
        <v>24</v>
      </c>
      <c r="L348" s="6"/>
      <c r="M348" s="9" t="s">
        <v>25</v>
      </c>
      <c r="N348" s="113">
        <f t="shared" si="58"/>
        <v>0</v>
      </c>
      <c r="O348" s="114"/>
      <c r="P348" s="5" t="s">
        <v>24</v>
      </c>
      <c r="R348" s="113">
        <f t="shared" si="59"/>
        <v>0</v>
      </c>
      <c r="S348" s="114"/>
      <c r="T348" s="5" t="s">
        <v>24</v>
      </c>
      <c r="V348" s="25" t="str">
        <f t="shared" si="62"/>
        <v/>
      </c>
      <c r="W348" s="25" t="str">
        <f t="shared" si="60"/>
        <v/>
      </c>
      <c r="X348" s="25" t="str">
        <f t="shared" si="63"/>
        <v/>
      </c>
      <c r="Y348" s="25" t="s">
        <v>26</v>
      </c>
      <c r="Z348" s="29"/>
      <c r="AA348" s="25" t="str">
        <f t="shared" si="61"/>
        <v/>
      </c>
      <c r="AB348" s="29"/>
      <c r="AC348" s="29"/>
      <c r="AD348" s="87" t="str">
        <f t="shared" si="64"/>
        <v/>
      </c>
      <c r="AE348" s="95" t="str">
        <f t="shared" si="65"/>
        <v/>
      </c>
      <c r="AF348" s="23">
        <f t="shared" si="66"/>
        <v>1</v>
      </c>
      <c r="AG348" s="2">
        <f t="shared" si="67"/>
        <v>7</v>
      </c>
      <c r="AH348" s="2">
        <f t="shared" si="68"/>
        <v>1</v>
      </c>
      <c r="AI348" s="2">
        <f>COUNTIF(【編集不可】祝日一覧!$B$1:$B$23,$F348)</f>
        <v>0</v>
      </c>
      <c r="AJ348" s="2">
        <f>COUNTIF(【編集不可】祝日一覧!$B$1:$B$23,$AF348)</f>
        <v>0</v>
      </c>
      <c r="AK348" s="2" t="str">
        <f ca="1">$B348&amp;"-"&amp;COUNTIF($B$13:INDIRECT("B"&amp;12+A348),B348)</f>
        <v>-0</v>
      </c>
    </row>
    <row r="349" spans="1:37" ht="21.75" customHeight="1" x14ac:dyDescent="0.25">
      <c r="A349" s="7">
        <v>337</v>
      </c>
      <c r="B349" s="14"/>
      <c r="C349" s="28"/>
      <c r="D349" s="28"/>
      <c r="E349" s="17"/>
      <c r="F349" s="17"/>
      <c r="G349" s="6"/>
      <c r="H349" s="9" t="s">
        <v>24</v>
      </c>
      <c r="I349" s="113">
        <f t="shared" si="69"/>
        <v>0</v>
      </c>
      <c r="J349" s="114"/>
      <c r="K349" s="5" t="s">
        <v>24</v>
      </c>
      <c r="L349" s="6"/>
      <c r="M349" s="9" t="s">
        <v>25</v>
      </c>
      <c r="N349" s="113">
        <f t="shared" si="58"/>
        <v>0</v>
      </c>
      <c r="O349" s="114"/>
      <c r="P349" s="5" t="s">
        <v>24</v>
      </c>
      <c r="R349" s="113">
        <f t="shared" si="59"/>
        <v>0</v>
      </c>
      <c r="S349" s="114"/>
      <c r="T349" s="5" t="s">
        <v>24</v>
      </c>
      <c r="V349" s="25" t="str">
        <f t="shared" si="62"/>
        <v/>
      </c>
      <c r="W349" s="25" t="str">
        <f t="shared" si="60"/>
        <v/>
      </c>
      <c r="X349" s="25" t="str">
        <f t="shared" si="63"/>
        <v/>
      </c>
      <c r="Y349" s="25" t="s">
        <v>26</v>
      </c>
      <c r="Z349" s="29"/>
      <c r="AA349" s="25" t="str">
        <f t="shared" si="61"/>
        <v/>
      </c>
      <c r="AB349" s="29"/>
      <c r="AC349" s="29"/>
      <c r="AD349" s="87" t="str">
        <f t="shared" si="64"/>
        <v/>
      </c>
      <c r="AE349" s="95" t="str">
        <f t="shared" si="65"/>
        <v/>
      </c>
      <c r="AF349" s="23">
        <f t="shared" si="66"/>
        <v>1</v>
      </c>
      <c r="AG349" s="2">
        <f t="shared" si="67"/>
        <v>7</v>
      </c>
      <c r="AH349" s="2">
        <f t="shared" si="68"/>
        <v>1</v>
      </c>
      <c r="AI349" s="2">
        <f>COUNTIF(【編集不可】祝日一覧!$B$1:$B$23,$F349)</f>
        <v>0</v>
      </c>
      <c r="AJ349" s="2">
        <f>COUNTIF(【編集不可】祝日一覧!$B$1:$B$23,$AF349)</f>
        <v>0</v>
      </c>
      <c r="AK349" s="2" t="str">
        <f ca="1">$B349&amp;"-"&amp;COUNTIF($B$13:INDIRECT("B"&amp;12+A349),B349)</f>
        <v>-0</v>
      </c>
    </row>
    <row r="350" spans="1:37" ht="21.75" customHeight="1" x14ac:dyDescent="0.25">
      <c r="A350" s="7">
        <v>338</v>
      </c>
      <c r="B350" s="14"/>
      <c r="C350" s="28"/>
      <c r="D350" s="28"/>
      <c r="E350" s="17"/>
      <c r="F350" s="17"/>
      <c r="G350" s="6"/>
      <c r="H350" s="9" t="s">
        <v>24</v>
      </c>
      <c r="I350" s="113">
        <f t="shared" si="69"/>
        <v>0</v>
      </c>
      <c r="J350" s="114"/>
      <c r="K350" s="5" t="s">
        <v>24</v>
      </c>
      <c r="L350" s="6"/>
      <c r="M350" s="9" t="s">
        <v>25</v>
      </c>
      <c r="N350" s="113">
        <f t="shared" si="58"/>
        <v>0</v>
      </c>
      <c r="O350" s="114"/>
      <c r="P350" s="5" t="s">
        <v>24</v>
      </c>
      <c r="R350" s="113">
        <f t="shared" si="59"/>
        <v>0</v>
      </c>
      <c r="S350" s="114"/>
      <c r="T350" s="5" t="s">
        <v>24</v>
      </c>
      <c r="V350" s="25" t="str">
        <f t="shared" si="62"/>
        <v/>
      </c>
      <c r="W350" s="25" t="str">
        <f t="shared" si="60"/>
        <v/>
      </c>
      <c r="X350" s="25" t="str">
        <f t="shared" si="63"/>
        <v/>
      </c>
      <c r="Y350" s="25" t="s">
        <v>26</v>
      </c>
      <c r="Z350" s="29"/>
      <c r="AA350" s="25" t="str">
        <f t="shared" si="61"/>
        <v/>
      </c>
      <c r="AB350" s="29"/>
      <c r="AC350" s="29"/>
      <c r="AD350" s="87" t="str">
        <f t="shared" si="64"/>
        <v/>
      </c>
      <c r="AE350" s="95" t="str">
        <f t="shared" si="65"/>
        <v/>
      </c>
      <c r="AF350" s="23">
        <f t="shared" si="66"/>
        <v>1</v>
      </c>
      <c r="AG350" s="2">
        <f t="shared" si="67"/>
        <v>7</v>
      </c>
      <c r="AH350" s="2">
        <f t="shared" si="68"/>
        <v>1</v>
      </c>
      <c r="AI350" s="2">
        <f>COUNTIF(【編集不可】祝日一覧!$B$1:$B$23,$F350)</f>
        <v>0</v>
      </c>
      <c r="AJ350" s="2">
        <f>COUNTIF(【編集不可】祝日一覧!$B$1:$B$23,$AF350)</f>
        <v>0</v>
      </c>
      <c r="AK350" s="2" t="str">
        <f ca="1">$B350&amp;"-"&amp;COUNTIF($B$13:INDIRECT("B"&amp;12+A350),B350)</f>
        <v>-0</v>
      </c>
    </row>
    <row r="351" spans="1:37" ht="21.75" customHeight="1" x14ac:dyDescent="0.25">
      <c r="A351" s="7">
        <v>339</v>
      </c>
      <c r="B351" s="14"/>
      <c r="C351" s="28"/>
      <c r="D351" s="28"/>
      <c r="E351" s="17"/>
      <c r="F351" s="17"/>
      <c r="G351" s="6"/>
      <c r="H351" s="9" t="s">
        <v>24</v>
      </c>
      <c r="I351" s="113">
        <f t="shared" si="69"/>
        <v>0</v>
      </c>
      <c r="J351" s="114"/>
      <c r="K351" s="5" t="s">
        <v>24</v>
      </c>
      <c r="L351" s="6"/>
      <c r="M351" s="9" t="s">
        <v>25</v>
      </c>
      <c r="N351" s="113">
        <f t="shared" si="58"/>
        <v>0</v>
      </c>
      <c r="O351" s="114"/>
      <c r="P351" s="5" t="s">
        <v>24</v>
      </c>
      <c r="R351" s="113">
        <f t="shared" si="59"/>
        <v>0</v>
      </c>
      <c r="S351" s="114"/>
      <c r="T351" s="5" t="s">
        <v>24</v>
      </c>
      <c r="V351" s="25" t="str">
        <f t="shared" si="62"/>
        <v/>
      </c>
      <c r="W351" s="25" t="str">
        <f t="shared" si="60"/>
        <v/>
      </c>
      <c r="X351" s="25" t="str">
        <f t="shared" si="63"/>
        <v/>
      </c>
      <c r="Y351" s="25" t="s">
        <v>26</v>
      </c>
      <c r="Z351" s="29"/>
      <c r="AA351" s="25" t="str">
        <f t="shared" si="61"/>
        <v/>
      </c>
      <c r="AB351" s="29"/>
      <c r="AC351" s="29"/>
      <c r="AD351" s="87" t="str">
        <f t="shared" si="64"/>
        <v/>
      </c>
      <c r="AE351" s="95" t="str">
        <f t="shared" si="65"/>
        <v/>
      </c>
      <c r="AF351" s="23">
        <f t="shared" si="66"/>
        <v>1</v>
      </c>
      <c r="AG351" s="2">
        <f t="shared" si="67"/>
        <v>7</v>
      </c>
      <c r="AH351" s="2">
        <f t="shared" si="68"/>
        <v>1</v>
      </c>
      <c r="AI351" s="2">
        <f>COUNTIF(【編集不可】祝日一覧!$B$1:$B$23,$F351)</f>
        <v>0</v>
      </c>
      <c r="AJ351" s="2">
        <f>COUNTIF(【編集不可】祝日一覧!$B$1:$B$23,$AF351)</f>
        <v>0</v>
      </c>
      <c r="AK351" s="2" t="str">
        <f ca="1">$B351&amp;"-"&amp;COUNTIF($B$13:INDIRECT("B"&amp;12+A351),B351)</f>
        <v>-0</v>
      </c>
    </row>
    <row r="352" spans="1:37" ht="21.75" customHeight="1" x14ac:dyDescent="0.25">
      <c r="A352" s="7">
        <v>340</v>
      </c>
      <c r="B352" s="14"/>
      <c r="C352" s="28"/>
      <c r="D352" s="28"/>
      <c r="E352" s="17"/>
      <c r="F352" s="17"/>
      <c r="G352" s="6"/>
      <c r="H352" s="9" t="s">
        <v>24</v>
      </c>
      <c r="I352" s="113">
        <f t="shared" si="69"/>
        <v>0</v>
      </c>
      <c r="J352" s="114"/>
      <c r="K352" s="5" t="s">
        <v>24</v>
      </c>
      <c r="L352" s="6"/>
      <c r="M352" s="9" t="s">
        <v>25</v>
      </c>
      <c r="N352" s="113">
        <f t="shared" si="58"/>
        <v>0</v>
      </c>
      <c r="O352" s="114"/>
      <c r="P352" s="5" t="s">
        <v>24</v>
      </c>
      <c r="R352" s="113">
        <f t="shared" si="59"/>
        <v>0</v>
      </c>
      <c r="S352" s="114"/>
      <c r="T352" s="5" t="s">
        <v>24</v>
      </c>
      <c r="V352" s="25" t="str">
        <f t="shared" si="62"/>
        <v/>
      </c>
      <c r="W352" s="25" t="str">
        <f t="shared" si="60"/>
        <v/>
      </c>
      <c r="X352" s="25" t="str">
        <f t="shared" si="63"/>
        <v/>
      </c>
      <c r="Y352" s="25" t="s">
        <v>26</v>
      </c>
      <c r="Z352" s="29"/>
      <c r="AA352" s="25" t="str">
        <f t="shared" si="61"/>
        <v/>
      </c>
      <c r="AB352" s="29"/>
      <c r="AC352" s="29"/>
      <c r="AD352" s="87" t="str">
        <f t="shared" si="64"/>
        <v/>
      </c>
      <c r="AE352" s="95" t="str">
        <f t="shared" si="65"/>
        <v/>
      </c>
      <c r="AF352" s="23">
        <f t="shared" si="66"/>
        <v>1</v>
      </c>
      <c r="AG352" s="2">
        <f t="shared" si="67"/>
        <v>7</v>
      </c>
      <c r="AH352" s="2">
        <f t="shared" si="68"/>
        <v>1</v>
      </c>
      <c r="AI352" s="2">
        <f>COUNTIF(【編集不可】祝日一覧!$B$1:$B$23,$F352)</f>
        <v>0</v>
      </c>
      <c r="AJ352" s="2">
        <f>COUNTIF(【編集不可】祝日一覧!$B$1:$B$23,$AF352)</f>
        <v>0</v>
      </c>
      <c r="AK352" s="2" t="str">
        <f ca="1">$B352&amp;"-"&amp;COUNTIF($B$13:INDIRECT("B"&amp;12+A352),B352)</f>
        <v>-0</v>
      </c>
    </row>
    <row r="353" spans="1:37" ht="21.75" customHeight="1" x14ac:dyDescent="0.25">
      <c r="A353" s="7">
        <v>341</v>
      </c>
      <c r="B353" s="14"/>
      <c r="C353" s="28"/>
      <c r="D353" s="28"/>
      <c r="E353" s="17"/>
      <c r="F353" s="17"/>
      <c r="G353" s="6"/>
      <c r="H353" s="9" t="s">
        <v>24</v>
      </c>
      <c r="I353" s="113">
        <f t="shared" si="69"/>
        <v>0</v>
      </c>
      <c r="J353" s="114"/>
      <c r="K353" s="5" t="s">
        <v>24</v>
      </c>
      <c r="L353" s="6"/>
      <c r="M353" s="9" t="s">
        <v>25</v>
      </c>
      <c r="N353" s="113">
        <f t="shared" si="58"/>
        <v>0</v>
      </c>
      <c r="O353" s="114"/>
      <c r="P353" s="5" t="s">
        <v>24</v>
      </c>
      <c r="R353" s="113">
        <f t="shared" si="59"/>
        <v>0</v>
      </c>
      <c r="S353" s="114"/>
      <c r="T353" s="5" t="s">
        <v>24</v>
      </c>
      <c r="V353" s="25" t="str">
        <f t="shared" si="62"/>
        <v/>
      </c>
      <c r="W353" s="25" t="str">
        <f t="shared" si="60"/>
        <v/>
      </c>
      <c r="X353" s="25" t="str">
        <f t="shared" si="63"/>
        <v/>
      </c>
      <c r="Y353" s="25" t="s">
        <v>26</v>
      </c>
      <c r="Z353" s="29"/>
      <c r="AA353" s="25" t="str">
        <f t="shared" si="61"/>
        <v/>
      </c>
      <c r="AB353" s="29"/>
      <c r="AC353" s="29"/>
      <c r="AD353" s="87" t="str">
        <f t="shared" si="64"/>
        <v/>
      </c>
      <c r="AE353" s="95" t="str">
        <f t="shared" si="65"/>
        <v/>
      </c>
      <c r="AF353" s="23">
        <f t="shared" si="66"/>
        <v>1</v>
      </c>
      <c r="AG353" s="2">
        <f t="shared" si="67"/>
        <v>7</v>
      </c>
      <c r="AH353" s="2">
        <f t="shared" si="68"/>
        <v>1</v>
      </c>
      <c r="AI353" s="2">
        <f>COUNTIF(【編集不可】祝日一覧!$B$1:$B$23,$F353)</f>
        <v>0</v>
      </c>
      <c r="AJ353" s="2">
        <f>COUNTIF(【編集不可】祝日一覧!$B$1:$B$23,$AF353)</f>
        <v>0</v>
      </c>
      <c r="AK353" s="2" t="str">
        <f ca="1">$B353&amp;"-"&amp;COUNTIF($B$13:INDIRECT("B"&amp;12+A353),B353)</f>
        <v>-0</v>
      </c>
    </row>
    <row r="354" spans="1:37" ht="21.75" customHeight="1" x14ac:dyDescent="0.25">
      <c r="A354" s="7">
        <v>342</v>
      </c>
      <c r="B354" s="14"/>
      <c r="C354" s="28"/>
      <c r="D354" s="28"/>
      <c r="E354" s="17"/>
      <c r="F354" s="17"/>
      <c r="G354" s="6"/>
      <c r="H354" s="9" t="s">
        <v>24</v>
      </c>
      <c r="I354" s="113">
        <f t="shared" si="69"/>
        <v>0</v>
      </c>
      <c r="J354" s="114"/>
      <c r="K354" s="5" t="s">
        <v>24</v>
      </c>
      <c r="L354" s="6"/>
      <c r="M354" s="9" t="s">
        <v>25</v>
      </c>
      <c r="N354" s="113">
        <f t="shared" si="58"/>
        <v>0</v>
      </c>
      <c r="O354" s="114"/>
      <c r="P354" s="5" t="s">
        <v>24</v>
      </c>
      <c r="R354" s="113">
        <f t="shared" si="59"/>
        <v>0</v>
      </c>
      <c r="S354" s="114"/>
      <c r="T354" s="5" t="s">
        <v>24</v>
      </c>
      <c r="V354" s="25" t="str">
        <f t="shared" si="62"/>
        <v/>
      </c>
      <c r="W354" s="25" t="str">
        <f t="shared" si="60"/>
        <v/>
      </c>
      <c r="X354" s="25" t="str">
        <f t="shared" si="63"/>
        <v/>
      </c>
      <c r="Y354" s="25" t="s">
        <v>26</v>
      </c>
      <c r="Z354" s="29"/>
      <c r="AA354" s="25" t="str">
        <f t="shared" si="61"/>
        <v/>
      </c>
      <c r="AB354" s="29"/>
      <c r="AC354" s="29"/>
      <c r="AD354" s="87" t="str">
        <f t="shared" si="64"/>
        <v/>
      </c>
      <c r="AE354" s="95" t="str">
        <f t="shared" si="65"/>
        <v/>
      </c>
      <c r="AF354" s="23">
        <f t="shared" si="66"/>
        <v>1</v>
      </c>
      <c r="AG354" s="2">
        <f t="shared" si="67"/>
        <v>7</v>
      </c>
      <c r="AH354" s="2">
        <f t="shared" si="68"/>
        <v>1</v>
      </c>
      <c r="AI354" s="2">
        <f>COUNTIF(【編集不可】祝日一覧!$B$1:$B$23,$F354)</f>
        <v>0</v>
      </c>
      <c r="AJ354" s="2">
        <f>COUNTIF(【編集不可】祝日一覧!$B$1:$B$23,$AF354)</f>
        <v>0</v>
      </c>
      <c r="AK354" s="2" t="str">
        <f ca="1">$B354&amp;"-"&amp;COUNTIF($B$13:INDIRECT("B"&amp;12+A354),B354)</f>
        <v>-0</v>
      </c>
    </row>
    <row r="355" spans="1:37" ht="21.75" customHeight="1" x14ac:dyDescent="0.25">
      <c r="A355" s="7">
        <v>343</v>
      </c>
      <c r="B355" s="14"/>
      <c r="C355" s="28"/>
      <c r="D355" s="28"/>
      <c r="E355" s="17"/>
      <c r="F355" s="17"/>
      <c r="G355" s="6"/>
      <c r="H355" s="9" t="s">
        <v>24</v>
      </c>
      <c r="I355" s="113">
        <f t="shared" si="69"/>
        <v>0</v>
      </c>
      <c r="J355" s="114"/>
      <c r="K355" s="5" t="s">
        <v>24</v>
      </c>
      <c r="L355" s="6"/>
      <c r="M355" s="9" t="s">
        <v>25</v>
      </c>
      <c r="N355" s="113">
        <f t="shared" si="58"/>
        <v>0</v>
      </c>
      <c r="O355" s="114"/>
      <c r="P355" s="5" t="s">
        <v>24</v>
      </c>
      <c r="R355" s="113">
        <f t="shared" si="59"/>
        <v>0</v>
      </c>
      <c r="S355" s="114"/>
      <c r="T355" s="5" t="s">
        <v>24</v>
      </c>
      <c r="V355" s="25" t="str">
        <f t="shared" si="62"/>
        <v/>
      </c>
      <c r="W355" s="25" t="str">
        <f t="shared" si="60"/>
        <v/>
      </c>
      <c r="X355" s="25" t="str">
        <f t="shared" si="63"/>
        <v/>
      </c>
      <c r="Y355" s="25" t="s">
        <v>26</v>
      </c>
      <c r="Z355" s="29"/>
      <c r="AA355" s="25" t="str">
        <f t="shared" si="61"/>
        <v/>
      </c>
      <c r="AB355" s="29"/>
      <c r="AC355" s="29"/>
      <c r="AD355" s="87" t="str">
        <f t="shared" si="64"/>
        <v/>
      </c>
      <c r="AE355" s="95" t="str">
        <f t="shared" si="65"/>
        <v/>
      </c>
      <c r="AF355" s="23">
        <f t="shared" si="66"/>
        <v>1</v>
      </c>
      <c r="AG355" s="2">
        <f t="shared" si="67"/>
        <v>7</v>
      </c>
      <c r="AH355" s="2">
        <f t="shared" si="68"/>
        <v>1</v>
      </c>
      <c r="AI355" s="2">
        <f>COUNTIF(【編集不可】祝日一覧!$B$1:$B$23,$F355)</f>
        <v>0</v>
      </c>
      <c r="AJ355" s="2">
        <f>COUNTIF(【編集不可】祝日一覧!$B$1:$B$23,$AF355)</f>
        <v>0</v>
      </c>
      <c r="AK355" s="2" t="str">
        <f ca="1">$B355&amp;"-"&amp;COUNTIF($B$13:INDIRECT("B"&amp;12+A355),B355)</f>
        <v>-0</v>
      </c>
    </row>
    <row r="356" spans="1:37" ht="21.75" customHeight="1" x14ac:dyDescent="0.25">
      <c r="A356" s="7">
        <v>344</v>
      </c>
      <c r="B356" s="14"/>
      <c r="C356" s="28"/>
      <c r="D356" s="28"/>
      <c r="E356" s="17"/>
      <c r="F356" s="17"/>
      <c r="G356" s="6"/>
      <c r="H356" s="9" t="s">
        <v>24</v>
      </c>
      <c r="I356" s="113">
        <f t="shared" si="69"/>
        <v>0</v>
      </c>
      <c r="J356" s="114"/>
      <c r="K356" s="5" t="s">
        <v>24</v>
      </c>
      <c r="L356" s="6"/>
      <c r="M356" s="9" t="s">
        <v>25</v>
      </c>
      <c r="N356" s="113">
        <f t="shared" si="58"/>
        <v>0</v>
      </c>
      <c r="O356" s="114"/>
      <c r="P356" s="5" t="s">
        <v>24</v>
      </c>
      <c r="R356" s="113">
        <f t="shared" si="59"/>
        <v>0</v>
      </c>
      <c r="S356" s="114"/>
      <c r="T356" s="5" t="s">
        <v>24</v>
      </c>
      <c r="V356" s="25" t="str">
        <f t="shared" si="62"/>
        <v/>
      </c>
      <c r="W356" s="25" t="str">
        <f t="shared" si="60"/>
        <v/>
      </c>
      <c r="X356" s="25" t="str">
        <f t="shared" si="63"/>
        <v/>
      </c>
      <c r="Y356" s="25" t="s">
        <v>26</v>
      </c>
      <c r="Z356" s="29"/>
      <c r="AA356" s="25" t="str">
        <f t="shared" si="61"/>
        <v/>
      </c>
      <c r="AB356" s="29"/>
      <c r="AC356" s="29"/>
      <c r="AD356" s="87" t="str">
        <f t="shared" si="64"/>
        <v/>
      </c>
      <c r="AE356" s="95" t="str">
        <f t="shared" si="65"/>
        <v/>
      </c>
      <c r="AF356" s="23">
        <f t="shared" si="66"/>
        <v>1</v>
      </c>
      <c r="AG356" s="2">
        <f t="shared" si="67"/>
        <v>7</v>
      </c>
      <c r="AH356" s="2">
        <f t="shared" si="68"/>
        <v>1</v>
      </c>
      <c r="AI356" s="2">
        <f>COUNTIF(【編集不可】祝日一覧!$B$1:$B$23,$F356)</f>
        <v>0</v>
      </c>
      <c r="AJ356" s="2">
        <f>COUNTIF(【編集不可】祝日一覧!$B$1:$B$23,$AF356)</f>
        <v>0</v>
      </c>
      <c r="AK356" s="2" t="str">
        <f ca="1">$B356&amp;"-"&amp;COUNTIF($B$13:INDIRECT("B"&amp;12+A356),B356)</f>
        <v>-0</v>
      </c>
    </row>
    <row r="357" spans="1:37" ht="21.75" customHeight="1" x14ac:dyDescent="0.25">
      <c r="A357" s="7">
        <v>345</v>
      </c>
      <c r="B357" s="14"/>
      <c r="C357" s="28"/>
      <c r="D357" s="28"/>
      <c r="E357" s="17"/>
      <c r="F357" s="17"/>
      <c r="G357" s="6"/>
      <c r="H357" s="9" t="s">
        <v>24</v>
      </c>
      <c r="I357" s="113">
        <f t="shared" si="69"/>
        <v>0</v>
      </c>
      <c r="J357" s="114"/>
      <c r="K357" s="5" t="s">
        <v>24</v>
      </c>
      <c r="L357" s="6"/>
      <c r="M357" s="9" t="s">
        <v>25</v>
      </c>
      <c r="N357" s="113">
        <f t="shared" si="58"/>
        <v>0</v>
      </c>
      <c r="O357" s="114"/>
      <c r="P357" s="5" t="s">
        <v>24</v>
      </c>
      <c r="R357" s="113">
        <f t="shared" si="59"/>
        <v>0</v>
      </c>
      <c r="S357" s="114"/>
      <c r="T357" s="5" t="s">
        <v>24</v>
      </c>
      <c r="V357" s="25" t="str">
        <f t="shared" si="62"/>
        <v/>
      </c>
      <c r="W357" s="25" t="str">
        <f t="shared" si="60"/>
        <v/>
      </c>
      <c r="X357" s="25" t="str">
        <f t="shared" si="63"/>
        <v/>
      </c>
      <c r="Y357" s="25" t="s">
        <v>26</v>
      </c>
      <c r="Z357" s="29"/>
      <c r="AA357" s="25" t="str">
        <f t="shared" si="61"/>
        <v/>
      </c>
      <c r="AB357" s="29"/>
      <c r="AC357" s="29"/>
      <c r="AD357" s="87" t="str">
        <f t="shared" si="64"/>
        <v/>
      </c>
      <c r="AE357" s="95" t="str">
        <f t="shared" si="65"/>
        <v/>
      </c>
      <c r="AF357" s="23">
        <f t="shared" si="66"/>
        <v>1</v>
      </c>
      <c r="AG357" s="2">
        <f t="shared" si="67"/>
        <v>7</v>
      </c>
      <c r="AH357" s="2">
        <f t="shared" si="68"/>
        <v>1</v>
      </c>
      <c r="AI357" s="2">
        <f>COUNTIF(【編集不可】祝日一覧!$B$1:$B$23,$F357)</f>
        <v>0</v>
      </c>
      <c r="AJ357" s="2">
        <f>COUNTIF(【編集不可】祝日一覧!$B$1:$B$23,$AF357)</f>
        <v>0</v>
      </c>
      <c r="AK357" s="2" t="str">
        <f ca="1">$B357&amp;"-"&amp;COUNTIF($B$13:INDIRECT("B"&amp;12+A357),B357)</f>
        <v>-0</v>
      </c>
    </row>
    <row r="358" spans="1:37" ht="21.75" customHeight="1" x14ac:dyDescent="0.25">
      <c r="A358" s="7">
        <v>346</v>
      </c>
      <c r="B358" s="14"/>
      <c r="C358" s="28"/>
      <c r="D358" s="28"/>
      <c r="E358" s="17"/>
      <c r="F358" s="17"/>
      <c r="G358" s="6"/>
      <c r="H358" s="9" t="s">
        <v>24</v>
      </c>
      <c r="I358" s="113">
        <f t="shared" si="69"/>
        <v>0</v>
      </c>
      <c r="J358" s="114"/>
      <c r="K358" s="5" t="s">
        <v>24</v>
      </c>
      <c r="L358" s="6"/>
      <c r="M358" s="9" t="s">
        <v>25</v>
      </c>
      <c r="N358" s="113">
        <f t="shared" si="58"/>
        <v>0</v>
      </c>
      <c r="O358" s="114"/>
      <c r="P358" s="5" t="s">
        <v>24</v>
      </c>
      <c r="R358" s="113">
        <f t="shared" si="59"/>
        <v>0</v>
      </c>
      <c r="S358" s="114"/>
      <c r="T358" s="5" t="s">
        <v>24</v>
      </c>
      <c r="V358" s="25" t="str">
        <f t="shared" si="62"/>
        <v/>
      </c>
      <c r="W358" s="25" t="str">
        <f t="shared" si="60"/>
        <v/>
      </c>
      <c r="X358" s="25" t="str">
        <f t="shared" si="63"/>
        <v/>
      </c>
      <c r="Y358" s="25" t="s">
        <v>26</v>
      </c>
      <c r="Z358" s="29"/>
      <c r="AA358" s="25" t="str">
        <f t="shared" si="61"/>
        <v/>
      </c>
      <c r="AB358" s="29"/>
      <c r="AC358" s="29"/>
      <c r="AD358" s="87" t="str">
        <f t="shared" si="64"/>
        <v/>
      </c>
      <c r="AE358" s="95" t="str">
        <f t="shared" si="65"/>
        <v/>
      </c>
      <c r="AF358" s="23">
        <f t="shared" si="66"/>
        <v>1</v>
      </c>
      <c r="AG358" s="2">
        <f t="shared" si="67"/>
        <v>7</v>
      </c>
      <c r="AH358" s="2">
        <f t="shared" si="68"/>
        <v>1</v>
      </c>
      <c r="AI358" s="2">
        <f>COUNTIF(【編集不可】祝日一覧!$B$1:$B$23,$F358)</f>
        <v>0</v>
      </c>
      <c r="AJ358" s="2">
        <f>COUNTIF(【編集不可】祝日一覧!$B$1:$B$23,$AF358)</f>
        <v>0</v>
      </c>
      <c r="AK358" s="2" t="str">
        <f ca="1">$B358&amp;"-"&amp;COUNTIF($B$13:INDIRECT("B"&amp;12+A358),B358)</f>
        <v>-0</v>
      </c>
    </row>
    <row r="359" spans="1:37" ht="21.75" customHeight="1" x14ac:dyDescent="0.25">
      <c r="A359" s="7">
        <v>347</v>
      </c>
      <c r="B359" s="14"/>
      <c r="C359" s="28"/>
      <c r="D359" s="28"/>
      <c r="E359" s="17"/>
      <c r="F359" s="17"/>
      <c r="G359" s="6"/>
      <c r="H359" s="9" t="s">
        <v>24</v>
      </c>
      <c r="I359" s="113">
        <f t="shared" si="69"/>
        <v>0</v>
      </c>
      <c r="J359" s="114"/>
      <c r="K359" s="5" t="s">
        <v>24</v>
      </c>
      <c r="L359" s="6"/>
      <c r="M359" s="9" t="s">
        <v>25</v>
      </c>
      <c r="N359" s="113">
        <f t="shared" si="58"/>
        <v>0</v>
      </c>
      <c r="O359" s="114"/>
      <c r="P359" s="5" t="s">
        <v>24</v>
      </c>
      <c r="R359" s="113">
        <f t="shared" si="59"/>
        <v>0</v>
      </c>
      <c r="S359" s="114"/>
      <c r="T359" s="5" t="s">
        <v>24</v>
      </c>
      <c r="V359" s="25" t="str">
        <f t="shared" si="62"/>
        <v/>
      </c>
      <c r="W359" s="25" t="str">
        <f t="shared" si="60"/>
        <v/>
      </c>
      <c r="X359" s="25" t="str">
        <f t="shared" si="63"/>
        <v/>
      </c>
      <c r="Y359" s="25" t="s">
        <v>26</v>
      </c>
      <c r="Z359" s="29"/>
      <c r="AA359" s="25" t="str">
        <f t="shared" si="61"/>
        <v/>
      </c>
      <c r="AB359" s="29"/>
      <c r="AC359" s="29"/>
      <c r="AD359" s="87" t="str">
        <f t="shared" si="64"/>
        <v/>
      </c>
      <c r="AE359" s="95" t="str">
        <f t="shared" si="65"/>
        <v/>
      </c>
      <c r="AF359" s="23">
        <f t="shared" si="66"/>
        <v>1</v>
      </c>
      <c r="AG359" s="2">
        <f t="shared" si="67"/>
        <v>7</v>
      </c>
      <c r="AH359" s="2">
        <f t="shared" si="68"/>
        <v>1</v>
      </c>
      <c r="AI359" s="2">
        <f>COUNTIF(【編集不可】祝日一覧!$B$1:$B$23,$F359)</f>
        <v>0</v>
      </c>
      <c r="AJ359" s="2">
        <f>COUNTIF(【編集不可】祝日一覧!$B$1:$B$23,$AF359)</f>
        <v>0</v>
      </c>
      <c r="AK359" s="2" t="str">
        <f ca="1">$B359&amp;"-"&amp;COUNTIF($B$13:INDIRECT("B"&amp;12+A359),B359)</f>
        <v>-0</v>
      </c>
    </row>
    <row r="360" spans="1:37" ht="21.75" customHeight="1" x14ac:dyDescent="0.25">
      <c r="A360" s="7">
        <v>348</v>
      </c>
      <c r="B360" s="14"/>
      <c r="C360" s="28"/>
      <c r="D360" s="28"/>
      <c r="E360" s="17"/>
      <c r="F360" s="17"/>
      <c r="G360" s="6"/>
      <c r="H360" s="9" t="s">
        <v>24</v>
      </c>
      <c r="I360" s="113">
        <f t="shared" si="69"/>
        <v>0</v>
      </c>
      <c r="J360" s="114"/>
      <c r="K360" s="5" t="s">
        <v>24</v>
      </c>
      <c r="L360" s="6"/>
      <c r="M360" s="9" t="s">
        <v>25</v>
      </c>
      <c r="N360" s="113">
        <f t="shared" si="58"/>
        <v>0</v>
      </c>
      <c r="O360" s="114"/>
      <c r="P360" s="5" t="s">
        <v>24</v>
      </c>
      <c r="R360" s="113">
        <f t="shared" si="59"/>
        <v>0</v>
      </c>
      <c r="S360" s="114"/>
      <c r="T360" s="5" t="s">
        <v>24</v>
      </c>
      <c r="V360" s="25" t="str">
        <f t="shared" si="62"/>
        <v/>
      </c>
      <c r="W360" s="25" t="str">
        <f t="shared" si="60"/>
        <v/>
      </c>
      <c r="X360" s="25" t="str">
        <f t="shared" si="63"/>
        <v/>
      </c>
      <c r="Y360" s="25" t="s">
        <v>26</v>
      </c>
      <c r="Z360" s="29"/>
      <c r="AA360" s="25" t="str">
        <f t="shared" si="61"/>
        <v/>
      </c>
      <c r="AB360" s="29"/>
      <c r="AC360" s="29"/>
      <c r="AD360" s="87" t="str">
        <f t="shared" si="64"/>
        <v/>
      </c>
      <c r="AE360" s="95" t="str">
        <f t="shared" si="65"/>
        <v/>
      </c>
      <c r="AF360" s="23">
        <f t="shared" si="66"/>
        <v>1</v>
      </c>
      <c r="AG360" s="2">
        <f t="shared" si="67"/>
        <v>7</v>
      </c>
      <c r="AH360" s="2">
        <f t="shared" si="68"/>
        <v>1</v>
      </c>
      <c r="AI360" s="2">
        <f>COUNTIF(【編集不可】祝日一覧!$B$1:$B$23,$F360)</f>
        <v>0</v>
      </c>
      <c r="AJ360" s="2">
        <f>COUNTIF(【編集不可】祝日一覧!$B$1:$B$23,$AF360)</f>
        <v>0</v>
      </c>
      <c r="AK360" s="2" t="str">
        <f ca="1">$B360&amp;"-"&amp;COUNTIF($B$13:INDIRECT("B"&amp;12+A360),B360)</f>
        <v>-0</v>
      </c>
    </row>
    <row r="361" spans="1:37" ht="21.75" customHeight="1" x14ac:dyDescent="0.25">
      <c r="A361" s="7">
        <v>349</v>
      </c>
      <c r="B361" s="14"/>
      <c r="C361" s="28"/>
      <c r="D361" s="28"/>
      <c r="E361" s="17"/>
      <c r="F361" s="17"/>
      <c r="G361" s="6"/>
      <c r="H361" s="9" t="s">
        <v>24</v>
      </c>
      <c r="I361" s="113">
        <f t="shared" si="69"/>
        <v>0</v>
      </c>
      <c r="J361" s="114"/>
      <c r="K361" s="5" t="s">
        <v>24</v>
      </c>
      <c r="L361" s="6"/>
      <c r="M361" s="9" t="s">
        <v>25</v>
      </c>
      <c r="N361" s="113">
        <f t="shared" si="58"/>
        <v>0</v>
      </c>
      <c r="O361" s="114"/>
      <c r="P361" s="5" t="s">
        <v>24</v>
      </c>
      <c r="R361" s="113">
        <f t="shared" si="59"/>
        <v>0</v>
      </c>
      <c r="S361" s="114"/>
      <c r="T361" s="5" t="s">
        <v>24</v>
      </c>
      <c r="V361" s="25" t="str">
        <f t="shared" si="62"/>
        <v/>
      </c>
      <c r="W361" s="25" t="str">
        <f t="shared" si="60"/>
        <v/>
      </c>
      <c r="X361" s="25" t="str">
        <f t="shared" si="63"/>
        <v/>
      </c>
      <c r="Y361" s="25" t="s">
        <v>26</v>
      </c>
      <c r="Z361" s="29"/>
      <c r="AA361" s="25" t="str">
        <f t="shared" si="61"/>
        <v/>
      </c>
      <c r="AB361" s="29"/>
      <c r="AC361" s="29"/>
      <c r="AD361" s="87" t="str">
        <f t="shared" si="64"/>
        <v/>
      </c>
      <c r="AE361" s="95" t="str">
        <f t="shared" si="65"/>
        <v/>
      </c>
      <c r="AF361" s="23">
        <f t="shared" si="66"/>
        <v>1</v>
      </c>
      <c r="AG361" s="2">
        <f t="shared" si="67"/>
        <v>7</v>
      </c>
      <c r="AH361" s="2">
        <f t="shared" si="68"/>
        <v>1</v>
      </c>
      <c r="AI361" s="2">
        <f>COUNTIF(【編集不可】祝日一覧!$B$1:$B$23,$F361)</f>
        <v>0</v>
      </c>
      <c r="AJ361" s="2">
        <f>COUNTIF(【編集不可】祝日一覧!$B$1:$B$23,$AF361)</f>
        <v>0</v>
      </c>
      <c r="AK361" s="2" t="str">
        <f ca="1">$B361&amp;"-"&amp;COUNTIF($B$13:INDIRECT("B"&amp;12+A361),B361)</f>
        <v>-0</v>
      </c>
    </row>
    <row r="362" spans="1:37" ht="21.75" customHeight="1" x14ac:dyDescent="0.25">
      <c r="A362" s="7">
        <v>350</v>
      </c>
      <c r="B362" s="14"/>
      <c r="C362" s="28"/>
      <c r="D362" s="28"/>
      <c r="E362" s="17"/>
      <c r="F362" s="17"/>
      <c r="G362" s="6"/>
      <c r="H362" s="9" t="s">
        <v>24</v>
      </c>
      <c r="I362" s="113">
        <f t="shared" si="69"/>
        <v>0</v>
      </c>
      <c r="J362" s="114"/>
      <c r="K362" s="5" t="s">
        <v>24</v>
      </c>
      <c r="L362" s="6"/>
      <c r="M362" s="9" t="s">
        <v>25</v>
      </c>
      <c r="N362" s="113">
        <f t="shared" si="58"/>
        <v>0</v>
      </c>
      <c r="O362" s="114"/>
      <c r="P362" s="5" t="s">
        <v>24</v>
      </c>
      <c r="R362" s="113">
        <f t="shared" si="59"/>
        <v>0</v>
      </c>
      <c r="S362" s="114"/>
      <c r="T362" s="5" t="s">
        <v>24</v>
      </c>
      <c r="V362" s="25" t="str">
        <f t="shared" si="62"/>
        <v/>
      </c>
      <c r="W362" s="25" t="str">
        <f t="shared" si="60"/>
        <v/>
      </c>
      <c r="X362" s="25" t="str">
        <f t="shared" si="63"/>
        <v/>
      </c>
      <c r="Y362" s="25" t="s">
        <v>26</v>
      </c>
      <c r="Z362" s="29"/>
      <c r="AA362" s="25" t="str">
        <f t="shared" si="61"/>
        <v/>
      </c>
      <c r="AB362" s="29"/>
      <c r="AC362" s="29"/>
      <c r="AD362" s="87" t="str">
        <f t="shared" si="64"/>
        <v/>
      </c>
      <c r="AE362" s="95" t="str">
        <f t="shared" si="65"/>
        <v/>
      </c>
      <c r="AF362" s="23">
        <f t="shared" si="66"/>
        <v>1</v>
      </c>
      <c r="AG362" s="2">
        <f t="shared" si="67"/>
        <v>7</v>
      </c>
      <c r="AH362" s="2">
        <f t="shared" si="68"/>
        <v>1</v>
      </c>
      <c r="AI362" s="2">
        <f>COUNTIF(【編集不可】祝日一覧!$B$1:$B$23,$F362)</f>
        <v>0</v>
      </c>
      <c r="AJ362" s="2">
        <f>COUNTIF(【編集不可】祝日一覧!$B$1:$B$23,$AF362)</f>
        <v>0</v>
      </c>
      <c r="AK362" s="2" t="str">
        <f ca="1">$B362&amp;"-"&amp;COUNTIF($B$13:INDIRECT("B"&amp;12+A362),B362)</f>
        <v>-0</v>
      </c>
    </row>
    <row r="363" spans="1:37" ht="21.75" customHeight="1" x14ac:dyDescent="0.25">
      <c r="A363" s="7">
        <v>351</v>
      </c>
      <c r="B363" s="14"/>
      <c r="C363" s="28"/>
      <c r="D363" s="28"/>
      <c r="E363" s="17"/>
      <c r="F363" s="17"/>
      <c r="G363" s="6"/>
      <c r="H363" s="9" t="s">
        <v>24</v>
      </c>
      <c r="I363" s="113">
        <f t="shared" si="69"/>
        <v>0</v>
      </c>
      <c r="J363" s="114"/>
      <c r="K363" s="5" t="s">
        <v>24</v>
      </c>
      <c r="L363" s="6"/>
      <c r="M363" s="9" t="s">
        <v>25</v>
      </c>
      <c r="N363" s="113">
        <f t="shared" si="58"/>
        <v>0</v>
      </c>
      <c r="O363" s="114"/>
      <c r="P363" s="5" t="s">
        <v>24</v>
      </c>
      <c r="R363" s="113">
        <f t="shared" si="59"/>
        <v>0</v>
      </c>
      <c r="S363" s="114"/>
      <c r="T363" s="5" t="s">
        <v>24</v>
      </c>
      <c r="V363" s="25" t="str">
        <f t="shared" si="62"/>
        <v/>
      </c>
      <c r="W363" s="25" t="str">
        <f t="shared" si="60"/>
        <v/>
      </c>
      <c r="X363" s="25" t="str">
        <f t="shared" si="63"/>
        <v/>
      </c>
      <c r="Y363" s="25" t="s">
        <v>26</v>
      </c>
      <c r="Z363" s="29"/>
      <c r="AA363" s="25" t="str">
        <f t="shared" si="61"/>
        <v/>
      </c>
      <c r="AB363" s="29"/>
      <c r="AC363" s="29"/>
      <c r="AD363" s="87" t="str">
        <f t="shared" si="64"/>
        <v/>
      </c>
      <c r="AE363" s="95" t="str">
        <f t="shared" si="65"/>
        <v/>
      </c>
      <c r="AF363" s="23">
        <f t="shared" si="66"/>
        <v>1</v>
      </c>
      <c r="AG363" s="2">
        <f t="shared" si="67"/>
        <v>7</v>
      </c>
      <c r="AH363" s="2">
        <f t="shared" si="68"/>
        <v>1</v>
      </c>
      <c r="AI363" s="2">
        <f>COUNTIF(【編集不可】祝日一覧!$B$1:$B$23,$F363)</f>
        <v>0</v>
      </c>
      <c r="AJ363" s="2">
        <f>COUNTIF(【編集不可】祝日一覧!$B$1:$B$23,$AF363)</f>
        <v>0</v>
      </c>
      <c r="AK363" s="2" t="str">
        <f ca="1">$B363&amp;"-"&amp;COUNTIF($B$13:INDIRECT("B"&amp;12+A363),B363)</f>
        <v>-0</v>
      </c>
    </row>
    <row r="364" spans="1:37" ht="21.75" customHeight="1" x14ac:dyDescent="0.25">
      <c r="A364" s="7">
        <v>352</v>
      </c>
      <c r="B364" s="14"/>
      <c r="C364" s="28"/>
      <c r="D364" s="28"/>
      <c r="E364" s="17"/>
      <c r="F364" s="17"/>
      <c r="G364" s="6"/>
      <c r="H364" s="9" t="s">
        <v>24</v>
      </c>
      <c r="I364" s="113">
        <f t="shared" si="69"/>
        <v>0</v>
      </c>
      <c r="J364" s="114"/>
      <c r="K364" s="5" t="s">
        <v>24</v>
      </c>
      <c r="L364" s="6"/>
      <c r="M364" s="9" t="s">
        <v>25</v>
      </c>
      <c r="N364" s="113">
        <f t="shared" si="58"/>
        <v>0</v>
      </c>
      <c r="O364" s="114"/>
      <c r="P364" s="5" t="s">
        <v>24</v>
      </c>
      <c r="R364" s="113">
        <f t="shared" si="59"/>
        <v>0</v>
      </c>
      <c r="S364" s="114"/>
      <c r="T364" s="5" t="s">
        <v>24</v>
      </c>
      <c r="V364" s="25" t="str">
        <f t="shared" si="62"/>
        <v/>
      </c>
      <c r="W364" s="25" t="str">
        <f t="shared" si="60"/>
        <v/>
      </c>
      <c r="X364" s="25" t="str">
        <f t="shared" si="63"/>
        <v/>
      </c>
      <c r="Y364" s="25" t="s">
        <v>26</v>
      </c>
      <c r="Z364" s="29"/>
      <c r="AA364" s="25" t="str">
        <f t="shared" si="61"/>
        <v/>
      </c>
      <c r="AB364" s="29"/>
      <c r="AC364" s="29"/>
      <c r="AD364" s="87" t="str">
        <f t="shared" si="64"/>
        <v/>
      </c>
      <c r="AE364" s="95" t="str">
        <f t="shared" si="65"/>
        <v/>
      </c>
      <c r="AF364" s="23">
        <f t="shared" si="66"/>
        <v>1</v>
      </c>
      <c r="AG364" s="2">
        <f t="shared" si="67"/>
        <v>7</v>
      </c>
      <c r="AH364" s="2">
        <f t="shared" si="68"/>
        <v>1</v>
      </c>
      <c r="AI364" s="2">
        <f>COUNTIF(【編集不可】祝日一覧!$B$1:$B$23,$F364)</f>
        <v>0</v>
      </c>
      <c r="AJ364" s="2">
        <f>COUNTIF(【編集不可】祝日一覧!$B$1:$B$23,$AF364)</f>
        <v>0</v>
      </c>
      <c r="AK364" s="2" t="str">
        <f ca="1">$B364&amp;"-"&amp;COUNTIF($B$13:INDIRECT("B"&amp;12+A364),B364)</f>
        <v>-0</v>
      </c>
    </row>
    <row r="365" spans="1:37" ht="21.75" customHeight="1" x14ac:dyDescent="0.25">
      <c r="A365" s="7">
        <v>353</v>
      </c>
      <c r="B365" s="14"/>
      <c r="C365" s="28"/>
      <c r="D365" s="28"/>
      <c r="E365" s="17"/>
      <c r="F365" s="17"/>
      <c r="G365" s="6"/>
      <c r="H365" s="9" t="s">
        <v>24</v>
      </c>
      <c r="I365" s="113">
        <f t="shared" si="69"/>
        <v>0</v>
      </c>
      <c r="J365" s="114"/>
      <c r="K365" s="5" t="s">
        <v>24</v>
      </c>
      <c r="L365" s="6"/>
      <c r="M365" s="9" t="s">
        <v>25</v>
      </c>
      <c r="N365" s="113">
        <f t="shared" si="58"/>
        <v>0</v>
      </c>
      <c r="O365" s="114"/>
      <c r="P365" s="5" t="s">
        <v>24</v>
      </c>
      <c r="R365" s="113">
        <f t="shared" si="59"/>
        <v>0</v>
      </c>
      <c r="S365" s="114"/>
      <c r="T365" s="5" t="s">
        <v>24</v>
      </c>
      <c r="V365" s="25" t="str">
        <f t="shared" si="62"/>
        <v/>
      </c>
      <c r="W365" s="25" t="str">
        <f t="shared" si="60"/>
        <v/>
      </c>
      <c r="X365" s="25" t="str">
        <f t="shared" si="63"/>
        <v/>
      </c>
      <c r="Y365" s="25" t="s">
        <v>26</v>
      </c>
      <c r="Z365" s="29"/>
      <c r="AA365" s="25" t="str">
        <f t="shared" si="61"/>
        <v/>
      </c>
      <c r="AB365" s="29"/>
      <c r="AC365" s="29"/>
      <c r="AD365" s="87" t="str">
        <f t="shared" si="64"/>
        <v/>
      </c>
      <c r="AE365" s="95" t="str">
        <f t="shared" si="65"/>
        <v/>
      </c>
      <c r="AF365" s="23">
        <f t="shared" si="66"/>
        <v>1</v>
      </c>
      <c r="AG365" s="2">
        <f t="shared" si="67"/>
        <v>7</v>
      </c>
      <c r="AH365" s="2">
        <f t="shared" si="68"/>
        <v>1</v>
      </c>
      <c r="AI365" s="2">
        <f>COUNTIF(【編集不可】祝日一覧!$B$1:$B$23,$F365)</f>
        <v>0</v>
      </c>
      <c r="AJ365" s="2">
        <f>COUNTIF(【編集不可】祝日一覧!$B$1:$B$23,$AF365)</f>
        <v>0</v>
      </c>
      <c r="AK365" s="2" t="str">
        <f ca="1">$B365&amp;"-"&amp;COUNTIF($B$13:INDIRECT("B"&amp;12+A365),B365)</f>
        <v>-0</v>
      </c>
    </row>
    <row r="366" spans="1:37" ht="21.75" customHeight="1" x14ac:dyDescent="0.25">
      <c r="A366" s="7">
        <v>354</v>
      </c>
      <c r="B366" s="14"/>
      <c r="C366" s="28"/>
      <c r="D366" s="28"/>
      <c r="E366" s="17"/>
      <c r="F366" s="17"/>
      <c r="G366" s="6"/>
      <c r="H366" s="9" t="s">
        <v>24</v>
      </c>
      <c r="I366" s="113">
        <f t="shared" si="69"/>
        <v>0</v>
      </c>
      <c r="J366" s="114"/>
      <c r="K366" s="5" t="s">
        <v>24</v>
      </c>
      <c r="L366" s="6"/>
      <c r="M366" s="9" t="s">
        <v>25</v>
      </c>
      <c r="N366" s="113">
        <f t="shared" si="58"/>
        <v>0</v>
      </c>
      <c r="O366" s="114"/>
      <c r="P366" s="5" t="s">
        <v>24</v>
      </c>
      <c r="R366" s="113">
        <f t="shared" si="59"/>
        <v>0</v>
      </c>
      <c r="S366" s="114"/>
      <c r="T366" s="5" t="s">
        <v>24</v>
      </c>
      <c r="V366" s="25" t="str">
        <f t="shared" si="62"/>
        <v/>
      </c>
      <c r="W366" s="25" t="str">
        <f t="shared" si="60"/>
        <v/>
      </c>
      <c r="X366" s="25" t="str">
        <f t="shared" si="63"/>
        <v/>
      </c>
      <c r="Y366" s="25" t="s">
        <v>26</v>
      </c>
      <c r="Z366" s="29"/>
      <c r="AA366" s="25" t="str">
        <f t="shared" si="61"/>
        <v/>
      </c>
      <c r="AB366" s="29"/>
      <c r="AC366" s="29"/>
      <c r="AD366" s="87" t="str">
        <f t="shared" si="64"/>
        <v/>
      </c>
      <c r="AE366" s="95" t="str">
        <f t="shared" si="65"/>
        <v/>
      </c>
      <c r="AF366" s="23">
        <f t="shared" si="66"/>
        <v>1</v>
      </c>
      <c r="AG366" s="2">
        <f t="shared" si="67"/>
        <v>7</v>
      </c>
      <c r="AH366" s="2">
        <f t="shared" si="68"/>
        <v>1</v>
      </c>
      <c r="AI366" s="2">
        <f>COUNTIF(【編集不可】祝日一覧!$B$1:$B$23,$F366)</f>
        <v>0</v>
      </c>
      <c r="AJ366" s="2">
        <f>COUNTIF(【編集不可】祝日一覧!$B$1:$B$23,$AF366)</f>
        <v>0</v>
      </c>
      <c r="AK366" s="2" t="str">
        <f ca="1">$B366&amp;"-"&amp;COUNTIF($B$13:INDIRECT("B"&amp;12+A366),B366)</f>
        <v>-0</v>
      </c>
    </row>
    <row r="367" spans="1:37" ht="21.75" customHeight="1" x14ac:dyDescent="0.25">
      <c r="A367" s="7">
        <v>355</v>
      </c>
      <c r="B367" s="14"/>
      <c r="C367" s="28"/>
      <c r="D367" s="28"/>
      <c r="E367" s="17"/>
      <c r="F367" s="17"/>
      <c r="G367" s="6"/>
      <c r="H367" s="9" t="s">
        <v>24</v>
      </c>
      <c r="I367" s="113">
        <f t="shared" si="69"/>
        <v>0</v>
      </c>
      <c r="J367" s="114"/>
      <c r="K367" s="5" t="s">
        <v>24</v>
      </c>
      <c r="L367" s="6"/>
      <c r="M367" s="9" t="s">
        <v>25</v>
      </c>
      <c r="N367" s="113">
        <f t="shared" si="58"/>
        <v>0</v>
      </c>
      <c r="O367" s="114"/>
      <c r="P367" s="5" t="s">
        <v>24</v>
      </c>
      <c r="R367" s="113">
        <f t="shared" si="59"/>
        <v>0</v>
      </c>
      <c r="S367" s="114"/>
      <c r="T367" s="5" t="s">
        <v>24</v>
      </c>
      <c r="V367" s="25" t="str">
        <f t="shared" si="62"/>
        <v/>
      </c>
      <c r="W367" s="25" t="str">
        <f t="shared" si="60"/>
        <v/>
      </c>
      <c r="X367" s="25" t="str">
        <f t="shared" si="63"/>
        <v/>
      </c>
      <c r="Y367" s="25" t="s">
        <v>26</v>
      </c>
      <c r="Z367" s="29"/>
      <c r="AA367" s="25" t="str">
        <f t="shared" si="61"/>
        <v/>
      </c>
      <c r="AB367" s="29"/>
      <c r="AC367" s="29"/>
      <c r="AD367" s="87" t="str">
        <f t="shared" si="64"/>
        <v/>
      </c>
      <c r="AE367" s="95" t="str">
        <f t="shared" si="65"/>
        <v/>
      </c>
      <c r="AF367" s="23">
        <f t="shared" si="66"/>
        <v>1</v>
      </c>
      <c r="AG367" s="2">
        <f t="shared" si="67"/>
        <v>7</v>
      </c>
      <c r="AH367" s="2">
        <f t="shared" si="68"/>
        <v>1</v>
      </c>
      <c r="AI367" s="2">
        <f>COUNTIF(【編集不可】祝日一覧!$B$1:$B$23,$F367)</f>
        <v>0</v>
      </c>
      <c r="AJ367" s="2">
        <f>COUNTIF(【編集不可】祝日一覧!$B$1:$B$23,$AF367)</f>
        <v>0</v>
      </c>
      <c r="AK367" s="2" t="str">
        <f ca="1">$B367&amp;"-"&amp;COUNTIF($B$13:INDIRECT("B"&amp;12+A367),B367)</f>
        <v>-0</v>
      </c>
    </row>
    <row r="368" spans="1:37" ht="21.75" customHeight="1" x14ac:dyDescent="0.25">
      <c r="A368" s="7">
        <v>356</v>
      </c>
      <c r="B368" s="14"/>
      <c r="C368" s="28"/>
      <c r="D368" s="28"/>
      <c r="E368" s="17"/>
      <c r="F368" s="17"/>
      <c r="G368" s="6"/>
      <c r="H368" s="9" t="s">
        <v>24</v>
      </c>
      <c r="I368" s="113">
        <f t="shared" si="69"/>
        <v>0</v>
      </c>
      <c r="J368" s="114"/>
      <c r="K368" s="5" t="s">
        <v>24</v>
      </c>
      <c r="L368" s="6"/>
      <c r="M368" s="9" t="s">
        <v>25</v>
      </c>
      <c r="N368" s="113">
        <f t="shared" si="58"/>
        <v>0</v>
      </c>
      <c r="O368" s="114"/>
      <c r="P368" s="5" t="s">
        <v>24</v>
      </c>
      <c r="R368" s="113">
        <f t="shared" si="59"/>
        <v>0</v>
      </c>
      <c r="S368" s="114"/>
      <c r="T368" s="5" t="s">
        <v>24</v>
      </c>
      <c r="V368" s="25" t="str">
        <f t="shared" si="62"/>
        <v/>
      </c>
      <c r="W368" s="25" t="str">
        <f t="shared" si="60"/>
        <v/>
      </c>
      <c r="X368" s="25" t="str">
        <f t="shared" si="63"/>
        <v/>
      </c>
      <c r="Y368" s="25" t="s">
        <v>26</v>
      </c>
      <c r="Z368" s="29"/>
      <c r="AA368" s="25" t="str">
        <f t="shared" si="61"/>
        <v/>
      </c>
      <c r="AB368" s="29"/>
      <c r="AC368" s="29"/>
      <c r="AD368" s="87" t="str">
        <f t="shared" si="64"/>
        <v/>
      </c>
      <c r="AE368" s="95" t="str">
        <f t="shared" si="65"/>
        <v/>
      </c>
      <c r="AF368" s="23">
        <f t="shared" si="66"/>
        <v>1</v>
      </c>
      <c r="AG368" s="2">
        <f t="shared" si="67"/>
        <v>7</v>
      </c>
      <c r="AH368" s="2">
        <f t="shared" si="68"/>
        <v>1</v>
      </c>
      <c r="AI368" s="2">
        <f>COUNTIF(【編集不可】祝日一覧!$B$1:$B$23,$F368)</f>
        <v>0</v>
      </c>
      <c r="AJ368" s="2">
        <f>COUNTIF(【編集不可】祝日一覧!$B$1:$B$23,$AF368)</f>
        <v>0</v>
      </c>
      <c r="AK368" s="2" t="str">
        <f ca="1">$B368&amp;"-"&amp;COUNTIF($B$13:INDIRECT("B"&amp;12+A368),B368)</f>
        <v>-0</v>
      </c>
    </row>
    <row r="369" spans="1:37" ht="21.75" customHeight="1" x14ac:dyDescent="0.25">
      <c r="A369" s="7">
        <v>357</v>
      </c>
      <c r="B369" s="14"/>
      <c r="C369" s="28"/>
      <c r="D369" s="28"/>
      <c r="E369" s="17"/>
      <c r="F369" s="17"/>
      <c r="G369" s="6"/>
      <c r="H369" s="9" t="s">
        <v>24</v>
      </c>
      <c r="I369" s="113">
        <f t="shared" si="69"/>
        <v>0</v>
      </c>
      <c r="J369" s="114"/>
      <c r="K369" s="5" t="s">
        <v>24</v>
      </c>
      <c r="L369" s="6"/>
      <c r="M369" s="9" t="s">
        <v>25</v>
      </c>
      <c r="N369" s="113">
        <f t="shared" si="58"/>
        <v>0</v>
      </c>
      <c r="O369" s="114"/>
      <c r="P369" s="5" t="s">
        <v>24</v>
      </c>
      <c r="R369" s="113">
        <f t="shared" si="59"/>
        <v>0</v>
      </c>
      <c r="S369" s="114"/>
      <c r="T369" s="5" t="s">
        <v>24</v>
      </c>
      <c r="V369" s="25" t="str">
        <f t="shared" si="62"/>
        <v/>
      </c>
      <c r="W369" s="25" t="str">
        <f t="shared" si="60"/>
        <v/>
      </c>
      <c r="X369" s="25" t="str">
        <f t="shared" si="63"/>
        <v/>
      </c>
      <c r="Y369" s="25" t="s">
        <v>26</v>
      </c>
      <c r="Z369" s="29"/>
      <c r="AA369" s="25" t="str">
        <f t="shared" si="61"/>
        <v/>
      </c>
      <c r="AB369" s="29"/>
      <c r="AC369" s="29"/>
      <c r="AD369" s="87" t="str">
        <f t="shared" si="64"/>
        <v/>
      </c>
      <c r="AE369" s="95" t="str">
        <f t="shared" si="65"/>
        <v/>
      </c>
      <c r="AF369" s="23">
        <f t="shared" si="66"/>
        <v>1</v>
      </c>
      <c r="AG369" s="2">
        <f t="shared" si="67"/>
        <v>7</v>
      </c>
      <c r="AH369" s="2">
        <f t="shared" si="68"/>
        <v>1</v>
      </c>
      <c r="AI369" s="2">
        <f>COUNTIF(【編集不可】祝日一覧!$B$1:$B$23,$F369)</f>
        <v>0</v>
      </c>
      <c r="AJ369" s="2">
        <f>COUNTIF(【編集不可】祝日一覧!$B$1:$B$23,$AF369)</f>
        <v>0</v>
      </c>
      <c r="AK369" s="2" t="str">
        <f ca="1">$B369&amp;"-"&amp;COUNTIF($B$13:INDIRECT("B"&amp;12+A369),B369)</f>
        <v>-0</v>
      </c>
    </row>
    <row r="370" spans="1:37" ht="21.75" customHeight="1" x14ac:dyDescent="0.25">
      <c r="A370" s="7">
        <v>358</v>
      </c>
      <c r="B370" s="14"/>
      <c r="C370" s="28"/>
      <c r="D370" s="28"/>
      <c r="E370" s="17"/>
      <c r="F370" s="17"/>
      <c r="G370" s="6"/>
      <c r="H370" s="9" t="s">
        <v>24</v>
      </c>
      <c r="I370" s="113">
        <f t="shared" si="69"/>
        <v>0</v>
      </c>
      <c r="J370" s="114"/>
      <c r="K370" s="5" t="s">
        <v>24</v>
      </c>
      <c r="L370" s="6"/>
      <c r="M370" s="9" t="s">
        <v>25</v>
      </c>
      <c r="N370" s="113">
        <f t="shared" si="58"/>
        <v>0</v>
      </c>
      <c r="O370" s="114"/>
      <c r="P370" s="5" t="s">
        <v>24</v>
      </c>
      <c r="R370" s="113">
        <f t="shared" si="59"/>
        <v>0</v>
      </c>
      <c r="S370" s="114"/>
      <c r="T370" s="5" t="s">
        <v>24</v>
      </c>
      <c r="V370" s="25" t="str">
        <f t="shared" si="62"/>
        <v/>
      </c>
      <c r="W370" s="25" t="str">
        <f t="shared" si="60"/>
        <v/>
      </c>
      <c r="X370" s="25" t="str">
        <f t="shared" si="63"/>
        <v/>
      </c>
      <c r="Y370" s="25" t="s">
        <v>26</v>
      </c>
      <c r="Z370" s="29"/>
      <c r="AA370" s="25" t="str">
        <f t="shared" si="61"/>
        <v/>
      </c>
      <c r="AB370" s="29"/>
      <c r="AC370" s="29"/>
      <c r="AD370" s="87" t="str">
        <f t="shared" si="64"/>
        <v/>
      </c>
      <c r="AE370" s="95" t="str">
        <f t="shared" si="65"/>
        <v/>
      </c>
      <c r="AF370" s="23">
        <f t="shared" si="66"/>
        <v>1</v>
      </c>
      <c r="AG370" s="2">
        <f t="shared" si="67"/>
        <v>7</v>
      </c>
      <c r="AH370" s="2">
        <f t="shared" si="68"/>
        <v>1</v>
      </c>
      <c r="AI370" s="2">
        <f>COUNTIF(【編集不可】祝日一覧!$B$1:$B$23,$F370)</f>
        <v>0</v>
      </c>
      <c r="AJ370" s="2">
        <f>COUNTIF(【編集不可】祝日一覧!$B$1:$B$23,$AF370)</f>
        <v>0</v>
      </c>
      <c r="AK370" s="2" t="str">
        <f ca="1">$B370&amp;"-"&amp;COUNTIF($B$13:INDIRECT("B"&amp;12+A370),B370)</f>
        <v>-0</v>
      </c>
    </row>
    <row r="371" spans="1:37" ht="21.75" customHeight="1" x14ac:dyDescent="0.25">
      <c r="A371" s="7">
        <v>359</v>
      </c>
      <c r="B371" s="14"/>
      <c r="C371" s="28"/>
      <c r="D371" s="28"/>
      <c r="E371" s="17"/>
      <c r="F371" s="17"/>
      <c r="G371" s="6"/>
      <c r="H371" s="9" t="s">
        <v>24</v>
      </c>
      <c r="I371" s="113">
        <f t="shared" si="69"/>
        <v>0</v>
      </c>
      <c r="J371" s="114"/>
      <c r="K371" s="5" t="s">
        <v>24</v>
      </c>
      <c r="L371" s="6"/>
      <c r="M371" s="9" t="s">
        <v>25</v>
      </c>
      <c r="N371" s="113">
        <f t="shared" si="58"/>
        <v>0</v>
      </c>
      <c r="O371" s="114"/>
      <c r="P371" s="5" t="s">
        <v>24</v>
      </c>
      <c r="R371" s="113">
        <f t="shared" si="59"/>
        <v>0</v>
      </c>
      <c r="S371" s="114"/>
      <c r="T371" s="5" t="s">
        <v>24</v>
      </c>
      <c r="V371" s="25" t="str">
        <f t="shared" si="62"/>
        <v/>
      </c>
      <c r="W371" s="25" t="str">
        <f t="shared" si="60"/>
        <v/>
      </c>
      <c r="X371" s="25" t="str">
        <f t="shared" si="63"/>
        <v/>
      </c>
      <c r="Y371" s="25" t="s">
        <v>26</v>
      </c>
      <c r="Z371" s="29"/>
      <c r="AA371" s="25" t="str">
        <f t="shared" si="61"/>
        <v/>
      </c>
      <c r="AB371" s="29"/>
      <c r="AC371" s="29"/>
      <c r="AD371" s="87" t="str">
        <f t="shared" si="64"/>
        <v/>
      </c>
      <c r="AE371" s="95" t="str">
        <f t="shared" si="65"/>
        <v/>
      </c>
      <c r="AF371" s="23">
        <f t="shared" si="66"/>
        <v>1</v>
      </c>
      <c r="AG371" s="2">
        <f t="shared" si="67"/>
        <v>7</v>
      </c>
      <c r="AH371" s="2">
        <f t="shared" si="68"/>
        <v>1</v>
      </c>
      <c r="AI371" s="2">
        <f>COUNTIF(【編集不可】祝日一覧!$B$1:$B$23,$F371)</f>
        <v>0</v>
      </c>
      <c r="AJ371" s="2">
        <f>COUNTIF(【編集不可】祝日一覧!$B$1:$B$23,$AF371)</f>
        <v>0</v>
      </c>
      <c r="AK371" s="2" t="str">
        <f ca="1">$B371&amp;"-"&amp;COUNTIF($B$13:INDIRECT("B"&amp;12+A371),B371)</f>
        <v>-0</v>
      </c>
    </row>
    <row r="372" spans="1:37" ht="21.75" customHeight="1" x14ac:dyDescent="0.25">
      <c r="A372" s="7">
        <v>360</v>
      </c>
      <c r="B372" s="14"/>
      <c r="C372" s="28"/>
      <c r="D372" s="28"/>
      <c r="E372" s="17"/>
      <c r="F372" s="17"/>
      <c r="G372" s="6"/>
      <c r="H372" s="9" t="s">
        <v>24</v>
      </c>
      <c r="I372" s="113">
        <f t="shared" si="69"/>
        <v>0</v>
      </c>
      <c r="J372" s="114"/>
      <c r="K372" s="5" t="s">
        <v>24</v>
      </c>
      <c r="L372" s="6"/>
      <c r="M372" s="9" t="s">
        <v>25</v>
      </c>
      <c r="N372" s="113">
        <f t="shared" si="58"/>
        <v>0</v>
      </c>
      <c r="O372" s="114"/>
      <c r="P372" s="5" t="s">
        <v>24</v>
      </c>
      <c r="R372" s="113">
        <f t="shared" si="59"/>
        <v>0</v>
      </c>
      <c r="S372" s="114"/>
      <c r="T372" s="5" t="s">
        <v>24</v>
      </c>
      <c r="V372" s="25" t="str">
        <f t="shared" si="62"/>
        <v/>
      </c>
      <c r="W372" s="25" t="str">
        <f t="shared" si="60"/>
        <v/>
      </c>
      <c r="X372" s="25" t="str">
        <f t="shared" si="63"/>
        <v/>
      </c>
      <c r="Y372" s="25" t="s">
        <v>26</v>
      </c>
      <c r="Z372" s="29"/>
      <c r="AA372" s="25" t="str">
        <f t="shared" si="61"/>
        <v/>
      </c>
      <c r="AB372" s="29"/>
      <c r="AC372" s="29"/>
      <c r="AD372" s="87" t="str">
        <f t="shared" si="64"/>
        <v/>
      </c>
      <c r="AE372" s="95" t="str">
        <f t="shared" si="65"/>
        <v/>
      </c>
      <c r="AF372" s="23">
        <f t="shared" si="66"/>
        <v>1</v>
      </c>
      <c r="AG372" s="2">
        <f t="shared" si="67"/>
        <v>7</v>
      </c>
      <c r="AH372" s="2">
        <f t="shared" si="68"/>
        <v>1</v>
      </c>
      <c r="AI372" s="2">
        <f>COUNTIF(【編集不可】祝日一覧!$B$1:$B$23,$F372)</f>
        <v>0</v>
      </c>
      <c r="AJ372" s="2">
        <f>COUNTIF(【編集不可】祝日一覧!$B$1:$B$23,$AF372)</f>
        <v>0</v>
      </c>
      <c r="AK372" s="2" t="str">
        <f ca="1">$B372&amp;"-"&amp;COUNTIF($B$13:INDIRECT("B"&amp;12+A372),B372)</f>
        <v>-0</v>
      </c>
    </row>
    <row r="373" spans="1:37" ht="21.75" customHeight="1" x14ac:dyDescent="0.25">
      <c r="A373" s="7">
        <v>361</v>
      </c>
      <c r="B373" s="14"/>
      <c r="C373" s="28"/>
      <c r="D373" s="28"/>
      <c r="E373" s="17"/>
      <c r="F373" s="17"/>
      <c r="G373" s="6"/>
      <c r="H373" s="9" t="s">
        <v>24</v>
      </c>
      <c r="I373" s="113">
        <f t="shared" si="69"/>
        <v>0</v>
      </c>
      <c r="J373" s="114"/>
      <c r="K373" s="5" t="s">
        <v>24</v>
      </c>
      <c r="L373" s="6"/>
      <c r="M373" s="9" t="s">
        <v>25</v>
      </c>
      <c r="N373" s="113">
        <f t="shared" si="58"/>
        <v>0</v>
      </c>
      <c r="O373" s="114"/>
      <c r="P373" s="5" t="s">
        <v>24</v>
      </c>
      <c r="R373" s="113">
        <f t="shared" si="59"/>
        <v>0</v>
      </c>
      <c r="S373" s="114"/>
      <c r="T373" s="5" t="s">
        <v>24</v>
      </c>
      <c r="V373" s="25" t="str">
        <f t="shared" si="62"/>
        <v/>
      </c>
      <c r="W373" s="25" t="str">
        <f t="shared" si="60"/>
        <v/>
      </c>
      <c r="X373" s="25" t="str">
        <f t="shared" si="63"/>
        <v/>
      </c>
      <c r="Y373" s="25" t="s">
        <v>26</v>
      </c>
      <c r="Z373" s="29"/>
      <c r="AA373" s="25" t="str">
        <f t="shared" si="61"/>
        <v/>
      </c>
      <c r="AB373" s="29"/>
      <c r="AC373" s="29"/>
      <c r="AD373" s="87" t="str">
        <f t="shared" si="64"/>
        <v/>
      </c>
      <c r="AE373" s="95" t="str">
        <f t="shared" si="65"/>
        <v/>
      </c>
      <c r="AF373" s="23">
        <f t="shared" si="66"/>
        <v>1</v>
      </c>
      <c r="AG373" s="2">
        <f t="shared" si="67"/>
        <v>7</v>
      </c>
      <c r="AH373" s="2">
        <f t="shared" si="68"/>
        <v>1</v>
      </c>
      <c r="AI373" s="2">
        <f>COUNTIF(【編集不可】祝日一覧!$B$1:$B$23,$F373)</f>
        <v>0</v>
      </c>
      <c r="AJ373" s="2">
        <f>COUNTIF(【編集不可】祝日一覧!$B$1:$B$23,$AF373)</f>
        <v>0</v>
      </c>
      <c r="AK373" s="2" t="str">
        <f ca="1">$B373&amp;"-"&amp;COUNTIF($B$13:INDIRECT("B"&amp;12+A373),B373)</f>
        <v>-0</v>
      </c>
    </row>
    <row r="374" spans="1:37" ht="21.75" customHeight="1" x14ac:dyDescent="0.25">
      <c r="A374" s="7">
        <v>362</v>
      </c>
      <c r="B374" s="14"/>
      <c r="C374" s="28"/>
      <c r="D374" s="28"/>
      <c r="E374" s="17"/>
      <c r="F374" s="17"/>
      <c r="G374" s="6"/>
      <c r="H374" s="9" t="s">
        <v>24</v>
      </c>
      <c r="I374" s="113">
        <f t="shared" si="69"/>
        <v>0</v>
      </c>
      <c r="J374" s="114"/>
      <c r="K374" s="5" t="s">
        <v>24</v>
      </c>
      <c r="L374" s="6"/>
      <c r="M374" s="9" t="s">
        <v>25</v>
      </c>
      <c r="N374" s="113">
        <f t="shared" si="58"/>
        <v>0</v>
      </c>
      <c r="O374" s="114"/>
      <c r="P374" s="5" t="s">
        <v>24</v>
      </c>
      <c r="R374" s="113">
        <f t="shared" si="59"/>
        <v>0</v>
      </c>
      <c r="S374" s="114"/>
      <c r="T374" s="5" t="s">
        <v>24</v>
      </c>
      <c r="V374" s="25" t="str">
        <f t="shared" si="62"/>
        <v/>
      </c>
      <c r="W374" s="25" t="str">
        <f t="shared" si="60"/>
        <v/>
      </c>
      <c r="X374" s="25" t="str">
        <f t="shared" si="63"/>
        <v/>
      </c>
      <c r="Y374" s="25" t="s">
        <v>26</v>
      </c>
      <c r="Z374" s="29"/>
      <c r="AA374" s="25" t="str">
        <f t="shared" si="61"/>
        <v/>
      </c>
      <c r="AB374" s="29"/>
      <c r="AC374" s="29"/>
      <c r="AD374" s="87" t="str">
        <f t="shared" si="64"/>
        <v/>
      </c>
      <c r="AE374" s="95" t="str">
        <f t="shared" si="65"/>
        <v/>
      </c>
      <c r="AF374" s="23">
        <f t="shared" si="66"/>
        <v>1</v>
      </c>
      <c r="AG374" s="2">
        <f t="shared" si="67"/>
        <v>7</v>
      </c>
      <c r="AH374" s="2">
        <f t="shared" si="68"/>
        <v>1</v>
      </c>
      <c r="AI374" s="2">
        <f>COUNTIF(【編集不可】祝日一覧!$B$1:$B$23,$F374)</f>
        <v>0</v>
      </c>
      <c r="AJ374" s="2">
        <f>COUNTIF(【編集不可】祝日一覧!$B$1:$B$23,$AF374)</f>
        <v>0</v>
      </c>
      <c r="AK374" s="2" t="str">
        <f ca="1">$B374&amp;"-"&amp;COUNTIF($B$13:INDIRECT("B"&amp;12+A374),B374)</f>
        <v>-0</v>
      </c>
    </row>
    <row r="375" spans="1:37" ht="21.75" customHeight="1" x14ac:dyDescent="0.25">
      <c r="A375" s="7">
        <v>363</v>
      </c>
      <c r="B375" s="14"/>
      <c r="C375" s="28"/>
      <c r="D375" s="28"/>
      <c r="E375" s="17"/>
      <c r="F375" s="17"/>
      <c r="G375" s="6"/>
      <c r="H375" s="9" t="s">
        <v>24</v>
      </c>
      <c r="I375" s="113">
        <f t="shared" si="69"/>
        <v>0</v>
      </c>
      <c r="J375" s="114"/>
      <c r="K375" s="5" t="s">
        <v>24</v>
      </c>
      <c r="L375" s="6"/>
      <c r="M375" s="9" t="s">
        <v>25</v>
      </c>
      <c r="N375" s="113">
        <f t="shared" si="58"/>
        <v>0</v>
      </c>
      <c r="O375" s="114"/>
      <c r="P375" s="5" t="s">
        <v>24</v>
      </c>
      <c r="R375" s="113">
        <f t="shared" si="59"/>
        <v>0</v>
      </c>
      <c r="S375" s="114"/>
      <c r="T375" s="5" t="s">
        <v>24</v>
      </c>
      <c r="V375" s="25" t="str">
        <f t="shared" si="62"/>
        <v/>
      </c>
      <c r="W375" s="25" t="str">
        <f t="shared" si="60"/>
        <v/>
      </c>
      <c r="X375" s="25" t="str">
        <f t="shared" si="63"/>
        <v/>
      </c>
      <c r="Y375" s="25" t="s">
        <v>26</v>
      </c>
      <c r="Z375" s="29"/>
      <c r="AA375" s="25" t="str">
        <f t="shared" si="61"/>
        <v/>
      </c>
      <c r="AB375" s="29"/>
      <c r="AC375" s="29"/>
      <c r="AD375" s="87" t="str">
        <f t="shared" si="64"/>
        <v/>
      </c>
      <c r="AE375" s="95" t="str">
        <f t="shared" si="65"/>
        <v/>
      </c>
      <c r="AF375" s="23">
        <f t="shared" si="66"/>
        <v>1</v>
      </c>
      <c r="AG375" s="2">
        <f t="shared" si="67"/>
        <v>7</v>
      </c>
      <c r="AH375" s="2">
        <f t="shared" si="68"/>
        <v>1</v>
      </c>
      <c r="AI375" s="2">
        <f>COUNTIF(【編集不可】祝日一覧!$B$1:$B$23,$F375)</f>
        <v>0</v>
      </c>
      <c r="AJ375" s="2">
        <f>COUNTIF(【編集不可】祝日一覧!$B$1:$B$23,$AF375)</f>
        <v>0</v>
      </c>
      <c r="AK375" s="2" t="str">
        <f ca="1">$B375&amp;"-"&amp;COUNTIF($B$13:INDIRECT("B"&amp;12+A375),B375)</f>
        <v>-0</v>
      </c>
    </row>
    <row r="376" spans="1:37" ht="21.75" customHeight="1" x14ac:dyDescent="0.25">
      <c r="A376" s="7">
        <v>364</v>
      </c>
      <c r="B376" s="14"/>
      <c r="C376" s="28"/>
      <c r="D376" s="28"/>
      <c r="E376" s="17"/>
      <c r="F376" s="17"/>
      <c r="G376" s="6"/>
      <c r="H376" s="9" t="s">
        <v>24</v>
      </c>
      <c r="I376" s="113">
        <f t="shared" si="69"/>
        <v>0</v>
      </c>
      <c r="J376" s="114"/>
      <c r="K376" s="5" t="s">
        <v>24</v>
      </c>
      <c r="L376" s="6"/>
      <c r="M376" s="9" t="s">
        <v>25</v>
      </c>
      <c r="N376" s="113">
        <f t="shared" si="58"/>
        <v>0</v>
      </c>
      <c r="O376" s="114"/>
      <c r="P376" s="5" t="s">
        <v>24</v>
      </c>
      <c r="R376" s="113">
        <f t="shared" si="59"/>
        <v>0</v>
      </c>
      <c r="S376" s="114"/>
      <c r="T376" s="5" t="s">
        <v>24</v>
      </c>
      <c r="V376" s="25" t="str">
        <f t="shared" si="62"/>
        <v/>
      </c>
      <c r="W376" s="25" t="str">
        <f t="shared" si="60"/>
        <v/>
      </c>
      <c r="X376" s="25" t="str">
        <f t="shared" si="63"/>
        <v/>
      </c>
      <c r="Y376" s="25" t="s">
        <v>26</v>
      </c>
      <c r="Z376" s="29"/>
      <c r="AA376" s="25" t="str">
        <f t="shared" si="61"/>
        <v/>
      </c>
      <c r="AB376" s="29"/>
      <c r="AC376" s="29"/>
      <c r="AD376" s="87" t="str">
        <f t="shared" si="64"/>
        <v/>
      </c>
      <c r="AE376" s="95" t="str">
        <f t="shared" si="65"/>
        <v/>
      </c>
      <c r="AF376" s="23">
        <f t="shared" si="66"/>
        <v>1</v>
      </c>
      <c r="AG376" s="2">
        <f t="shared" si="67"/>
        <v>7</v>
      </c>
      <c r="AH376" s="2">
        <f t="shared" si="68"/>
        <v>1</v>
      </c>
      <c r="AI376" s="2">
        <f>COUNTIF(【編集不可】祝日一覧!$B$1:$B$23,$F376)</f>
        <v>0</v>
      </c>
      <c r="AJ376" s="2">
        <f>COUNTIF(【編集不可】祝日一覧!$B$1:$B$23,$AF376)</f>
        <v>0</v>
      </c>
      <c r="AK376" s="2" t="str">
        <f ca="1">$B376&amp;"-"&amp;COUNTIF($B$13:INDIRECT("B"&amp;12+A376),B376)</f>
        <v>-0</v>
      </c>
    </row>
    <row r="377" spans="1:37" ht="21.75" customHeight="1" x14ac:dyDescent="0.25">
      <c r="A377" s="7">
        <v>365</v>
      </c>
      <c r="B377" s="14"/>
      <c r="C377" s="28"/>
      <c r="D377" s="28"/>
      <c r="E377" s="17"/>
      <c r="F377" s="17"/>
      <c r="G377" s="6"/>
      <c r="H377" s="9" t="s">
        <v>24</v>
      </c>
      <c r="I377" s="113">
        <f t="shared" si="69"/>
        <v>0</v>
      </c>
      <c r="J377" s="114"/>
      <c r="K377" s="5" t="s">
        <v>24</v>
      </c>
      <c r="L377" s="6"/>
      <c r="M377" s="9" t="s">
        <v>25</v>
      </c>
      <c r="N377" s="113">
        <f t="shared" si="58"/>
        <v>0</v>
      </c>
      <c r="O377" s="114"/>
      <c r="P377" s="5" t="s">
        <v>24</v>
      </c>
      <c r="R377" s="113">
        <f t="shared" si="59"/>
        <v>0</v>
      </c>
      <c r="S377" s="114"/>
      <c r="T377" s="5" t="s">
        <v>24</v>
      </c>
      <c r="V377" s="25" t="str">
        <f t="shared" si="62"/>
        <v/>
      </c>
      <c r="W377" s="25" t="str">
        <f t="shared" si="60"/>
        <v/>
      </c>
      <c r="X377" s="25" t="str">
        <f t="shared" si="63"/>
        <v/>
      </c>
      <c r="Y377" s="25" t="s">
        <v>26</v>
      </c>
      <c r="Z377" s="29"/>
      <c r="AA377" s="25" t="str">
        <f t="shared" si="61"/>
        <v/>
      </c>
      <c r="AB377" s="29"/>
      <c r="AC377" s="29"/>
      <c r="AD377" s="87" t="str">
        <f t="shared" si="64"/>
        <v/>
      </c>
      <c r="AE377" s="95" t="str">
        <f t="shared" si="65"/>
        <v/>
      </c>
      <c r="AF377" s="23">
        <f t="shared" si="66"/>
        <v>1</v>
      </c>
      <c r="AG377" s="2">
        <f t="shared" si="67"/>
        <v>7</v>
      </c>
      <c r="AH377" s="2">
        <f t="shared" si="68"/>
        <v>1</v>
      </c>
      <c r="AI377" s="2">
        <f>COUNTIF(【編集不可】祝日一覧!$B$1:$B$23,$F377)</f>
        <v>0</v>
      </c>
      <c r="AJ377" s="2">
        <f>COUNTIF(【編集不可】祝日一覧!$B$1:$B$23,$AF377)</f>
        <v>0</v>
      </c>
      <c r="AK377" s="2" t="str">
        <f ca="1">$B377&amp;"-"&amp;COUNTIF($B$13:INDIRECT("B"&amp;12+A377),B377)</f>
        <v>-0</v>
      </c>
    </row>
    <row r="378" spans="1:37" ht="21.75" customHeight="1" x14ac:dyDescent="0.25">
      <c r="A378" s="7">
        <v>366</v>
      </c>
      <c r="B378" s="14"/>
      <c r="C378" s="28"/>
      <c r="D378" s="28"/>
      <c r="E378" s="17"/>
      <c r="F378" s="17"/>
      <c r="G378" s="6"/>
      <c r="H378" s="9" t="s">
        <v>24</v>
      </c>
      <c r="I378" s="113">
        <f t="shared" si="69"/>
        <v>0</v>
      </c>
      <c r="J378" s="114"/>
      <c r="K378" s="5" t="s">
        <v>24</v>
      </c>
      <c r="L378" s="6"/>
      <c r="M378" s="9" t="s">
        <v>25</v>
      </c>
      <c r="N378" s="113">
        <f t="shared" si="58"/>
        <v>0</v>
      </c>
      <c r="O378" s="114"/>
      <c r="P378" s="5" t="s">
        <v>24</v>
      </c>
      <c r="R378" s="113">
        <f t="shared" si="59"/>
        <v>0</v>
      </c>
      <c r="S378" s="114"/>
      <c r="T378" s="5" t="s">
        <v>24</v>
      </c>
      <c r="V378" s="25" t="str">
        <f t="shared" si="62"/>
        <v/>
      </c>
      <c r="W378" s="25" t="str">
        <f t="shared" si="60"/>
        <v/>
      </c>
      <c r="X378" s="25" t="str">
        <f t="shared" si="63"/>
        <v/>
      </c>
      <c r="Y378" s="25" t="s">
        <v>26</v>
      </c>
      <c r="Z378" s="29"/>
      <c r="AA378" s="25" t="str">
        <f t="shared" si="61"/>
        <v/>
      </c>
      <c r="AB378" s="29"/>
      <c r="AC378" s="29"/>
      <c r="AD378" s="87" t="str">
        <f t="shared" si="64"/>
        <v/>
      </c>
      <c r="AE378" s="95" t="str">
        <f t="shared" si="65"/>
        <v/>
      </c>
      <c r="AF378" s="23">
        <f t="shared" si="66"/>
        <v>1</v>
      </c>
      <c r="AG378" s="2">
        <f t="shared" si="67"/>
        <v>7</v>
      </c>
      <c r="AH378" s="2">
        <f t="shared" si="68"/>
        <v>1</v>
      </c>
      <c r="AI378" s="2">
        <f>COUNTIF(【編集不可】祝日一覧!$B$1:$B$23,$F378)</f>
        <v>0</v>
      </c>
      <c r="AJ378" s="2">
        <f>COUNTIF(【編集不可】祝日一覧!$B$1:$B$23,$AF378)</f>
        <v>0</v>
      </c>
      <c r="AK378" s="2" t="str">
        <f ca="1">$B378&amp;"-"&amp;COUNTIF($B$13:INDIRECT("B"&amp;12+A378),B378)</f>
        <v>-0</v>
      </c>
    </row>
    <row r="379" spans="1:37" ht="21.75" customHeight="1" x14ac:dyDescent="0.25">
      <c r="A379" s="7">
        <v>367</v>
      </c>
      <c r="B379" s="14"/>
      <c r="C379" s="28"/>
      <c r="D379" s="28"/>
      <c r="E379" s="17"/>
      <c r="F379" s="17"/>
      <c r="G379" s="6"/>
      <c r="H379" s="9" t="s">
        <v>24</v>
      </c>
      <c r="I379" s="113">
        <f t="shared" si="69"/>
        <v>0</v>
      </c>
      <c r="J379" s="114"/>
      <c r="K379" s="5" t="s">
        <v>24</v>
      </c>
      <c r="L379" s="6"/>
      <c r="M379" s="9" t="s">
        <v>25</v>
      </c>
      <c r="N379" s="113">
        <f t="shared" si="58"/>
        <v>0</v>
      </c>
      <c r="O379" s="114"/>
      <c r="P379" s="5" t="s">
        <v>24</v>
      </c>
      <c r="R379" s="113">
        <f t="shared" si="59"/>
        <v>0</v>
      </c>
      <c r="S379" s="114"/>
      <c r="T379" s="5" t="s">
        <v>24</v>
      </c>
      <c r="V379" s="25" t="str">
        <f t="shared" si="62"/>
        <v/>
      </c>
      <c r="W379" s="25" t="str">
        <f t="shared" si="60"/>
        <v/>
      </c>
      <c r="X379" s="25" t="str">
        <f t="shared" si="63"/>
        <v/>
      </c>
      <c r="Y379" s="25" t="s">
        <v>26</v>
      </c>
      <c r="Z379" s="29"/>
      <c r="AA379" s="25" t="str">
        <f t="shared" si="61"/>
        <v/>
      </c>
      <c r="AB379" s="29"/>
      <c r="AC379" s="29"/>
      <c r="AD379" s="87" t="str">
        <f t="shared" si="64"/>
        <v/>
      </c>
      <c r="AE379" s="95" t="str">
        <f t="shared" si="65"/>
        <v/>
      </c>
      <c r="AF379" s="23">
        <f t="shared" si="66"/>
        <v>1</v>
      </c>
      <c r="AG379" s="2">
        <f t="shared" si="67"/>
        <v>7</v>
      </c>
      <c r="AH379" s="2">
        <f t="shared" si="68"/>
        <v>1</v>
      </c>
      <c r="AI379" s="2">
        <f>COUNTIF(【編集不可】祝日一覧!$B$1:$B$23,$F379)</f>
        <v>0</v>
      </c>
      <c r="AJ379" s="2">
        <f>COUNTIF(【編集不可】祝日一覧!$B$1:$B$23,$AF379)</f>
        <v>0</v>
      </c>
      <c r="AK379" s="2" t="str">
        <f ca="1">$B379&amp;"-"&amp;COUNTIF($B$13:INDIRECT("B"&amp;12+A379),B379)</f>
        <v>-0</v>
      </c>
    </row>
    <row r="380" spans="1:37" ht="21.75" customHeight="1" x14ac:dyDescent="0.25">
      <c r="A380" s="7">
        <v>368</v>
      </c>
      <c r="B380" s="14"/>
      <c r="C380" s="28"/>
      <c r="D380" s="28"/>
      <c r="E380" s="17"/>
      <c r="F380" s="17"/>
      <c r="G380" s="6"/>
      <c r="H380" s="9" t="s">
        <v>24</v>
      </c>
      <c r="I380" s="113">
        <f t="shared" si="69"/>
        <v>0</v>
      </c>
      <c r="J380" s="114"/>
      <c r="K380" s="5" t="s">
        <v>24</v>
      </c>
      <c r="L380" s="6"/>
      <c r="M380" s="9" t="s">
        <v>25</v>
      </c>
      <c r="N380" s="113">
        <f t="shared" si="58"/>
        <v>0</v>
      </c>
      <c r="O380" s="114"/>
      <c r="P380" s="5" t="s">
        <v>24</v>
      </c>
      <c r="R380" s="113">
        <f t="shared" si="59"/>
        <v>0</v>
      </c>
      <c r="S380" s="114"/>
      <c r="T380" s="5" t="s">
        <v>24</v>
      </c>
      <c r="V380" s="25" t="str">
        <f t="shared" si="62"/>
        <v/>
      </c>
      <c r="W380" s="25" t="str">
        <f t="shared" si="60"/>
        <v/>
      </c>
      <c r="X380" s="25" t="str">
        <f t="shared" si="63"/>
        <v/>
      </c>
      <c r="Y380" s="25" t="s">
        <v>26</v>
      </c>
      <c r="Z380" s="29"/>
      <c r="AA380" s="25" t="str">
        <f t="shared" si="61"/>
        <v/>
      </c>
      <c r="AB380" s="29"/>
      <c r="AC380" s="29"/>
      <c r="AD380" s="87" t="str">
        <f t="shared" si="64"/>
        <v/>
      </c>
      <c r="AE380" s="95" t="str">
        <f t="shared" si="65"/>
        <v/>
      </c>
      <c r="AF380" s="23">
        <f t="shared" si="66"/>
        <v>1</v>
      </c>
      <c r="AG380" s="2">
        <f t="shared" si="67"/>
        <v>7</v>
      </c>
      <c r="AH380" s="2">
        <f t="shared" si="68"/>
        <v>1</v>
      </c>
      <c r="AI380" s="2">
        <f>COUNTIF(【編集不可】祝日一覧!$B$1:$B$23,$F380)</f>
        <v>0</v>
      </c>
      <c r="AJ380" s="2">
        <f>COUNTIF(【編集不可】祝日一覧!$B$1:$B$23,$AF380)</f>
        <v>0</v>
      </c>
      <c r="AK380" s="2" t="str">
        <f ca="1">$B380&amp;"-"&amp;COUNTIF($B$13:INDIRECT("B"&amp;12+A380),B380)</f>
        <v>-0</v>
      </c>
    </row>
    <row r="381" spans="1:37" ht="21.75" customHeight="1" x14ac:dyDescent="0.25">
      <c r="A381" s="7">
        <v>369</v>
      </c>
      <c r="B381" s="14"/>
      <c r="C381" s="28"/>
      <c r="D381" s="28"/>
      <c r="E381" s="17"/>
      <c r="F381" s="17"/>
      <c r="G381" s="6"/>
      <c r="H381" s="9" t="s">
        <v>24</v>
      </c>
      <c r="I381" s="113">
        <f t="shared" si="69"/>
        <v>0</v>
      </c>
      <c r="J381" s="114"/>
      <c r="K381" s="5" t="s">
        <v>24</v>
      </c>
      <c r="L381" s="6"/>
      <c r="M381" s="9" t="s">
        <v>25</v>
      </c>
      <c r="N381" s="113">
        <f t="shared" si="58"/>
        <v>0</v>
      </c>
      <c r="O381" s="114"/>
      <c r="P381" s="5" t="s">
        <v>24</v>
      </c>
      <c r="R381" s="113">
        <f t="shared" si="59"/>
        <v>0</v>
      </c>
      <c r="S381" s="114"/>
      <c r="T381" s="5" t="s">
        <v>24</v>
      </c>
      <c r="V381" s="25" t="str">
        <f t="shared" si="62"/>
        <v/>
      </c>
      <c r="W381" s="25" t="str">
        <f t="shared" si="60"/>
        <v/>
      </c>
      <c r="X381" s="25" t="str">
        <f t="shared" si="63"/>
        <v/>
      </c>
      <c r="Y381" s="25" t="s">
        <v>26</v>
      </c>
      <c r="Z381" s="29"/>
      <c r="AA381" s="25" t="str">
        <f t="shared" si="61"/>
        <v/>
      </c>
      <c r="AB381" s="29"/>
      <c r="AC381" s="29"/>
      <c r="AD381" s="87" t="str">
        <f t="shared" si="64"/>
        <v/>
      </c>
      <c r="AE381" s="95" t="str">
        <f t="shared" si="65"/>
        <v/>
      </c>
      <c r="AF381" s="23">
        <f t="shared" si="66"/>
        <v>1</v>
      </c>
      <c r="AG381" s="2">
        <f t="shared" si="67"/>
        <v>7</v>
      </c>
      <c r="AH381" s="2">
        <f t="shared" si="68"/>
        <v>1</v>
      </c>
      <c r="AI381" s="2">
        <f>COUNTIF(【編集不可】祝日一覧!$B$1:$B$23,$F381)</f>
        <v>0</v>
      </c>
      <c r="AJ381" s="2">
        <f>COUNTIF(【編集不可】祝日一覧!$B$1:$B$23,$AF381)</f>
        <v>0</v>
      </c>
      <c r="AK381" s="2" t="str">
        <f ca="1">$B381&amp;"-"&amp;COUNTIF($B$13:INDIRECT("B"&amp;12+A381),B381)</f>
        <v>-0</v>
      </c>
    </row>
    <row r="382" spans="1:37" ht="21.75" customHeight="1" x14ac:dyDescent="0.25">
      <c r="A382" s="7">
        <v>370</v>
      </c>
      <c r="B382" s="14"/>
      <c r="C382" s="28"/>
      <c r="D382" s="28"/>
      <c r="E382" s="17"/>
      <c r="F382" s="17"/>
      <c r="G382" s="6"/>
      <c r="H382" s="9" t="s">
        <v>24</v>
      </c>
      <c r="I382" s="113">
        <f t="shared" si="69"/>
        <v>0</v>
      </c>
      <c r="J382" s="114"/>
      <c r="K382" s="5" t="s">
        <v>24</v>
      </c>
      <c r="L382" s="6"/>
      <c r="M382" s="9" t="s">
        <v>25</v>
      </c>
      <c r="N382" s="113">
        <f t="shared" si="58"/>
        <v>0</v>
      </c>
      <c r="O382" s="114"/>
      <c r="P382" s="5" t="s">
        <v>24</v>
      </c>
      <c r="R382" s="113">
        <f t="shared" si="59"/>
        <v>0</v>
      </c>
      <c r="S382" s="114"/>
      <c r="T382" s="5" t="s">
        <v>24</v>
      </c>
      <c r="V382" s="25" t="str">
        <f t="shared" si="62"/>
        <v/>
      </c>
      <c r="W382" s="25" t="str">
        <f t="shared" si="60"/>
        <v/>
      </c>
      <c r="X382" s="25" t="str">
        <f t="shared" si="63"/>
        <v/>
      </c>
      <c r="Y382" s="25" t="s">
        <v>26</v>
      </c>
      <c r="Z382" s="29"/>
      <c r="AA382" s="25" t="str">
        <f t="shared" si="61"/>
        <v/>
      </c>
      <c r="AB382" s="29"/>
      <c r="AC382" s="29"/>
      <c r="AD382" s="87" t="str">
        <f t="shared" si="64"/>
        <v/>
      </c>
      <c r="AE382" s="95" t="str">
        <f t="shared" si="65"/>
        <v/>
      </c>
      <c r="AF382" s="23">
        <f t="shared" si="66"/>
        <v>1</v>
      </c>
      <c r="AG382" s="2">
        <f t="shared" si="67"/>
        <v>7</v>
      </c>
      <c r="AH382" s="2">
        <f t="shared" si="68"/>
        <v>1</v>
      </c>
      <c r="AI382" s="2">
        <f>COUNTIF(【編集不可】祝日一覧!$B$1:$B$23,$F382)</f>
        <v>0</v>
      </c>
      <c r="AJ382" s="2">
        <f>COUNTIF(【編集不可】祝日一覧!$B$1:$B$23,$AF382)</f>
        <v>0</v>
      </c>
      <c r="AK382" s="2" t="str">
        <f ca="1">$B382&amp;"-"&amp;COUNTIF($B$13:INDIRECT("B"&amp;12+A382),B382)</f>
        <v>-0</v>
      </c>
    </row>
    <row r="383" spans="1:37" ht="21.75" customHeight="1" x14ac:dyDescent="0.25">
      <c r="A383" s="7">
        <v>371</v>
      </c>
      <c r="B383" s="14"/>
      <c r="C383" s="28"/>
      <c r="D383" s="28"/>
      <c r="E383" s="17"/>
      <c r="F383" s="17"/>
      <c r="G383" s="6"/>
      <c r="H383" s="9" t="s">
        <v>24</v>
      </c>
      <c r="I383" s="113">
        <f t="shared" si="69"/>
        <v>0</v>
      </c>
      <c r="J383" s="114"/>
      <c r="K383" s="5" t="s">
        <v>24</v>
      </c>
      <c r="L383" s="6"/>
      <c r="M383" s="9" t="s">
        <v>25</v>
      </c>
      <c r="N383" s="113">
        <f t="shared" si="58"/>
        <v>0</v>
      </c>
      <c r="O383" s="114"/>
      <c r="P383" s="5" t="s">
        <v>24</v>
      </c>
      <c r="R383" s="113">
        <f t="shared" si="59"/>
        <v>0</v>
      </c>
      <c r="S383" s="114"/>
      <c r="T383" s="5" t="s">
        <v>24</v>
      </c>
      <c r="V383" s="25" t="str">
        <f t="shared" si="62"/>
        <v/>
      </c>
      <c r="W383" s="25" t="str">
        <f t="shared" si="60"/>
        <v/>
      </c>
      <c r="X383" s="25" t="str">
        <f t="shared" si="63"/>
        <v/>
      </c>
      <c r="Y383" s="25" t="s">
        <v>26</v>
      </c>
      <c r="Z383" s="29"/>
      <c r="AA383" s="25" t="str">
        <f t="shared" si="61"/>
        <v/>
      </c>
      <c r="AB383" s="29"/>
      <c r="AC383" s="29"/>
      <c r="AD383" s="87" t="str">
        <f t="shared" si="64"/>
        <v/>
      </c>
      <c r="AE383" s="95" t="str">
        <f t="shared" si="65"/>
        <v/>
      </c>
      <c r="AF383" s="23">
        <f t="shared" si="66"/>
        <v>1</v>
      </c>
      <c r="AG383" s="2">
        <f t="shared" si="67"/>
        <v>7</v>
      </c>
      <c r="AH383" s="2">
        <f t="shared" si="68"/>
        <v>1</v>
      </c>
      <c r="AI383" s="2">
        <f>COUNTIF(【編集不可】祝日一覧!$B$1:$B$23,$F383)</f>
        <v>0</v>
      </c>
      <c r="AJ383" s="2">
        <f>COUNTIF(【編集不可】祝日一覧!$B$1:$B$23,$AF383)</f>
        <v>0</v>
      </c>
      <c r="AK383" s="2" t="str">
        <f ca="1">$B383&amp;"-"&amp;COUNTIF($B$13:INDIRECT("B"&amp;12+A383),B383)</f>
        <v>-0</v>
      </c>
    </row>
    <row r="384" spans="1:37" ht="21.75" customHeight="1" x14ac:dyDescent="0.25">
      <c r="A384" s="7">
        <v>372</v>
      </c>
      <c r="B384" s="14"/>
      <c r="C384" s="28"/>
      <c r="D384" s="28"/>
      <c r="E384" s="17"/>
      <c r="F384" s="17"/>
      <c r="G384" s="6"/>
      <c r="H384" s="9" t="s">
        <v>24</v>
      </c>
      <c r="I384" s="113">
        <f t="shared" si="69"/>
        <v>0</v>
      </c>
      <c r="J384" s="114"/>
      <c r="K384" s="5" t="s">
        <v>24</v>
      </c>
      <c r="L384" s="6"/>
      <c r="M384" s="9" t="s">
        <v>25</v>
      </c>
      <c r="N384" s="113">
        <f t="shared" si="58"/>
        <v>0</v>
      </c>
      <c r="O384" s="114"/>
      <c r="P384" s="5" t="s">
        <v>24</v>
      </c>
      <c r="R384" s="113">
        <f t="shared" si="59"/>
        <v>0</v>
      </c>
      <c r="S384" s="114"/>
      <c r="T384" s="5" t="s">
        <v>24</v>
      </c>
      <c r="V384" s="25" t="str">
        <f t="shared" si="62"/>
        <v/>
      </c>
      <c r="W384" s="25" t="str">
        <f t="shared" si="60"/>
        <v/>
      </c>
      <c r="X384" s="25" t="str">
        <f t="shared" si="63"/>
        <v/>
      </c>
      <c r="Y384" s="25" t="s">
        <v>26</v>
      </c>
      <c r="Z384" s="29"/>
      <c r="AA384" s="25" t="str">
        <f t="shared" si="61"/>
        <v/>
      </c>
      <c r="AB384" s="29"/>
      <c r="AC384" s="29"/>
      <c r="AD384" s="87" t="str">
        <f t="shared" si="64"/>
        <v/>
      </c>
      <c r="AE384" s="95" t="str">
        <f t="shared" si="65"/>
        <v/>
      </c>
      <c r="AF384" s="23">
        <f t="shared" si="66"/>
        <v>1</v>
      </c>
      <c r="AG384" s="2">
        <f t="shared" si="67"/>
        <v>7</v>
      </c>
      <c r="AH384" s="2">
        <f t="shared" si="68"/>
        <v>1</v>
      </c>
      <c r="AI384" s="2">
        <f>COUNTIF(【編集不可】祝日一覧!$B$1:$B$23,$F384)</f>
        <v>0</v>
      </c>
      <c r="AJ384" s="2">
        <f>COUNTIF(【編集不可】祝日一覧!$B$1:$B$23,$AF384)</f>
        <v>0</v>
      </c>
      <c r="AK384" s="2" t="str">
        <f ca="1">$B384&amp;"-"&amp;COUNTIF($B$13:INDIRECT("B"&amp;12+A384),B384)</f>
        <v>-0</v>
      </c>
    </row>
    <row r="385" spans="1:37" ht="21.75" customHeight="1" x14ac:dyDescent="0.25">
      <c r="A385" s="7">
        <v>373</v>
      </c>
      <c r="B385" s="14"/>
      <c r="C385" s="28"/>
      <c r="D385" s="28"/>
      <c r="E385" s="17"/>
      <c r="F385" s="17"/>
      <c r="G385" s="6"/>
      <c r="H385" s="9" t="s">
        <v>24</v>
      </c>
      <c r="I385" s="113">
        <f t="shared" si="69"/>
        <v>0</v>
      </c>
      <c r="J385" s="114"/>
      <c r="K385" s="5" t="s">
        <v>24</v>
      </c>
      <c r="L385" s="6"/>
      <c r="M385" s="9" t="s">
        <v>25</v>
      </c>
      <c r="N385" s="113">
        <f t="shared" si="58"/>
        <v>0</v>
      </c>
      <c r="O385" s="114"/>
      <c r="P385" s="5" t="s">
        <v>24</v>
      </c>
      <c r="R385" s="113">
        <f t="shared" si="59"/>
        <v>0</v>
      </c>
      <c r="S385" s="114"/>
      <c r="T385" s="5" t="s">
        <v>24</v>
      </c>
      <c r="V385" s="25" t="str">
        <f t="shared" si="62"/>
        <v/>
      </c>
      <c r="W385" s="25" t="str">
        <f t="shared" si="60"/>
        <v/>
      </c>
      <c r="X385" s="25" t="str">
        <f t="shared" si="63"/>
        <v/>
      </c>
      <c r="Y385" s="25" t="s">
        <v>26</v>
      </c>
      <c r="Z385" s="29"/>
      <c r="AA385" s="25" t="str">
        <f t="shared" si="61"/>
        <v/>
      </c>
      <c r="AB385" s="29"/>
      <c r="AC385" s="29"/>
      <c r="AD385" s="87" t="str">
        <f t="shared" si="64"/>
        <v/>
      </c>
      <c r="AE385" s="95" t="str">
        <f t="shared" si="65"/>
        <v/>
      </c>
      <c r="AF385" s="23">
        <f t="shared" si="66"/>
        <v>1</v>
      </c>
      <c r="AG385" s="2">
        <f t="shared" si="67"/>
        <v>7</v>
      </c>
      <c r="AH385" s="2">
        <f t="shared" si="68"/>
        <v>1</v>
      </c>
      <c r="AI385" s="2">
        <f>COUNTIF(【編集不可】祝日一覧!$B$1:$B$23,$F385)</f>
        <v>0</v>
      </c>
      <c r="AJ385" s="2">
        <f>COUNTIF(【編集不可】祝日一覧!$B$1:$B$23,$AF385)</f>
        <v>0</v>
      </c>
      <c r="AK385" s="2" t="str">
        <f ca="1">$B385&amp;"-"&amp;COUNTIF($B$13:INDIRECT("B"&amp;12+A385),B385)</f>
        <v>-0</v>
      </c>
    </row>
    <row r="386" spans="1:37" ht="21.75" customHeight="1" x14ac:dyDescent="0.25">
      <c r="A386" s="7">
        <v>374</v>
      </c>
      <c r="B386" s="14"/>
      <c r="C386" s="28"/>
      <c r="D386" s="28"/>
      <c r="E386" s="17"/>
      <c r="F386" s="17"/>
      <c r="G386" s="6"/>
      <c r="H386" s="9" t="s">
        <v>24</v>
      </c>
      <c r="I386" s="113">
        <f t="shared" si="69"/>
        <v>0</v>
      </c>
      <c r="J386" s="114"/>
      <c r="K386" s="5" t="s">
        <v>24</v>
      </c>
      <c r="L386" s="6"/>
      <c r="M386" s="9" t="s">
        <v>25</v>
      </c>
      <c r="N386" s="113">
        <f t="shared" si="58"/>
        <v>0</v>
      </c>
      <c r="O386" s="114"/>
      <c r="P386" s="5" t="s">
        <v>24</v>
      </c>
      <c r="R386" s="113">
        <f t="shared" si="59"/>
        <v>0</v>
      </c>
      <c r="S386" s="114"/>
      <c r="T386" s="5" t="s">
        <v>24</v>
      </c>
      <c r="V386" s="25" t="str">
        <f t="shared" si="62"/>
        <v/>
      </c>
      <c r="W386" s="25" t="str">
        <f t="shared" si="60"/>
        <v/>
      </c>
      <c r="X386" s="25" t="str">
        <f t="shared" si="63"/>
        <v/>
      </c>
      <c r="Y386" s="25" t="s">
        <v>26</v>
      </c>
      <c r="Z386" s="29"/>
      <c r="AA386" s="25" t="str">
        <f t="shared" si="61"/>
        <v/>
      </c>
      <c r="AB386" s="29"/>
      <c r="AC386" s="29"/>
      <c r="AD386" s="87" t="str">
        <f t="shared" si="64"/>
        <v/>
      </c>
      <c r="AE386" s="95" t="str">
        <f t="shared" si="65"/>
        <v/>
      </c>
      <c r="AF386" s="23">
        <f t="shared" si="66"/>
        <v>1</v>
      </c>
      <c r="AG386" s="2">
        <f t="shared" si="67"/>
        <v>7</v>
      </c>
      <c r="AH386" s="2">
        <f t="shared" si="68"/>
        <v>1</v>
      </c>
      <c r="AI386" s="2">
        <f>COUNTIF(【編集不可】祝日一覧!$B$1:$B$23,$F386)</f>
        <v>0</v>
      </c>
      <c r="AJ386" s="2">
        <f>COUNTIF(【編集不可】祝日一覧!$B$1:$B$23,$AF386)</f>
        <v>0</v>
      </c>
      <c r="AK386" s="2" t="str">
        <f ca="1">$B386&amp;"-"&amp;COUNTIF($B$13:INDIRECT("B"&amp;12+A386),B386)</f>
        <v>-0</v>
      </c>
    </row>
    <row r="387" spans="1:37" ht="21.75" customHeight="1" x14ac:dyDescent="0.25">
      <c r="A387" s="7">
        <v>375</v>
      </c>
      <c r="B387" s="14"/>
      <c r="C387" s="28"/>
      <c r="D387" s="28"/>
      <c r="E387" s="17"/>
      <c r="F387" s="17"/>
      <c r="G387" s="6"/>
      <c r="H387" s="9" t="s">
        <v>24</v>
      </c>
      <c r="I387" s="113">
        <f t="shared" si="69"/>
        <v>0</v>
      </c>
      <c r="J387" s="114"/>
      <c r="K387" s="5" t="s">
        <v>24</v>
      </c>
      <c r="L387" s="6"/>
      <c r="M387" s="9" t="s">
        <v>25</v>
      </c>
      <c r="N387" s="113">
        <f t="shared" si="58"/>
        <v>0</v>
      </c>
      <c r="O387" s="114"/>
      <c r="P387" s="5" t="s">
        <v>24</v>
      </c>
      <c r="R387" s="113">
        <f t="shared" si="59"/>
        <v>0</v>
      </c>
      <c r="S387" s="114"/>
      <c r="T387" s="5" t="s">
        <v>24</v>
      </c>
      <c r="V387" s="25" t="str">
        <f t="shared" si="62"/>
        <v/>
      </c>
      <c r="W387" s="25" t="str">
        <f t="shared" si="60"/>
        <v/>
      </c>
      <c r="X387" s="25" t="str">
        <f t="shared" si="63"/>
        <v/>
      </c>
      <c r="Y387" s="25" t="s">
        <v>26</v>
      </c>
      <c r="Z387" s="29"/>
      <c r="AA387" s="25" t="str">
        <f t="shared" si="61"/>
        <v/>
      </c>
      <c r="AB387" s="29"/>
      <c r="AC387" s="29"/>
      <c r="AD387" s="87" t="str">
        <f t="shared" si="64"/>
        <v/>
      </c>
      <c r="AE387" s="95" t="str">
        <f t="shared" si="65"/>
        <v/>
      </c>
      <c r="AF387" s="23">
        <f t="shared" si="66"/>
        <v>1</v>
      </c>
      <c r="AG387" s="2">
        <f t="shared" si="67"/>
        <v>7</v>
      </c>
      <c r="AH387" s="2">
        <f t="shared" si="68"/>
        <v>1</v>
      </c>
      <c r="AI387" s="2">
        <f>COUNTIF(【編集不可】祝日一覧!$B$1:$B$23,$F387)</f>
        <v>0</v>
      </c>
      <c r="AJ387" s="2">
        <f>COUNTIF(【編集不可】祝日一覧!$B$1:$B$23,$AF387)</f>
        <v>0</v>
      </c>
      <c r="AK387" s="2" t="str">
        <f ca="1">$B387&amp;"-"&amp;COUNTIF($B$13:INDIRECT("B"&amp;12+A387),B387)</f>
        <v>-0</v>
      </c>
    </row>
    <row r="388" spans="1:37" ht="21.75" customHeight="1" x14ac:dyDescent="0.25">
      <c r="A388" s="7">
        <v>376</v>
      </c>
      <c r="B388" s="14"/>
      <c r="C388" s="28"/>
      <c r="D388" s="28"/>
      <c r="E388" s="17"/>
      <c r="F388" s="17"/>
      <c r="G388" s="6"/>
      <c r="H388" s="9" t="s">
        <v>24</v>
      </c>
      <c r="I388" s="113">
        <f t="shared" si="69"/>
        <v>0</v>
      </c>
      <c r="J388" s="114"/>
      <c r="K388" s="5" t="s">
        <v>24</v>
      </c>
      <c r="L388" s="6"/>
      <c r="M388" s="9" t="s">
        <v>25</v>
      </c>
      <c r="N388" s="113">
        <f t="shared" si="58"/>
        <v>0</v>
      </c>
      <c r="O388" s="114"/>
      <c r="P388" s="5" t="s">
        <v>24</v>
      </c>
      <c r="R388" s="113">
        <f t="shared" si="59"/>
        <v>0</v>
      </c>
      <c r="S388" s="114"/>
      <c r="T388" s="5" t="s">
        <v>24</v>
      </c>
      <c r="V388" s="25" t="str">
        <f t="shared" si="62"/>
        <v/>
      </c>
      <c r="W388" s="25" t="str">
        <f t="shared" si="60"/>
        <v/>
      </c>
      <c r="X388" s="25" t="str">
        <f t="shared" si="63"/>
        <v/>
      </c>
      <c r="Y388" s="25" t="s">
        <v>26</v>
      </c>
      <c r="Z388" s="29"/>
      <c r="AA388" s="25" t="str">
        <f t="shared" si="61"/>
        <v/>
      </c>
      <c r="AB388" s="29"/>
      <c r="AC388" s="29"/>
      <c r="AD388" s="87" t="str">
        <f t="shared" si="64"/>
        <v/>
      </c>
      <c r="AE388" s="95" t="str">
        <f t="shared" si="65"/>
        <v/>
      </c>
      <c r="AF388" s="23">
        <f t="shared" si="66"/>
        <v>1</v>
      </c>
      <c r="AG388" s="2">
        <f t="shared" si="67"/>
        <v>7</v>
      </c>
      <c r="AH388" s="2">
        <f t="shared" si="68"/>
        <v>1</v>
      </c>
      <c r="AI388" s="2">
        <f>COUNTIF(【編集不可】祝日一覧!$B$1:$B$23,$F388)</f>
        <v>0</v>
      </c>
      <c r="AJ388" s="2">
        <f>COUNTIF(【編集不可】祝日一覧!$B$1:$B$23,$AF388)</f>
        <v>0</v>
      </c>
      <c r="AK388" s="2" t="str">
        <f ca="1">$B388&amp;"-"&amp;COUNTIF($B$13:INDIRECT("B"&amp;12+A388),B388)</f>
        <v>-0</v>
      </c>
    </row>
    <row r="389" spans="1:37" ht="21.75" customHeight="1" x14ac:dyDescent="0.25">
      <c r="A389" s="7">
        <v>377</v>
      </c>
      <c r="B389" s="14"/>
      <c r="C389" s="28"/>
      <c r="D389" s="28"/>
      <c r="E389" s="17"/>
      <c r="F389" s="17"/>
      <c r="G389" s="6"/>
      <c r="H389" s="9" t="s">
        <v>24</v>
      </c>
      <c r="I389" s="113">
        <f t="shared" si="69"/>
        <v>0</v>
      </c>
      <c r="J389" s="114"/>
      <c r="K389" s="5" t="s">
        <v>24</v>
      </c>
      <c r="L389" s="6"/>
      <c r="M389" s="9" t="s">
        <v>25</v>
      </c>
      <c r="N389" s="113">
        <f t="shared" si="58"/>
        <v>0</v>
      </c>
      <c r="O389" s="114"/>
      <c r="P389" s="5" t="s">
        <v>24</v>
      </c>
      <c r="R389" s="113">
        <f t="shared" si="59"/>
        <v>0</v>
      </c>
      <c r="S389" s="114"/>
      <c r="T389" s="5" t="s">
        <v>24</v>
      </c>
      <c r="V389" s="25" t="str">
        <f t="shared" si="62"/>
        <v/>
      </c>
      <c r="W389" s="25" t="str">
        <f t="shared" si="60"/>
        <v/>
      </c>
      <c r="X389" s="25" t="str">
        <f t="shared" si="63"/>
        <v/>
      </c>
      <c r="Y389" s="25" t="s">
        <v>26</v>
      </c>
      <c r="Z389" s="29"/>
      <c r="AA389" s="25" t="str">
        <f t="shared" si="61"/>
        <v/>
      </c>
      <c r="AB389" s="29"/>
      <c r="AC389" s="29"/>
      <c r="AD389" s="87" t="str">
        <f t="shared" si="64"/>
        <v/>
      </c>
      <c r="AE389" s="95" t="str">
        <f t="shared" si="65"/>
        <v/>
      </c>
      <c r="AF389" s="23">
        <f t="shared" si="66"/>
        <v>1</v>
      </c>
      <c r="AG389" s="2">
        <f t="shared" si="67"/>
        <v>7</v>
      </c>
      <c r="AH389" s="2">
        <f t="shared" si="68"/>
        <v>1</v>
      </c>
      <c r="AI389" s="2">
        <f>COUNTIF(【編集不可】祝日一覧!$B$1:$B$23,$F389)</f>
        <v>0</v>
      </c>
      <c r="AJ389" s="2">
        <f>COUNTIF(【編集不可】祝日一覧!$B$1:$B$23,$AF389)</f>
        <v>0</v>
      </c>
      <c r="AK389" s="2" t="str">
        <f ca="1">$B389&amp;"-"&amp;COUNTIF($B$13:INDIRECT("B"&amp;12+A389),B389)</f>
        <v>-0</v>
      </c>
    </row>
    <row r="390" spans="1:37" ht="21.75" customHeight="1" x14ac:dyDescent="0.25">
      <c r="A390" s="7">
        <v>378</v>
      </c>
      <c r="B390" s="14"/>
      <c r="C390" s="28"/>
      <c r="D390" s="28"/>
      <c r="E390" s="17"/>
      <c r="F390" s="17"/>
      <c r="G390" s="6"/>
      <c r="H390" s="9" t="s">
        <v>24</v>
      </c>
      <c r="I390" s="113">
        <f t="shared" si="69"/>
        <v>0</v>
      </c>
      <c r="J390" s="114"/>
      <c r="K390" s="5" t="s">
        <v>24</v>
      </c>
      <c r="L390" s="6"/>
      <c r="M390" s="9" t="s">
        <v>25</v>
      </c>
      <c r="N390" s="113">
        <f t="shared" si="58"/>
        <v>0</v>
      </c>
      <c r="O390" s="114"/>
      <c r="P390" s="5" t="s">
        <v>24</v>
      </c>
      <c r="R390" s="113">
        <f t="shared" si="59"/>
        <v>0</v>
      </c>
      <c r="S390" s="114"/>
      <c r="T390" s="5" t="s">
        <v>24</v>
      </c>
      <c r="V390" s="25" t="str">
        <f t="shared" si="62"/>
        <v/>
      </c>
      <c r="W390" s="25" t="str">
        <f t="shared" si="60"/>
        <v/>
      </c>
      <c r="X390" s="25" t="str">
        <f t="shared" si="63"/>
        <v/>
      </c>
      <c r="Y390" s="25" t="s">
        <v>26</v>
      </c>
      <c r="Z390" s="29"/>
      <c r="AA390" s="25" t="str">
        <f t="shared" si="61"/>
        <v/>
      </c>
      <c r="AB390" s="29"/>
      <c r="AC390" s="29"/>
      <c r="AD390" s="87" t="str">
        <f t="shared" si="64"/>
        <v/>
      </c>
      <c r="AE390" s="95" t="str">
        <f t="shared" si="65"/>
        <v/>
      </c>
      <c r="AF390" s="23">
        <f t="shared" si="66"/>
        <v>1</v>
      </c>
      <c r="AG390" s="2">
        <f t="shared" si="67"/>
        <v>7</v>
      </c>
      <c r="AH390" s="2">
        <f t="shared" si="68"/>
        <v>1</v>
      </c>
      <c r="AI390" s="2">
        <f>COUNTIF(【編集不可】祝日一覧!$B$1:$B$23,$F390)</f>
        <v>0</v>
      </c>
      <c r="AJ390" s="2">
        <f>COUNTIF(【編集不可】祝日一覧!$B$1:$B$23,$AF390)</f>
        <v>0</v>
      </c>
      <c r="AK390" s="2" t="str">
        <f ca="1">$B390&amp;"-"&amp;COUNTIF($B$13:INDIRECT("B"&amp;12+A390),B390)</f>
        <v>-0</v>
      </c>
    </row>
    <row r="391" spans="1:37" ht="21.75" customHeight="1" x14ac:dyDescent="0.25">
      <c r="A391" s="7">
        <v>379</v>
      </c>
      <c r="B391" s="14"/>
      <c r="C391" s="28"/>
      <c r="D391" s="28"/>
      <c r="E391" s="17"/>
      <c r="F391" s="17"/>
      <c r="G391" s="6"/>
      <c r="H391" s="9" t="s">
        <v>24</v>
      </c>
      <c r="I391" s="113">
        <f t="shared" si="69"/>
        <v>0</v>
      </c>
      <c r="J391" s="114"/>
      <c r="K391" s="5" t="s">
        <v>24</v>
      </c>
      <c r="L391" s="6"/>
      <c r="M391" s="9" t="s">
        <v>25</v>
      </c>
      <c r="N391" s="113">
        <f t="shared" si="58"/>
        <v>0</v>
      </c>
      <c r="O391" s="114"/>
      <c r="P391" s="5" t="s">
        <v>24</v>
      </c>
      <c r="R391" s="113">
        <f t="shared" si="59"/>
        <v>0</v>
      </c>
      <c r="S391" s="114"/>
      <c r="T391" s="5" t="s">
        <v>24</v>
      </c>
      <c r="V391" s="25" t="str">
        <f t="shared" si="62"/>
        <v/>
      </c>
      <c r="W391" s="25" t="str">
        <f t="shared" si="60"/>
        <v/>
      </c>
      <c r="X391" s="25" t="str">
        <f t="shared" si="63"/>
        <v/>
      </c>
      <c r="Y391" s="25" t="s">
        <v>26</v>
      </c>
      <c r="Z391" s="29"/>
      <c r="AA391" s="25" t="str">
        <f t="shared" si="61"/>
        <v/>
      </c>
      <c r="AB391" s="29"/>
      <c r="AC391" s="29"/>
      <c r="AD391" s="87" t="str">
        <f t="shared" si="64"/>
        <v/>
      </c>
      <c r="AE391" s="95" t="str">
        <f t="shared" si="65"/>
        <v/>
      </c>
      <c r="AF391" s="23">
        <f t="shared" si="66"/>
        <v>1</v>
      </c>
      <c r="AG391" s="2">
        <f t="shared" si="67"/>
        <v>7</v>
      </c>
      <c r="AH391" s="2">
        <f t="shared" si="68"/>
        <v>1</v>
      </c>
      <c r="AI391" s="2">
        <f>COUNTIF(【編集不可】祝日一覧!$B$1:$B$23,$F391)</f>
        <v>0</v>
      </c>
      <c r="AJ391" s="2">
        <f>COUNTIF(【編集不可】祝日一覧!$B$1:$B$23,$AF391)</f>
        <v>0</v>
      </c>
      <c r="AK391" s="2" t="str">
        <f ca="1">$B391&amp;"-"&amp;COUNTIF($B$13:INDIRECT("B"&amp;12+A391),B391)</f>
        <v>-0</v>
      </c>
    </row>
    <row r="392" spans="1:37" ht="21.75" customHeight="1" x14ac:dyDescent="0.25">
      <c r="A392" s="7">
        <v>380</v>
      </c>
      <c r="B392" s="14"/>
      <c r="C392" s="28"/>
      <c r="D392" s="28"/>
      <c r="E392" s="17"/>
      <c r="F392" s="17"/>
      <c r="G392" s="6"/>
      <c r="H392" s="9" t="s">
        <v>24</v>
      </c>
      <c r="I392" s="113">
        <f t="shared" si="69"/>
        <v>0</v>
      </c>
      <c r="J392" s="114"/>
      <c r="K392" s="5" t="s">
        <v>24</v>
      </c>
      <c r="L392" s="6"/>
      <c r="M392" s="9" t="s">
        <v>25</v>
      </c>
      <c r="N392" s="113">
        <f t="shared" si="58"/>
        <v>0</v>
      </c>
      <c r="O392" s="114"/>
      <c r="P392" s="5" t="s">
        <v>24</v>
      </c>
      <c r="R392" s="113">
        <f t="shared" si="59"/>
        <v>0</v>
      </c>
      <c r="S392" s="114"/>
      <c r="T392" s="5" t="s">
        <v>24</v>
      </c>
      <c r="V392" s="25" t="str">
        <f t="shared" si="62"/>
        <v/>
      </c>
      <c r="W392" s="25" t="str">
        <f t="shared" si="60"/>
        <v/>
      </c>
      <c r="X392" s="25" t="str">
        <f t="shared" si="63"/>
        <v/>
      </c>
      <c r="Y392" s="25" t="s">
        <v>26</v>
      </c>
      <c r="Z392" s="29"/>
      <c r="AA392" s="25" t="str">
        <f t="shared" si="61"/>
        <v/>
      </c>
      <c r="AB392" s="29"/>
      <c r="AC392" s="29"/>
      <c r="AD392" s="87" t="str">
        <f t="shared" si="64"/>
        <v/>
      </c>
      <c r="AE392" s="95" t="str">
        <f t="shared" si="65"/>
        <v/>
      </c>
      <c r="AF392" s="23">
        <f t="shared" si="66"/>
        <v>1</v>
      </c>
      <c r="AG392" s="2">
        <f t="shared" si="67"/>
        <v>7</v>
      </c>
      <c r="AH392" s="2">
        <f t="shared" si="68"/>
        <v>1</v>
      </c>
      <c r="AI392" s="2">
        <f>COUNTIF(【編集不可】祝日一覧!$B$1:$B$23,$F392)</f>
        <v>0</v>
      </c>
      <c r="AJ392" s="2">
        <f>COUNTIF(【編集不可】祝日一覧!$B$1:$B$23,$AF392)</f>
        <v>0</v>
      </c>
      <c r="AK392" s="2" t="str">
        <f ca="1">$B392&amp;"-"&amp;COUNTIF($B$13:INDIRECT("B"&amp;12+A392),B392)</f>
        <v>-0</v>
      </c>
    </row>
    <row r="393" spans="1:37" ht="21.75" customHeight="1" x14ac:dyDescent="0.25">
      <c r="A393" s="7">
        <v>381</v>
      </c>
      <c r="B393" s="14"/>
      <c r="C393" s="28"/>
      <c r="D393" s="28"/>
      <c r="E393" s="17"/>
      <c r="F393" s="17"/>
      <c r="G393" s="6"/>
      <c r="H393" s="9" t="s">
        <v>24</v>
      </c>
      <c r="I393" s="113">
        <f t="shared" si="69"/>
        <v>0</v>
      </c>
      <c r="J393" s="114"/>
      <c r="K393" s="5" t="s">
        <v>24</v>
      </c>
      <c r="L393" s="6"/>
      <c r="M393" s="9" t="s">
        <v>25</v>
      </c>
      <c r="N393" s="113">
        <f t="shared" si="58"/>
        <v>0</v>
      </c>
      <c r="O393" s="114"/>
      <c r="P393" s="5" t="s">
        <v>24</v>
      </c>
      <c r="R393" s="113">
        <f t="shared" si="59"/>
        <v>0</v>
      </c>
      <c r="S393" s="114"/>
      <c r="T393" s="5" t="s">
        <v>24</v>
      </c>
      <c r="V393" s="25" t="str">
        <f t="shared" si="62"/>
        <v/>
      </c>
      <c r="W393" s="25" t="str">
        <f t="shared" si="60"/>
        <v/>
      </c>
      <c r="X393" s="25" t="str">
        <f t="shared" si="63"/>
        <v/>
      </c>
      <c r="Y393" s="25" t="s">
        <v>26</v>
      </c>
      <c r="Z393" s="29"/>
      <c r="AA393" s="25" t="str">
        <f t="shared" si="61"/>
        <v/>
      </c>
      <c r="AB393" s="29"/>
      <c r="AC393" s="29"/>
      <c r="AD393" s="87" t="str">
        <f t="shared" si="64"/>
        <v/>
      </c>
      <c r="AE393" s="95" t="str">
        <f t="shared" si="65"/>
        <v/>
      </c>
      <c r="AF393" s="23">
        <f t="shared" si="66"/>
        <v>1</v>
      </c>
      <c r="AG393" s="2">
        <f t="shared" si="67"/>
        <v>7</v>
      </c>
      <c r="AH393" s="2">
        <f t="shared" si="68"/>
        <v>1</v>
      </c>
      <c r="AI393" s="2">
        <f>COUNTIF(【編集不可】祝日一覧!$B$1:$B$23,$F393)</f>
        <v>0</v>
      </c>
      <c r="AJ393" s="2">
        <f>COUNTIF(【編集不可】祝日一覧!$B$1:$B$23,$AF393)</f>
        <v>0</v>
      </c>
      <c r="AK393" s="2" t="str">
        <f ca="1">$B393&amp;"-"&amp;COUNTIF($B$13:INDIRECT("B"&amp;12+A393),B393)</f>
        <v>-0</v>
      </c>
    </row>
    <row r="394" spans="1:37" ht="21.75" customHeight="1" x14ac:dyDescent="0.25">
      <c r="A394" s="7">
        <v>382</v>
      </c>
      <c r="B394" s="14"/>
      <c r="C394" s="28"/>
      <c r="D394" s="28"/>
      <c r="E394" s="17"/>
      <c r="F394" s="17"/>
      <c r="G394" s="6"/>
      <c r="H394" s="9" t="s">
        <v>24</v>
      </c>
      <c r="I394" s="113">
        <f t="shared" si="69"/>
        <v>0</v>
      </c>
      <c r="J394" s="114"/>
      <c r="K394" s="5" t="s">
        <v>24</v>
      </c>
      <c r="L394" s="6"/>
      <c r="M394" s="9" t="s">
        <v>25</v>
      </c>
      <c r="N394" s="113">
        <f t="shared" si="58"/>
        <v>0</v>
      </c>
      <c r="O394" s="114"/>
      <c r="P394" s="5" t="s">
        <v>24</v>
      </c>
      <c r="R394" s="113">
        <f t="shared" si="59"/>
        <v>0</v>
      </c>
      <c r="S394" s="114"/>
      <c r="T394" s="5" t="s">
        <v>24</v>
      </c>
      <c r="V394" s="25" t="str">
        <f t="shared" si="62"/>
        <v/>
      </c>
      <c r="W394" s="25" t="str">
        <f t="shared" si="60"/>
        <v/>
      </c>
      <c r="X394" s="25" t="str">
        <f t="shared" si="63"/>
        <v/>
      </c>
      <c r="Y394" s="25" t="s">
        <v>26</v>
      </c>
      <c r="Z394" s="29"/>
      <c r="AA394" s="25" t="str">
        <f t="shared" si="61"/>
        <v/>
      </c>
      <c r="AB394" s="29"/>
      <c r="AC394" s="29"/>
      <c r="AD394" s="87" t="str">
        <f t="shared" si="64"/>
        <v/>
      </c>
      <c r="AE394" s="95" t="str">
        <f t="shared" si="65"/>
        <v/>
      </c>
      <c r="AF394" s="23">
        <f t="shared" si="66"/>
        <v>1</v>
      </c>
      <c r="AG394" s="2">
        <f t="shared" si="67"/>
        <v>7</v>
      </c>
      <c r="AH394" s="2">
        <f t="shared" si="68"/>
        <v>1</v>
      </c>
      <c r="AI394" s="2">
        <f>COUNTIF(【編集不可】祝日一覧!$B$1:$B$23,$F394)</f>
        <v>0</v>
      </c>
      <c r="AJ394" s="2">
        <f>COUNTIF(【編集不可】祝日一覧!$B$1:$B$23,$AF394)</f>
        <v>0</v>
      </c>
      <c r="AK394" s="2" t="str">
        <f ca="1">$B394&amp;"-"&amp;COUNTIF($B$13:INDIRECT("B"&amp;12+A394),B394)</f>
        <v>-0</v>
      </c>
    </row>
    <row r="395" spans="1:37" ht="21.75" customHeight="1" x14ac:dyDescent="0.25">
      <c r="A395" s="7">
        <v>383</v>
      </c>
      <c r="B395" s="14"/>
      <c r="C395" s="28"/>
      <c r="D395" s="28"/>
      <c r="E395" s="17"/>
      <c r="F395" s="17"/>
      <c r="G395" s="6"/>
      <c r="H395" s="9" t="s">
        <v>24</v>
      </c>
      <c r="I395" s="113">
        <f t="shared" si="69"/>
        <v>0</v>
      </c>
      <c r="J395" s="114"/>
      <c r="K395" s="5" t="s">
        <v>24</v>
      </c>
      <c r="L395" s="6"/>
      <c r="M395" s="9" t="s">
        <v>25</v>
      </c>
      <c r="N395" s="113">
        <f t="shared" si="58"/>
        <v>0</v>
      </c>
      <c r="O395" s="114"/>
      <c r="P395" s="5" t="s">
        <v>24</v>
      </c>
      <c r="R395" s="113">
        <f t="shared" si="59"/>
        <v>0</v>
      </c>
      <c r="S395" s="114"/>
      <c r="T395" s="5" t="s">
        <v>24</v>
      </c>
      <c r="V395" s="25" t="str">
        <f t="shared" si="62"/>
        <v/>
      </c>
      <c r="W395" s="25" t="str">
        <f t="shared" si="60"/>
        <v/>
      </c>
      <c r="X395" s="25" t="str">
        <f t="shared" si="63"/>
        <v/>
      </c>
      <c r="Y395" s="25" t="s">
        <v>26</v>
      </c>
      <c r="Z395" s="29"/>
      <c r="AA395" s="25" t="str">
        <f t="shared" si="61"/>
        <v/>
      </c>
      <c r="AB395" s="29"/>
      <c r="AC395" s="29"/>
      <c r="AD395" s="87" t="str">
        <f t="shared" si="64"/>
        <v/>
      </c>
      <c r="AE395" s="95" t="str">
        <f t="shared" si="65"/>
        <v/>
      </c>
      <c r="AF395" s="23">
        <f t="shared" si="66"/>
        <v>1</v>
      </c>
      <c r="AG395" s="2">
        <f t="shared" si="67"/>
        <v>7</v>
      </c>
      <c r="AH395" s="2">
        <f t="shared" si="68"/>
        <v>1</v>
      </c>
      <c r="AI395" s="2">
        <f>COUNTIF(【編集不可】祝日一覧!$B$1:$B$23,$F395)</f>
        <v>0</v>
      </c>
      <c r="AJ395" s="2">
        <f>COUNTIF(【編集不可】祝日一覧!$B$1:$B$23,$AF395)</f>
        <v>0</v>
      </c>
      <c r="AK395" s="2" t="str">
        <f ca="1">$B395&amp;"-"&amp;COUNTIF($B$13:INDIRECT("B"&amp;12+A395),B395)</f>
        <v>-0</v>
      </c>
    </row>
    <row r="396" spans="1:37" ht="21.75" customHeight="1" x14ac:dyDescent="0.25">
      <c r="A396" s="7">
        <v>384</v>
      </c>
      <c r="B396" s="14"/>
      <c r="C396" s="28"/>
      <c r="D396" s="28"/>
      <c r="E396" s="17"/>
      <c r="F396" s="17"/>
      <c r="G396" s="6"/>
      <c r="H396" s="9" t="s">
        <v>24</v>
      </c>
      <c r="I396" s="113">
        <f t="shared" si="69"/>
        <v>0</v>
      </c>
      <c r="J396" s="114"/>
      <c r="K396" s="5" t="s">
        <v>24</v>
      </c>
      <c r="L396" s="6"/>
      <c r="M396" s="9" t="s">
        <v>25</v>
      </c>
      <c r="N396" s="113">
        <f t="shared" ref="N396:N512" si="70">I396*L396</f>
        <v>0</v>
      </c>
      <c r="O396" s="114"/>
      <c r="P396" s="5" t="s">
        <v>24</v>
      </c>
      <c r="R396" s="113">
        <f t="shared" si="59"/>
        <v>0</v>
      </c>
      <c r="S396" s="114"/>
      <c r="T396" s="5" t="s">
        <v>24</v>
      </c>
      <c r="V396" s="25" t="str">
        <f t="shared" si="62"/>
        <v/>
      </c>
      <c r="W396" s="25" t="str">
        <f t="shared" si="60"/>
        <v/>
      </c>
      <c r="X396" s="25" t="str">
        <f t="shared" si="63"/>
        <v/>
      </c>
      <c r="Y396" s="25" t="s">
        <v>26</v>
      </c>
      <c r="Z396" s="29"/>
      <c r="AA396" s="25" t="str">
        <f t="shared" si="61"/>
        <v/>
      </c>
      <c r="AB396" s="29"/>
      <c r="AC396" s="29"/>
      <c r="AD396" s="87" t="str">
        <f t="shared" si="64"/>
        <v/>
      </c>
      <c r="AE396" s="95" t="str">
        <f t="shared" si="65"/>
        <v/>
      </c>
      <c r="AF396" s="23">
        <f t="shared" si="66"/>
        <v>1</v>
      </c>
      <c r="AG396" s="2">
        <f t="shared" si="67"/>
        <v>7</v>
      </c>
      <c r="AH396" s="2">
        <f t="shared" si="68"/>
        <v>1</v>
      </c>
      <c r="AI396" s="2">
        <f>COUNTIF(【編集不可】祝日一覧!$B$1:$B$23,$F396)</f>
        <v>0</v>
      </c>
      <c r="AJ396" s="2">
        <f>COUNTIF(【編集不可】祝日一覧!$B$1:$B$23,$AF396)</f>
        <v>0</v>
      </c>
      <c r="AK396" s="2" t="str">
        <f ca="1">$B396&amp;"-"&amp;COUNTIF($B$13:INDIRECT("B"&amp;12+A396),B396)</f>
        <v>-0</v>
      </c>
    </row>
    <row r="397" spans="1:37" ht="21.75" customHeight="1" x14ac:dyDescent="0.25">
      <c r="A397" s="7">
        <v>385</v>
      </c>
      <c r="B397" s="14"/>
      <c r="C397" s="28"/>
      <c r="D397" s="28"/>
      <c r="E397" s="17"/>
      <c r="F397" s="17"/>
      <c r="G397" s="6"/>
      <c r="H397" s="9" t="s">
        <v>24</v>
      </c>
      <c r="I397" s="113">
        <f t="shared" si="69"/>
        <v>0</v>
      </c>
      <c r="J397" s="114"/>
      <c r="K397" s="5" t="s">
        <v>24</v>
      </c>
      <c r="L397" s="6"/>
      <c r="M397" s="9" t="s">
        <v>25</v>
      </c>
      <c r="N397" s="113">
        <f t="shared" si="70"/>
        <v>0</v>
      </c>
      <c r="O397" s="114"/>
      <c r="P397" s="5" t="s">
        <v>24</v>
      </c>
      <c r="R397" s="113">
        <f t="shared" ref="R397:R460" si="71">G397*L397</f>
        <v>0</v>
      </c>
      <c r="S397" s="114"/>
      <c r="T397" s="5" t="s">
        <v>24</v>
      </c>
      <c r="V397" s="25" t="str">
        <f t="shared" si="62"/>
        <v/>
      </c>
      <c r="W397" s="25" t="str">
        <f t="shared" ref="W397:W460" si="72">IF($F397="","",IF($AG397=7,"休日",IF(AND($AI397=1,$AH397=7),"休日",IF(AND($AG397=1,$AJ397=1),"休日",IF(AND($AI397=1,$AJ397=1),"休日","平日")))))</f>
        <v/>
      </c>
      <c r="X397" s="25" t="str">
        <f t="shared" si="63"/>
        <v/>
      </c>
      <c r="Y397" s="25" t="s">
        <v>26</v>
      </c>
      <c r="Z397" s="29"/>
      <c r="AA397" s="25" t="str">
        <f t="shared" ref="AA397:AA460" si="73">IF($B397="","","～")</f>
        <v/>
      </c>
      <c r="AB397" s="29"/>
      <c r="AC397" s="29"/>
      <c r="AD397" s="87" t="str">
        <f t="shared" si="64"/>
        <v/>
      </c>
      <c r="AE397" s="95" t="str">
        <f t="shared" si="65"/>
        <v/>
      </c>
      <c r="AF397" s="23">
        <f t="shared" si="66"/>
        <v>1</v>
      </c>
      <c r="AG397" s="2">
        <f t="shared" si="67"/>
        <v>7</v>
      </c>
      <c r="AH397" s="2">
        <f t="shared" si="68"/>
        <v>1</v>
      </c>
      <c r="AI397" s="2">
        <f>COUNTIF(【編集不可】祝日一覧!$B$1:$B$23,$F397)</f>
        <v>0</v>
      </c>
      <c r="AJ397" s="2">
        <f>COUNTIF(【編集不可】祝日一覧!$B$1:$B$23,$AF397)</f>
        <v>0</v>
      </c>
      <c r="AK397" s="2" t="str">
        <f ca="1">$B397&amp;"-"&amp;COUNTIF($B$13:INDIRECT("B"&amp;12+A397),B397)</f>
        <v>-0</v>
      </c>
    </row>
    <row r="398" spans="1:37" ht="21.75" customHeight="1" x14ac:dyDescent="0.25">
      <c r="A398" s="7">
        <v>386</v>
      </c>
      <c r="B398" s="14"/>
      <c r="C398" s="28"/>
      <c r="D398" s="28"/>
      <c r="E398" s="17"/>
      <c r="F398" s="17"/>
      <c r="G398" s="6"/>
      <c r="H398" s="9" t="s">
        <v>24</v>
      </c>
      <c r="I398" s="113">
        <f t="shared" si="69"/>
        <v>0</v>
      </c>
      <c r="J398" s="114"/>
      <c r="K398" s="5" t="s">
        <v>24</v>
      </c>
      <c r="L398" s="6"/>
      <c r="M398" s="9" t="s">
        <v>25</v>
      </c>
      <c r="N398" s="113">
        <f t="shared" si="70"/>
        <v>0</v>
      </c>
      <c r="O398" s="114"/>
      <c r="P398" s="5" t="s">
        <v>24</v>
      </c>
      <c r="R398" s="113">
        <f t="shared" si="71"/>
        <v>0</v>
      </c>
      <c r="S398" s="114"/>
      <c r="T398" s="5" t="s">
        <v>24</v>
      </c>
      <c r="V398" s="25" t="str">
        <f t="shared" ref="V398:V461" si="74">IF($G398="","",IF(AND($W398="平日",$G398&gt;=3000),"配布対象",IF(AND($W398="休日",$G398&gt;=2000),"配布対象","配布対象外")))</f>
        <v/>
      </c>
      <c r="W398" s="25" t="str">
        <f t="shared" si="72"/>
        <v/>
      </c>
      <c r="X398" s="25" t="str">
        <f t="shared" ref="X398:X461" si="75">IF($L398="","",IF(AND($V398="配布対象",$W398="平日"),2*$L398,IF(AND($V398="配布対象",$W398="休日"),1*$L398,"")))</f>
        <v/>
      </c>
      <c r="Y398" s="25" t="s">
        <v>26</v>
      </c>
      <c r="Z398" s="29"/>
      <c r="AA398" s="25" t="str">
        <f t="shared" si="73"/>
        <v/>
      </c>
      <c r="AB398" s="29"/>
      <c r="AC398" s="29"/>
      <c r="AD398" s="87" t="str">
        <f t="shared" ref="AD398:AD461" si="76">IF(AND(RIGHT($Z398,6)="",RIGHT($AB398,6)="",RIGHT($AC398,6)=""),"",IF(RIGHT($AC398,6)="",RIGHT($AB398,6)-RIGHT($Z398,6)+1,IF(AND(RIGHT($Z398,6)="",RIGHT($AB398,6)=""),LEN(TRIM($AC398))-LEN(SUBSTITUTE(TRIM($AC398),",",""))+1,RIGHT($AB398,6)-RIGHT($Z398,6)+1+LEN(TRIM($AC398))-LEN(SUBSTITUTE(TRIM($AC398),",",""))+1)))</f>
        <v/>
      </c>
      <c r="AE398" s="95" t="str">
        <f t="shared" ref="AE398:AE461" si="77">IFERROR($X398-$AD398,"")</f>
        <v/>
      </c>
      <c r="AF398" s="23">
        <f t="shared" ref="AF398:AF461" si="78">$F398+1</f>
        <v>1</v>
      </c>
      <c r="AG398" s="2">
        <f t="shared" ref="AG398:AG461" si="79">WEEKDAY($F398,1)</f>
        <v>7</v>
      </c>
      <c r="AH398" s="2">
        <f t="shared" ref="AH398:AH461" si="80">WEEKDAY($AF398,1)</f>
        <v>1</v>
      </c>
      <c r="AI398" s="2">
        <f>COUNTIF(【編集不可】祝日一覧!$B$1:$B$23,$F398)</f>
        <v>0</v>
      </c>
      <c r="AJ398" s="2">
        <f>COUNTIF(【編集不可】祝日一覧!$B$1:$B$23,$AF398)</f>
        <v>0</v>
      </c>
      <c r="AK398" s="2" t="str">
        <f ca="1">$B398&amp;"-"&amp;COUNTIF($B$13:INDIRECT("B"&amp;12+A398),B398)</f>
        <v>-0</v>
      </c>
    </row>
    <row r="399" spans="1:37" ht="21.75" customHeight="1" x14ac:dyDescent="0.25">
      <c r="A399" s="7">
        <v>387</v>
      </c>
      <c r="B399" s="14"/>
      <c r="C399" s="28"/>
      <c r="D399" s="28"/>
      <c r="E399" s="17"/>
      <c r="F399" s="17"/>
      <c r="G399" s="6"/>
      <c r="H399" s="9" t="s">
        <v>24</v>
      </c>
      <c r="I399" s="113">
        <f t="shared" si="69"/>
        <v>0</v>
      </c>
      <c r="J399" s="114"/>
      <c r="K399" s="5" t="s">
        <v>24</v>
      </c>
      <c r="L399" s="6"/>
      <c r="M399" s="9" t="s">
        <v>25</v>
      </c>
      <c r="N399" s="113">
        <f t="shared" si="70"/>
        <v>0</v>
      </c>
      <c r="O399" s="114"/>
      <c r="P399" s="5" t="s">
        <v>24</v>
      </c>
      <c r="R399" s="113">
        <f t="shared" si="71"/>
        <v>0</v>
      </c>
      <c r="S399" s="114"/>
      <c r="T399" s="5" t="s">
        <v>24</v>
      </c>
      <c r="V399" s="25" t="str">
        <f t="shared" si="74"/>
        <v/>
      </c>
      <c r="W399" s="25" t="str">
        <f t="shared" si="72"/>
        <v/>
      </c>
      <c r="X399" s="25" t="str">
        <f t="shared" si="75"/>
        <v/>
      </c>
      <c r="Y399" s="25" t="s">
        <v>26</v>
      </c>
      <c r="Z399" s="29"/>
      <c r="AA399" s="25" t="str">
        <f t="shared" si="73"/>
        <v/>
      </c>
      <c r="AB399" s="29"/>
      <c r="AC399" s="29"/>
      <c r="AD399" s="87" t="str">
        <f t="shared" si="76"/>
        <v/>
      </c>
      <c r="AE399" s="95" t="str">
        <f t="shared" si="77"/>
        <v/>
      </c>
      <c r="AF399" s="23">
        <f t="shared" si="78"/>
        <v>1</v>
      </c>
      <c r="AG399" s="2">
        <f t="shared" si="79"/>
        <v>7</v>
      </c>
      <c r="AH399" s="2">
        <f t="shared" si="80"/>
        <v>1</v>
      </c>
      <c r="AI399" s="2">
        <f>COUNTIF(【編集不可】祝日一覧!$B$1:$B$23,$F399)</f>
        <v>0</v>
      </c>
      <c r="AJ399" s="2">
        <f>COUNTIF(【編集不可】祝日一覧!$B$1:$B$23,$AF399)</f>
        <v>0</v>
      </c>
      <c r="AK399" s="2" t="str">
        <f ca="1">$B399&amp;"-"&amp;COUNTIF($B$13:INDIRECT("B"&amp;12+A399),B399)</f>
        <v>-0</v>
      </c>
    </row>
    <row r="400" spans="1:37" ht="21.75" customHeight="1" x14ac:dyDescent="0.25">
      <c r="A400" s="7">
        <v>388</v>
      </c>
      <c r="B400" s="14"/>
      <c r="C400" s="28"/>
      <c r="D400" s="28"/>
      <c r="E400" s="17"/>
      <c r="F400" s="17"/>
      <c r="G400" s="6"/>
      <c r="H400" s="9" t="s">
        <v>24</v>
      </c>
      <c r="I400" s="113">
        <f t="shared" si="69"/>
        <v>0</v>
      </c>
      <c r="J400" s="114"/>
      <c r="K400" s="5" t="s">
        <v>24</v>
      </c>
      <c r="L400" s="6"/>
      <c r="M400" s="9" t="s">
        <v>25</v>
      </c>
      <c r="N400" s="113">
        <f t="shared" si="70"/>
        <v>0</v>
      </c>
      <c r="O400" s="114"/>
      <c r="P400" s="5" t="s">
        <v>24</v>
      </c>
      <c r="R400" s="113">
        <f t="shared" si="71"/>
        <v>0</v>
      </c>
      <c r="S400" s="114"/>
      <c r="T400" s="5" t="s">
        <v>24</v>
      </c>
      <c r="V400" s="25" t="str">
        <f t="shared" si="74"/>
        <v/>
      </c>
      <c r="W400" s="25" t="str">
        <f t="shared" si="72"/>
        <v/>
      </c>
      <c r="X400" s="25" t="str">
        <f t="shared" si="75"/>
        <v/>
      </c>
      <c r="Y400" s="25" t="s">
        <v>26</v>
      </c>
      <c r="Z400" s="29"/>
      <c r="AA400" s="25" t="str">
        <f t="shared" si="73"/>
        <v/>
      </c>
      <c r="AB400" s="29"/>
      <c r="AC400" s="29"/>
      <c r="AD400" s="87" t="str">
        <f t="shared" si="76"/>
        <v/>
      </c>
      <c r="AE400" s="95" t="str">
        <f t="shared" si="77"/>
        <v/>
      </c>
      <c r="AF400" s="23">
        <f t="shared" si="78"/>
        <v>1</v>
      </c>
      <c r="AG400" s="2">
        <f t="shared" si="79"/>
        <v>7</v>
      </c>
      <c r="AH400" s="2">
        <f t="shared" si="80"/>
        <v>1</v>
      </c>
      <c r="AI400" s="2">
        <f>COUNTIF(【編集不可】祝日一覧!$B$1:$B$23,$F400)</f>
        <v>0</v>
      </c>
      <c r="AJ400" s="2">
        <f>COUNTIF(【編集不可】祝日一覧!$B$1:$B$23,$AF400)</f>
        <v>0</v>
      </c>
      <c r="AK400" s="2" t="str">
        <f ca="1">$B400&amp;"-"&amp;COUNTIF($B$13:INDIRECT("B"&amp;12+A400),B400)</f>
        <v>-0</v>
      </c>
    </row>
    <row r="401" spans="1:37" ht="21.75" customHeight="1" x14ac:dyDescent="0.25">
      <c r="A401" s="7">
        <v>389</v>
      </c>
      <c r="B401" s="14"/>
      <c r="C401" s="28"/>
      <c r="D401" s="28"/>
      <c r="E401" s="17"/>
      <c r="F401" s="17"/>
      <c r="G401" s="6"/>
      <c r="H401" s="9" t="s">
        <v>24</v>
      </c>
      <c r="I401" s="113">
        <f t="shared" si="69"/>
        <v>0</v>
      </c>
      <c r="J401" s="114"/>
      <c r="K401" s="5" t="s">
        <v>24</v>
      </c>
      <c r="L401" s="6"/>
      <c r="M401" s="9" t="s">
        <v>25</v>
      </c>
      <c r="N401" s="113">
        <f t="shared" si="70"/>
        <v>0</v>
      </c>
      <c r="O401" s="114"/>
      <c r="P401" s="5" t="s">
        <v>24</v>
      </c>
      <c r="R401" s="113">
        <f t="shared" si="71"/>
        <v>0</v>
      </c>
      <c r="S401" s="114"/>
      <c r="T401" s="5" t="s">
        <v>24</v>
      </c>
      <c r="V401" s="25" t="str">
        <f t="shared" si="74"/>
        <v/>
      </c>
      <c r="W401" s="25" t="str">
        <f t="shared" si="72"/>
        <v/>
      </c>
      <c r="X401" s="25" t="str">
        <f t="shared" si="75"/>
        <v/>
      </c>
      <c r="Y401" s="25" t="s">
        <v>26</v>
      </c>
      <c r="Z401" s="29"/>
      <c r="AA401" s="25" t="str">
        <f t="shared" si="73"/>
        <v/>
      </c>
      <c r="AB401" s="29"/>
      <c r="AC401" s="29"/>
      <c r="AD401" s="87" t="str">
        <f t="shared" si="76"/>
        <v/>
      </c>
      <c r="AE401" s="95" t="str">
        <f t="shared" si="77"/>
        <v/>
      </c>
      <c r="AF401" s="23">
        <f t="shared" si="78"/>
        <v>1</v>
      </c>
      <c r="AG401" s="2">
        <f t="shared" si="79"/>
        <v>7</v>
      </c>
      <c r="AH401" s="2">
        <f t="shared" si="80"/>
        <v>1</v>
      </c>
      <c r="AI401" s="2">
        <f>COUNTIF(【編集不可】祝日一覧!$B$1:$B$23,$F401)</f>
        <v>0</v>
      </c>
      <c r="AJ401" s="2">
        <f>COUNTIF(【編集不可】祝日一覧!$B$1:$B$23,$AF401)</f>
        <v>0</v>
      </c>
      <c r="AK401" s="2" t="str">
        <f ca="1">$B401&amp;"-"&amp;COUNTIF($B$13:INDIRECT("B"&amp;12+A401),B401)</f>
        <v>-0</v>
      </c>
    </row>
    <row r="402" spans="1:37" ht="21.75" customHeight="1" x14ac:dyDescent="0.25">
      <c r="A402" s="7">
        <v>390</v>
      </c>
      <c r="B402" s="14"/>
      <c r="C402" s="28"/>
      <c r="D402" s="28"/>
      <c r="E402" s="17"/>
      <c r="F402" s="17"/>
      <c r="G402" s="6"/>
      <c r="H402" s="9" t="s">
        <v>24</v>
      </c>
      <c r="I402" s="113">
        <f t="shared" si="69"/>
        <v>0</v>
      </c>
      <c r="J402" s="114"/>
      <c r="K402" s="5" t="s">
        <v>24</v>
      </c>
      <c r="L402" s="6"/>
      <c r="M402" s="9" t="s">
        <v>25</v>
      </c>
      <c r="N402" s="113">
        <f t="shared" si="70"/>
        <v>0</v>
      </c>
      <c r="O402" s="114"/>
      <c r="P402" s="5" t="s">
        <v>24</v>
      </c>
      <c r="R402" s="113">
        <f t="shared" si="71"/>
        <v>0</v>
      </c>
      <c r="S402" s="114"/>
      <c r="T402" s="5" t="s">
        <v>24</v>
      </c>
      <c r="V402" s="25" t="str">
        <f t="shared" si="74"/>
        <v/>
      </c>
      <c r="W402" s="25" t="str">
        <f t="shared" si="72"/>
        <v/>
      </c>
      <c r="X402" s="25" t="str">
        <f t="shared" si="75"/>
        <v/>
      </c>
      <c r="Y402" s="25" t="s">
        <v>26</v>
      </c>
      <c r="Z402" s="29"/>
      <c r="AA402" s="25" t="str">
        <f t="shared" si="73"/>
        <v/>
      </c>
      <c r="AB402" s="29"/>
      <c r="AC402" s="29"/>
      <c r="AD402" s="87" t="str">
        <f t="shared" si="76"/>
        <v/>
      </c>
      <c r="AE402" s="95" t="str">
        <f t="shared" si="77"/>
        <v/>
      </c>
      <c r="AF402" s="23">
        <f t="shared" si="78"/>
        <v>1</v>
      </c>
      <c r="AG402" s="2">
        <f t="shared" si="79"/>
        <v>7</v>
      </c>
      <c r="AH402" s="2">
        <f t="shared" si="80"/>
        <v>1</v>
      </c>
      <c r="AI402" s="2">
        <f>COUNTIF(【編集不可】祝日一覧!$B$1:$B$23,$F402)</f>
        <v>0</v>
      </c>
      <c r="AJ402" s="2">
        <f>COUNTIF(【編集不可】祝日一覧!$B$1:$B$23,$AF402)</f>
        <v>0</v>
      </c>
      <c r="AK402" s="2" t="str">
        <f ca="1">$B402&amp;"-"&amp;COUNTIF($B$13:INDIRECT("B"&amp;12+A402),B402)</f>
        <v>-0</v>
      </c>
    </row>
    <row r="403" spans="1:37" ht="21.75" customHeight="1" x14ac:dyDescent="0.25">
      <c r="A403" s="7">
        <v>391</v>
      </c>
      <c r="B403" s="14"/>
      <c r="C403" s="28"/>
      <c r="D403" s="28"/>
      <c r="E403" s="17"/>
      <c r="F403" s="17"/>
      <c r="G403" s="6"/>
      <c r="H403" s="9" t="s">
        <v>24</v>
      </c>
      <c r="I403" s="113">
        <f t="shared" si="69"/>
        <v>0</v>
      </c>
      <c r="J403" s="114"/>
      <c r="K403" s="5" t="s">
        <v>24</v>
      </c>
      <c r="L403" s="6"/>
      <c r="M403" s="9" t="s">
        <v>25</v>
      </c>
      <c r="N403" s="113">
        <f t="shared" si="70"/>
        <v>0</v>
      </c>
      <c r="O403" s="114"/>
      <c r="P403" s="5" t="s">
        <v>24</v>
      </c>
      <c r="R403" s="113">
        <f t="shared" si="71"/>
        <v>0</v>
      </c>
      <c r="S403" s="114"/>
      <c r="T403" s="5" t="s">
        <v>24</v>
      </c>
      <c r="V403" s="25" t="str">
        <f t="shared" si="74"/>
        <v/>
      </c>
      <c r="W403" s="25" t="str">
        <f t="shared" si="72"/>
        <v/>
      </c>
      <c r="X403" s="25" t="str">
        <f t="shared" si="75"/>
        <v/>
      </c>
      <c r="Y403" s="25" t="s">
        <v>26</v>
      </c>
      <c r="Z403" s="29"/>
      <c r="AA403" s="25" t="str">
        <f t="shared" si="73"/>
        <v/>
      </c>
      <c r="AB403" s="29"/>
      <c r="AC403" s="29"/>
      <c r="AD403" s="87" t="str">
        <f t="shared" si="76"/>
        <v/>
      </c>
      <c r="AE403" s="95" t="str">
        <f t="shared" si="77"/>
        <v/>
      </c>
      <c r="AF403" s="23">
        <f t="shared" si="78"/>
        <v>1</v>
      </c>
      <c r="AG403" s="2">
        <f t="shared" si="79"/>
        <v>7</v>
      </c>
      <c r="AH403" s="2">
        <f t="shared" si="80"/>
        <v>1</v>
      </c>
      <c r="AI403" s="2">
        <f>COUNTIF(【編集不可】祝日一覧!$B$1:$B$23,$F403)</f>
        <v>0</v>
      </c>
      <c r="AJ403" s="2">
        <f>COUNTIF(【編集不可】祝日一覧!$B$1:$B$23,$AF403)</f>
        <v>0</v>
      </c>
      <c r="AK403" s="2" t="str">
        <f ca="1">$B403&amp;"-"&amp;COUNTIF($B$13:INDIRECT("B"&amp;12+A403),B403)</f>
        <v>-0</v>
      </c>
    </row>
    <row r="404" spans="1:37" ht="21.75" customHeight="1" x14ac:dyDescent="0.25">
      <c r="A404" s="7">
        <v>392</v>
      </c>
      <c r="B404" s="14"/>
      <c r="C404" s="28"/>
      <c r="D404" s="28"/>
      <c r="E404" s="17"/>
      <c r="F404" s="17"/>
      <c r="G404" s="6"/>
      <c r="H404" s="9" t="s">
        <v>24</v>
      </c>
      <c r="I404" s="113">
        <f t="shared" ref="I404:I467" si="81">IF(ROUNDDOWN(G404*0.2,0)&lt;3000,ROUNDDOWN(G404*0.2,0),3000)</f>
        <v>0</v>
      </c>
      <c r="J404" s="114"/>
      <c r="K404" s="5" t="s">
        <v>24</v>
      </c>
      <c r="L404" s="6"/>
      <c r="M404" s="9" t="s">
        <v>25</v>
      </c>
      <c r="N404" s="113">
        <f t="shared" si="70"/>
        <v>0</v>
      </c>
      <c r="O404" s="114"/>
      <c r="P404" s="5" t="s">
        <v>24</v>
      </c>
      <c r="R404" s="113">
        <f t="shared" si="71"/>
        <v>0</v>
      </c>
      <c r="S404" s="114"/>
      <c r="T404" s="5" t="s">
        <v>24</v>
      </c>
      <c r="V404" s="25" t="str">
        <f t="shared" si="74"/>
        <v/>
      </c>
      <c r="W404" s="25" t="str">
        <f t="shared" si="72"/>
        <v/>
      </c>
      <c r="X404" s="25" t="str">
        <f t="shared" si="75"/>
        <v/>
      </c>
      <c r="Y404" s="25" t="s">
        <v>26</v>
      </c>
      <c r="Z404" s="29"/>
      <c r="AA404" s="25" t="str">
        <f t="shared" si="73"/>
        <v/>
      </c>
      <c r="AB404" s="29"/>
      <c r="AC404" s="29"/>
      <c r="AD404" s="87" t="str">
        <f t="shared" si="76"/>
        <v/>
      </c>
      <c r="AE404" s="95" t="str">
        <f t="shared" si="77"/>
        <v/>
      </c>
      <c r="AF404" s="23">
        <f t="shared" si="78"/>
        <v>1</v>
      </c>
      <c r="AG404" s="2">
        <f t="shared" si="79"/>
        <v>7</v>
      </c>
      <c r="AH404" s="2">
        <f t="shared" si="80"/>
        <v>1</v>
      </c>
      <c r="AI404" s="2">
        <f>COUNTIF(【編集不可】祝日一覧!$B$1:$B$23,$F404)</f>
        <v>0</v>
      </c>
      <c r="AJ404" s="2">
        <f>COUNTIF(【編集不可】祝日一覧!$B$1:$B$23,$AF404)</f>
        <v>0</v>
      </c>
      <c r="AK404" s="2" t="str">
        <f ca="1">$B404&amp;"-"&amp;COUNTIF($B$13:INDIRECT("B"&amp;12+A404),B404)</f>
        <v>-0</v>
      </c>
    </row>
    <row r="405" spans="1:37" ht="21.75" customHeight="1" x14ac:dyDescent="0.25">
      <c r="A405" s="7">
        <v>393</v>
      </c>
      <c r="B405" s="14"/>
      <c r="C405" s="28"/>
      <c r="D405" s="28"/>
      <c r="E405" s="17"/>
      <c r="F405" s="17"/>
      <c r="G405" s="6"/>
      <c r="H405" s="9" t="s">
        <v>24</v>
      </c>
      <c r="I405" s="113">
        <f t="shared" si="81"/>
        <v>0</v>
      </c>
      <c r="J405" s="114"/>
      <c r="K405" s="5" t="s">
        <v>24</v>
      </c>
      <c r="L405" s="6"/>
      <c r="M405" s="9" t="s">
        <v>25</v>
      </c>
      <c r="N405" s="113">
        <f t="shared" si="70"/>
        <v>0</v>
      </c>
      <c r="O405" s="114"/>
      <c r="P405" s="5" t="s">
        <v>24</v>
      </c>
      <c r="R405" s="113">
        <f t="shared" si="71"/>
        <v>0</v>
      </c>
      <c r="S405" s="114"/>
      <c r="T405" s="5" t="s">
        <v>24</v>
      </c>
      <c r="V405" s="25" t="str">
        <f t="shared" si="74"/>
        <v/>
      </c>
      <c r="W405" s="25" t="str">
        <f t="shared" si="72"/>
        <v/>
      </c>
      <c r="X405" s="25" t="str">
        <f t="shared" si="75"/>
        <v/>
      </c>
      <c r="Y405" s="25" t="s">
        <v>26</v>
      </c>
      <c r="Z405" s="29"/>
      <c r="AA405" s="25" t="str">
        <f t="shared" si="73"/>
        <v/>
      </c>
      <c r="AB405" s="29"/>
      <c r="AC405" s="29"/>
      <c r="AD405" s="87" t="str">
        <f t="shared" si="76"/>
        <v/>
      </c>
      <c r="AE405" s="95" t="str">
        <f t="shared" si="77"/>
        <v/>
      </c>
      <c r="AF405" s="23">
        <f t="shared" si="78"/>
        <v>1</v>
      </c>
      <c r="AG405" s="2">
        <f t="shared" si="79"/>
        <v>7</v>
      </c>
      <c r="AH405" s="2">
        <f t="shared" si="80"/>
        <v>1</v>
      </c>
      <c r="AI405" s="2">
        <f>COUNTIF(【編集不可】祝日一覧!$B$1:$B$23,$F405)</f>
        <v>0</v>
      </c>
      <c r="AJ405" s="2">
        <f>COUNTIF(【編集不可】祝日一覧!$B$1:$B$23,$AF405)</f>
        <v>0</v>
      </c>
      <c r="AK405" s="2" t="str">
        <f ca="1">$B405&amp;"-"&amp;COUNTIF($B$13:INDIRECT("B"&amp;12+A405),B405)</f>
        <v>-0</v>
      </c>
    </row>
    <row r="406" spans="1:37" ht="21.75" customHeight="1" x14ac:dyDescent="0.25">
      <c r="A406" s="7">
        <v>394</v>
      </c>
      <c r="B406" s="14"/>
      <c r="C406" s="28"/>
      <c r="D406" s="28"/>
      <c r="E406" s="17"/>
      <c r="F406" s="17"/>
      <c r="G406" s="6"/>
      <c r="H406" s="9" t="s">
        <v>24</v>
      </c>
      <c r="I406" s="113">
        <f t="shared" si="81"/>
        <v>0</v>
      </c>
      <c r="J406" s="114"/>
      <c r="K406" s="5" t="s">
        <v>24</v>
      </c>
      <c r="L406" s="6"/>
      <c r="M406" s="9" t="s">
        <v>25</v>
      </c>
      <c r="N406" s="113">
        <f t="shared" si="70"/>
        <v>0</v>
      </c>
      <c r="O406" s="114"/>
      <c r="P406" s="5" t="s">
        <v>24</v>
      </c>
      <c r="R406" s="113">
        <f t="shared" si="71"/>
        <v>0</v>
      </c>
      <c r="S406" s="114"/>
      <c r="T406" s="5" t="s">
        <v>24</v>
      </c>
      <c r="V406" s="25" t="str">
        <f t="shared" si="74"/>
        <v/>
      </c>
      <c r="W406" s="25" t="str">
        <f t="shared" si="72"/>
        <v/>
      </c>
      <c r="X406" s="25" t="str">
        <f t="shared" si="75"/>
        <v/>
      </c>
      <c r="Y406" s="25" t="s">
        <v>26</v>
      </c>
      <c r="Z406" s="29"/>
      <c r="AA406" s="25" t="str">
        <f t="shared" si="73"/>
        <v/>
      </c>
      <c r="AB406" s="29"/>
      <c r="AC406" s="29"/>
      <c r="AD406" s="87" t="str">
        <f t="shared" si="76"/>
        <v/>
      </c>
      <c r="AE406" s="95" t="str">
        <f t="shared" si="77"/>
        <v/>
      </c>
      <c r="AF406" s="23">
        <f t="shared" si="78"/>
        <v>1</v>
      </c>
      <c r="AG406" s="2">
        <f t="shared" si="79"/>
        <v>7</v>
      </c>
      <c r="AH406" s="2">
        <f t="shared" si="80"/>
        <v>1</v>
      </c>
      <c r="AI406" s="2">
        <f>COUNTIF(【編集不可】祝日一覧!$B$1:$B$23,$F406)</f>
        <v>0</v>
      </c>
      <c r="AJ406" s="2">
        <f>COUNTIF(【編集不可】祝日一覧!$B$1:$B$23,$AF406)</f>
        <v>0</v>
      </c>
      <c r="AK406" s="2" t="str">
        <f ca="1">$B406&amp;"-"&amp;COUNTIF($B$13:INDIRECT("B"&amp;12+A406),B406)</f>
        <v>-0</v>
      </c>
    </row>
    <row r="407" spans="1:37" ht="21.75" customHeight="1" x14ac:dyDescent="0.25">
      <c r="A407" s="7">
        <v>395</v>
      </c>
      <c r="B407" s="14"/>
      <c r="C407" s="28"/>
      <c r="D407" s="28"/>
      <c r="E407" s="17"/>
      <c r="F407" s="17"/>
      <c r="G407" s="6"/>
      <c r="H407" s="9" t="s">
        <v>24</v>
      </c>
      <c r="I407" s="113">
        <f t="shared" si="81"/>
        <v>0</v>
      </c>
      <c r="J407" s="114"/>
      <c r="K407" s="5" t="s">
        <v>24</v>
      </c>
      <c r="L407" s="6"/>
      <c r="M407" s="9" t="s">
        <v>25</v>
      </c>
      <c r="N407" s="113">
        <f t="shared" si="70"/>
        <v>0</v>
      </c>
      <c r="O407" s="114"/>
      <c r="P407" s="5" t="s">
        <v>24</v>
      </c>
      <c r="R407" s="113">
        <f t="shared" si="71"/>
        <v>0</v>
      </c>
      <c r="S407" s="114"/>
      <c r="T407" s="5" t="s">
        <v>24</v>
      </c>
      <c r="V407" s="25" t="str">
        <f t="shared" si="74"/>
        <v/>
      </c>
      <c r="W407" s="25" t="str">
        <f t="shared" si="72"/>
        <v/>
      </c>
      <c r="X407" s="25" t="str">
        <f t="shared" si="75"/>
        <v/>
      </c>
      <c r="Y407" s="25" t="s">
        <v>26</v>
      </c>
      <c r="Z407" s="29"/>
      <c r="AA407" s="25" t="str">
        <f t="shared" si="73"/>
        <v/>
      </c>
      <c r="AB407" s="29"/>
      <c r="AC407" s="29"/>
      <c r="AD407" s="87" t="str">
        <f t="shared" si="76"/>
        <v/>
      </c>
      <c r="AE407" s="95" t="str">
        <f t="shared" si="77"/>
        <v/>
      </c>
      <c r="AF407" s="23">
        <f t="shared" si="78"/>
        <v>1</v>
      </c>
      <c r="AG407" s="2">
        <f t="shared" si="79"/>
        <v>7</v>
      </c>
      <c r="AH407" s="2">
        <f t="shared" si="80"/>
        <v>1</v>
      </c>
      <c r="AI407" s="2">
        <f>COUNTIF(【編集不可】祝日一覧!$B$1:$B$23,$F407)</f>
        <v>0</v>
      </c>
      <c r="AJ407" s="2">
        <f>COUNTIF(【編集不可】祝日一覧!$B$1:$B$23,$AF407)</f>
        <v>0</v>
      </c>
      <c r="AK407" s="2" t="str">
        <f ca="1">$B407&amp;"-"&amp;COUNTIF($B$13:INDIRECT("B"&amp;12+A407),B407)</f>
        <v>-0</v>
      </c>
    </row>
    <row r="408" spans="1:37" ht="21.75" customHeight="1" x14ac:dyDescent="0.25">
      <c r="A408" s="7">
        <v>396</v>
      </c>
      <c r="B408" s="14"/>
      <c r="C408" s="28"/>
      <c r="D408" s="28"/>
      <c r="E408" s="17"/>
      <c r="F408" s="17"/>
      <c r="G408" s="6"/>
      <c r="H408" s="9" t="s">
        <v>24</v>
      </c>
      <c r="I408" s="113">
        <f t="shared" si="81"/>
        <v>0</v>
      </c>
      <c r="J408" s="114"/>
      <c r="K408" s="5" t="s">
        <v>24</v>
      </c>
      <c r="L408" s="6"/>
      <c r="M408" s="9" t="s">
        <v>25</v>
      </c>
      <c r="N408" s="113">
        <f t="shared" si="70"/>
        <v>0</v>
      </c>
      <c r="O408" s="114"/>
      <c r="P408" s="5" t="s">
        <v>24</v>
      </c>
      <c r="R408" s="113">
        <f t="shared" si="71"/>
        <v>0</v>
      </c>
      <c r="S408" s="114"/>
      <c r="T408" s="5" t="s">
        <v>24</v>
      </c>
      <c r="V408" s="25" t="str">
        <f t="shared" si="74"/>
        <v/>
      </c>
      <c r="W408" s="25" t="str">
        <f t="shared" si="72"/>
        <v/>
      </c>
      <c r="X408" s="25" t="str">
        <f t="shared" si="75"/>
        <v/>
      </c>
      <c r="Y408" s="25" t="s">
        <v>26</v>
      </c>
      <c r="Z408" s="29"/>
      <c r="AA408" s="25" t="str">
        <f t="shared" si="73"/>
        <v/>
      </c>
      <c r="AB408" s="29"/>
      <c r="AC408" s="29"/>
      <c r="AD408" s="87" t="str">
        <f t="shared" si="76"/>
        <v/>
      </c>
      <c r="AE408" s="95" t="str">
        <f t="shared" si="77"/>
        <v/>
      </c>
      <c r="AF408" s="23">
        <f t="shared" si="78"/>
        <v>1</v>
      </c>
      <c r="AG408" s="2">
        <f t="shared" si="79"/>
        <v>7</v>
      </c>
      <c r="AH408" s="2">
        <f t="shared" si="80"/>
        <v>1</v>
      </c>
      <c r="AI408" s="2">
        <f>COUNTIF(【編集不可】祝日一覧!$B$1:$B$23,$F408)</f>
        <v>0</v>
      </c>
      <c r="AJ408" s="2">
        <f>COUNTIF(【編集不可】祝日一覧!$B$1:$B$23,$AF408)</f>
        <v>0</v>
      </c>
      <c r="AK408" s="2" t="str">
        <f ca="1">$B408&amp;"-"&amp;COUNTIF($B$13:INDIRECT("B"&amp;12+A408),B408)</f>
        <v>-0</v>
      </c>
    </row>
    <row r="409" spans="1:37" ht="21.75" customHeight="1" x14ac:dyDescent="0.25">
      <c r="A409" s="7">
        <v>397</v>
      </c>
      <c r="B409" s="14"/>
      <c r="C409" s="28"/>
      <c r="D409" s="28"/>
      <c r="E409" s="17"/>
      <c r="F409" s="17"/>
      <c r="G409" s="6"/>
      <c r="H409" s="9" t="s">
        <v>24</v>
      </c>
      <c r="I409" s="113">
        <f t="shared" si="81"/>
        <v>0</v>
      </c>
      <c r="J409" s="114"/>
      <c r="K409" s="5" t="s">
        <v>24</v>
      </c>
      <c r="L409" s="6"/>
      <c r="M409" s="9" t="s">
        <v>25</v>
      </c>
      <c r="N409" s="113">
        <f t="shared" si="70"/>
        <v>0</v>
      </c>
      <c r="O409" s="114"/>
      <c r="P409" s="5" t="s">
        <v>24</v>
      </c>
      <c r="R409" s="113">
        <f t="shared" si="71"/>
        <v>0</v>
      </c>
      <c r="S409" s="114"/>
      <c r="T409" s="5" t="s">
        <v>24</v>
      </c>
      <c r="V409" s="25" t="str">
        <f t="shared" si="74"/>
        <v/>
      </c>
      <c r="W409" s="25" t="str">
        <f t="shared" si="72"/>
        <v/>
      </c>
      <c r="X409" s="25" t="str">
        <f t="shared" si="75"/>
        <v/>
      </c>
      <c r="Y409" s="25" t="s">
        <v>26</v>
      </c>
      <c r="Z409" s="29"/>
      <c r="AA409" s="25" t="str">
        <f t="shared" si="73"/>
        <v/>
      </c>
      <c r="AB409" s="29"/>
      <c r="AC409" s="29"/>
      <c r="AD409" s="87" t="str">
        <f t="shared" si="76"/>
        <v/>
      </c>
      <c r="AE409" s="95" t="str">
        <f t="shared" si="77"/>
        <v/>
      </c>
      <c r="AF409" s="23">
        <f t="shared" si="78"/>
        <v>1</v>
      </c>
      <c r="AG409" s="2">
        <f t="shared" si="79"/>
        <v>7</v>
      </c>
      <c r="AH409" s="2">
        <f t="shared" si="80"/>
        <v>1</v>
      </c>
      <c r="AI409" s="2">
        <f>COUNTIF(【編集不可】祝日一覧!$B$1:$B$23,$F409)</f>
        <v>0</v>
      </c>
      <c r="AJ409" s="2">
        <f>COUNTIF(【編集不可】祝日一覧!$B$1:$B$23,$AF409)</f>
        <v>0</v>
      </c>
      <c r="AK409" s="2" t="str">
        <f ca="1">$B409&amp;"-"&amp;COUNTIF($B$13:INDIRECT("B"&amp;12+A409),B409)</f>
        <v>-0</v>
      </c>
    </row>
    <row r="410" spans="1:37" ht="21.75" customHeight="1" x14ac:dyDescent="0.25">
      <c r="A410" s="7">
        <v>398</v>
      </c>
      <c r="B410" s="14"/>
      <c r="C410" s="28"/>
      <c r="D410" s="28"/>
      <c r="E410" s="17"/>
      <c r="F410" s="17"/>
      <c r="G410" s="6"/>
      <c r="H410" s="9" t="s">
        <v>24</v>
      </c>
      <c r="I410" s="113">
        <f t="shared" si="81"/>
        <v>0</v>
      </c>
      <c r="J410" s="114"/>
      <c r="K410" s="5" t="s">
        <v>24</v>
      </c>
      <c r="L410" s="6"/>
      <c r="M410" s="9" t="s">
        <v>25</v>
      </c>
      <c r="N410" s="113">
        <f t="shared" si="70"/>
        <v>0</v>
      </c>
      <c r="O410" s="114"/>
      <c r="P410" s="5" t="s">
        <v>24</v>
      </c>
      <c r="R410" s="113">
        <f t="shared" si="71"/>
        <v>0</v>
      </c>
      <c r="S410" s="114"/>
      <c r="T410" s="5" t="s">
        <v>24</v>
      </c>
      <c r="V410" s="25" t="str">
        <f t="shared" si="74"/>
        <v/>
      </c>
      <c r="W410" s="25" t="str">
        <f t="shared" si="72"/>
        <v/>
      </c>
      <c r="X410" s="25" t="str">
        <f t="shared" si="75"/>
        <v/>
      </c>
      <c r="Y410" s="25" t="s">
        <v>26</v>
      </c>
      <c r="Z410" s="29"/>
      <c r="AA410" s="25" t="str">
        <f t="shared" si="73"/>
        <v/>
      </c>
      <c r="AB410" s="29"/>
      <c r="AC410" s="29"/>
      <c r="AD410" s="87" t="str">
        <f t="shared" si="76"/>
        <v/>
      </c>
      <c r="AE410" s="95" t="str">
        <f t="shared" si="77"/>
        <v/>
      </c>
      <c r="AF410" s="23">
        <f t="shared" si="78"/>
        <v>1</v>
      </c>
      <c r="AG410" s="2">
        <f t="shared" si="79"/>
        <v>7</v>
      </c>
      <c r="AH410" s="2">
        <f t="shared" si="80"/>
        <v>1</v>
      </c>
      <c r="AI410" s="2">
        <f>COUNTIF(【編集不可】祝日一覧!$B$1:$B$23,$F410)</f>
        <v>0</v>
      </c>
      <c r="AJ410" s="2">
        <f>COUNTIF(【編集不可】祝日一覧!$B$1:$B$23,$AF410)</f>
        <v>0</v>
      </c>
      <c r="AK410" s="2" t="str">
        <f ca="1">$B410&amp;"-"&amp;COUNTIF($B$13:INDIRECT("B"&amp;12+A410),B410)</f>
        <v>-0</v>
      </c>
    </row>
    <row r="411" spans="1:37" ht="21.75" customHeight="1" x14ac:dyDescent="0.25">
      <c r="A411" s="7">
        <v>399</v>
      </c>
      <c r="B411" s="14"/>
      <c r="C411" s="28"/>
      <c r="D411" s="28"/>
      <c r="E411" s="17"/>
      <c r="F411" s="17"/>
      <c r="G411" s="6"/>
      <c r="H411" s="9" t="s">
        <v>24</v>
      </c>
      <c r="I411" s="113">
        <f t="shared" si="81"/>
        <v>0</v>
      </c>
      <c r="J411" s="114"/>
      <c r="K411" s="5" t="s">
        <v>24</v>
      </c>
      <c r="L411" s="6"/>
      <c r="M411" s="9" t="s">
        <v>25</v>
      </c>
      <c r="N411" s="113">
        <f t="shared" si="70"/>
        <v>0</v>
      </c>
      <c r="O411" s="114"/>
      <c r="P411" s="5" t="s">
        <v>24</v>
      </c>
      <c r="R411" s="113">
        <f t="shared" si="71"/>
        <v>0</v>
      </c>
      <c r="S411" s="114"/>
      <c r="T411" s="5" t="s">
        <v>24</v>
      </c>
      <c r="V411" s="25" t="str">
        <f t="shared" si="74"/>
        <v/>
      </c>
      <c r="W411" s="25" t="str">
        <f t="shared" si="72"/>
        <v/>
      </c>
      <c r="X411" s="25" t="str">
        <f t="shared" si="75"/>
        <v/>
      </c>
      <c r="Y411" s="25" t="s">
        <v>26</v>
      </c>
      <c r="Z411" s="29"/>
      <c r="AA411" s="25" t="str">
        <f t="shared" si="73"/>
        <v/>
      </c>
      <c r="AB411" s="29"/>
      <c r="AC411" s="29"/>
      <c r="AD411" s="87" t="str">
        <f t="shared" si="76"/>
        <v/>
      </c>
      <c r="AE411" s="95" t="str">
        <f t="shared" si="77"/>
        <v/>
      </c>
      <c r="AF411" s="23">
        <f t="shared" si="78"/>
        <v>1</v>
      </c>
      <c r="AG411" s="2">
        <f t="shared" si="79"/>
        <v>7</v>
      </c>
      <c r="AH411" s="2">
        <f t="shared" si="80"/>
        <v>1</v>
      </c>
      <c r="AI411" s="2">
        <f>COUNTIF(【編集不可】祝日一覧!$B$1:$B$23,$F411)</f>
        <v>0</v>
      </c>
      <c r="AJ411" s="2">
        <f>COUNTIF(【編集不可】祝日一覧!$B$1:$B$23,$AF411)</f>
        <v>0</v>
      </c>
      <c r="AK411" s="2" t="str">
        <f ca="1">$B411&amp;"-"&amp;COUNTIF($B$13:INDIRECT("B"&amp;12+A411),B411)</f>
        <v>-0</v>
      </c>
    </row>
    <row r="412" spans="1:37" ht="21.75" customHeight="1" x14ac:dyDescent="0.25">
      <c r="A412" s="7">
        <v>400</v>
      </c>
      <c r="B412" s="14"/>
      <c r="C412" s="28"/>
      <c r="D412" s="28"/>
      <c r="E412" s="17"/>
      <c r="F412" s="17"/>
      <c r="G412" s="6"/>
      <c r="H412" s="9" t="s">
        <v>24</v>
      </c>
      <c r="I412" s="113">
        <f t="shared" si="81"/>
        <v>0</v>
      </c>
      <c r="J412" s="114"/>
      <c r="K412" s="5" t="s">
        <v>24</v>
      </c>
      <c r="L412" s="6"/>
      <c r="M412" s="9" t="s">
        <v>25</v>
      </c>
      <c r="N412" s="113">
        <f t="shared" si="70"/>
        <v>0</v>
      </c>
      <c r="O412" s="114"/>
      <c r="P412" s="5" t="s">
        <v>24</v>
      </c>
      <c r="R412" s="113">
        <f t="shared" si="71"/>
        <v>0</v>
      </c>
      <c r="S412" s="114"/>
      <c r="T412" s="5" t="s">
        <v>24</v>
      </c>
      <c r="V412" s="25" t="str">
        <f t="shared" si="74"/>
        <v/>
      </c>
      <c r="W412" s="25" t="str">
        <f t="shared" si="72"/>
        <v/>
      </c>
      <c r="X412" s="25" t="str">
        <f t="shared" si="75"/>
        <v/>
      </c>
      <c r="Y412" s="25" t="s">
        <v>26</v>
      </c>
      <c r="Z412" s="29"/>
      <c r="AA412" s="25" t="str">
        <f t="shared" si="73"/>
        <v/>
      </c>
      <c r="AB412" s="29"/>
      <c r="AC412" s="29"/>
      <c r="AD412" s="87" t="str">
        <f t="shared" si="76"/>
        <v/>
      </c>
      <c r="AE412" s="95" t="str">
        <f t="shared" si="77"/>
        <v/>
      </c>
      <c r="AF412" s="23">
        <f t="shared" si="78"/>
        <v>1</v>
      </c>
      <c r="AG412" s="2">
        <f t="shared" si="79"/>
        <v>7</v>
      </c>
      <c r="AH412" s="2">
        <f t="shared" si="80"/>
        <v>1</v>
      </c>
      <c r="AI412" s="2">
        <f>COUNTIF(【編集不可】祝日一覧!$B$1:$B$23,$F412)</f>
        <v>0</v>
      </c>
      <c r="AJ412" s="2">
        <f>COUNTIF(【編集不可】祝日一覧!$B$1:$B$23,$AF412)</f>
        <v>0</v>
      </c>
      <c r="AK412" s="2" t="str">
        <f ca="1">$B412&amp;"-"&amp;COUNTIF($B$13:INDIRECT("B"&amp;12+A412),B412)</f>
        <v>-0</v>
      </c>
    </row>
    <row r="413" spans="1:37" ht="21.75" customHeight="1" x14ac:dyDescent="0.25">
      <c r="A413" s="7">
        <v>401</v>
      </c>
      <c r="B413" s="14"/>
      <c r="C413" s="28"/>
      <c r="D413" s="28"/>
      <c r="E413" s="17"/>
      <c r="F413" s="17"/>
      <c r="G413" s="6"/>
      <c r="H413" s="9" t="s">
        <v>24</v>
      </c>
      <c r="I413" s="113">
        <f t="shared" si="81"/>
        <v>0</v>
      </c>
      <c r="J413" s="114"/>
      <c r="K413" s="5" t="s">
        <v>24</v>
      </c>
      <c r="L413" s="6"/>
      <c r="M413" s="9" t="s">
        <v>25</v>
      </c>
      <c r="N413" s="113">
        <f t="shared" si="70"/>
        <v>0</v>
      </c>
      <c r="O413" s="114"/>
      <c r="P413" s="5" t="s">
        <v>24</v>
      </c>
      <c r="R413" s="113">
        <f t="shared" si="71"/>
        <v>0</v>
      </c>
      <c r="S413" s="114"/>
      <c r="T413" s="5" t="s">
        <v>24</v>
      </c>
      <c r="V413" s="25" t="str">
        <f t="shared" si="74"/>
        <v/>
      </c>
      <c r="W413" s="25" t="str">
        <f t="shared" si="72"/>
        <v/>
      </c>
      <c r="X413" s="25" t="str">
        <f t="shared" si="75"/>
        <v/>
      </c>
      <c r="Y413" s="25" t="s">
        <v>26</v>
      </c>
      <c r="Z413" s="29"/>
      <c r="AA413" s="25" t="str">
        <f t="shared" si="73"/>
        <v/>
      </c>
      <c r="AB413" s="29"/>
      <c r="AC413" s="29"/>
      <c r="AD413" s="87" t="str">
        <f t="shared" si="76"/>
        <v/>
      </c>
      <c r="AE413" s="95" t="str">
        <f t="shared" si="77"/>
        <v/>
      </c>
      <c r="AF413" s="23">
        <f t="shared" si="78"/>
        <v>1</v>
      </c>
      <c r="AG413" s="2">
        <f t="shared" si="79"/>
        <v>7</v>
      </c>
      <c r="AH413" s="2">
        <f t="shared" si="80"/>
        <v>1</v>
      </c>
      <c r="AI413" s="2">
        <f>COUNTIF(【編集不可】祝日一覧!$B$1:$B$23,$F413)</f>
        <v>0</v>
      </c>
      <c r="AJ413" s="2">
        <f>COUNTIF(【編集不可】祝日一覧!$B$1:$B$23,$AF413)</f>
        <v>0</v>
      </c>
      <c r="AK413" s="2" t="str">
        <f ca="1">$B413&amp;"-"&amp;COUNTIF($B$13:INDIRECT("B"&amp;12+A413),B413)</f>
        <v>-0</v>
      </c>
    </row>
    <row r="414" spans="1:37" ht="21.75" customHeight="1" x14ac:dyDescent="0.25">
      <c r="A414" s="7">
        <v>402</v>
      </c>
      <c r="B414" s="14"/>
      <c r="C414" s="28"/>
      <c r="D414" s="28"/>
      <c r="E414" s="17"/>
      <c r="F414" s="17"/>
      <c r="G414" s="6"/>
      <c r="H414" s="9" t="s">
        <v>24</v>
      </c>
      <c r="I414" s="113">
        <f t="shared" si="81"/>
        <v>0</v>
      </c>
      <c r="J414" s="114"/>
      <c r="K414" s="5" t="s">
        <v>24</v>
      </c>
      <c r="L414" s="6"/>
      <c r="M414" s="9" t="s">
        <v>25</v>
      </c>
      <c r="N414" s="113">
        <f t="shared" si="70"/>
        <v>0</v>
      </c>
      <c r="O414" s="114"/>
      <c r="P414" s="5" t="s">
        <v>24</v>
      </c>
      <c r="R414" s="113">
        <f t="shared" si="71"/>
        <v>0</v>
      </c>
      <c r="S414" s="114"/>
      <c r="T414" s="5" t="s">
        <v>24</v>
      </c>
      <c r="V414" s="25" t="str">
        <f t="shared" si="74"/>
        <v/>
      </c>
      <c r="W414" s="25" t="str">
        <f t="shared" si="72"/>
        <v/>
      </c>
      <c r="X414" s="25" t="str">
        <f t="shared" si="75"/>
        <v/>
      </c>
      <c r="Y414" s="25" t="s">
        <v>26</v>
      </c>
      <c r="Z414" s="29"/>
      <c r="AA414" s="25" t="str">
        <f t="shared" si="73"/>
        <v/>
      </c>
      <c r="AB414" s="29"/>
      <c r="AC414" s="29"/>
      <c r="AD414" s="87" t="str">
        <f t="shared" si="76"/>
        <v/>
      </c>
      <c r="AE414" s="95" t="str">
        <f t="shared" si="77"/>
        <v/>
      </c>
      <c r="AF414" s="23">
        <f t="shared" si="78"/>
        <v>1</v>
      </c>
      <c r="AG414" s="2">
        <f t="shared" si="79"/>
        <v>7</v>
      </c>
      <c r="AH414" s="2">
        <f t="shared" si="80"/>
        <v>1</v>
      </c>
      <c r="AI414" s="2">
        <f>COUNTIF(【編集不可】祝日一覧!$B$1:$B$23,$F414)</f>
        <v>0</v>
      </c>
      <c r="AJ414" s="2">
        <f>COUNTIF(【編集不可】祝日一覧!$B$1:$B$23,$AF414)</f>
        <v>0</v>
      </c>
      <c r="AK414" s="2" t="str">
        <f ca="1">$B414&amp;"-"&amp;COUNTIF($B$13:INDIRECT("B"&amp;12+A414),B414)</f>
        <v>-0</v>
      </c>
    </row>
    <row r="415" spans="1:37" ht="21.75" customHeight="1" x14ac:dyDescent="0.25">
      <c r="A415" s="7">
        <v>403</v>
      </c>
      <c r="B415" s="14"/>
      <c r="C415" s="28"/>
      <c r="D415" s="28"/>
      <c r="E415" s="17"/>
      <c r="F415" s="17"/>
      <c r="G415" s="6"/>
      <c r="H415" s="9" t="s">
        <v>24</v>
      </c>
      <c r="I415" s="113">
        <f t="shared" si="81"/>
        <v>0</v>
      </c>
      <c r="J415" s="114"/>
      <c r="K415" s="5" t="s">
        <v>24</v>
      </c>
      <c r="L415" s="6"/>
      <c r="M415" s="9" t="s">
        <v>25</v>
      </c>
      <c r="N415" s="113">
        <f t="shared" si="70"/>
        <v>0</v>
      </c>
      <c r="O415" s="114"/>
      <c r="P415" s="5" t="s">
        <v>24</v>
      </c>
      <c r="R415" s="113">
        <f t="shared" si="71"/>
        <v>0</v>
      </c>
      <c r="S415" s="114"/>
      <c r="T415" s="5" t="s">
        <v>24</v>
      </c>
      <c r="V415" s="25" t="str">
        <f t="shared" si="74"/>
        <v/>
      </c>
      <c r="W415" s="25" t="str">
        <f t="shared" si="72"/>
        <v/>
      </c>
      <c r="X415" s="25" t="str">
        <f t="shared" si="75"/>
        <v/>
      </c>
      <c r="Y415" s="25" t="s">
        <v>26</v>
      </c>
      <c r="Z415" s="29"/>
      <c r="AA415" s="25" t="str">
        <f t="shared" si="73"/>
        <v/>
      </c>
      <c r="AB415" s="29"/>
      <c r="AC415" s="29"/>
      <c r="AD415" s="87" t="str">
        <f t="shared" si="76"/>
        <v/>
      </c>
      <c r="AE415" s="95" t="str">
        <f t="shared" si="77"/>
        <v/>
      </c>
      <c r="AF415" s="23">
        <f t="shared" si="78"/>
        <v>1</v>
      </c>
      <c r="AG415" s="2">
        <f t="shared" si="79"/>
        <v>7</v>
      </c>
      <c r="AH415" s="2">
        <f t="shared" si="80"/>
        <v>1</v>
      </c>
      <c r="AI415" s="2">
        <f>COUNTIF(【編集不可】祝日一覧!$B$1:$B$23,$F415)</f>
        <v>0</v>
      </c>
      <c r="AJ415" s="2">
        <f>COUNTIF(【編集不可】祝日一覧!$B$1:$B$23,$AF415)</f>
        <v>0</v>
      </c>
      <c r="AK415" s="2" t="str">
        <f ca="1">$B415&amp;"-"&amp;COUNTIF($B$13:INDIRECT("B"&amp;12+A415),B415)</f>
        <v>-0</v>
      </c>
    </row>
    <row r="416" spans="1:37" ht="21.75" customHeight="1" x14ac:dyDescent="0.25">
      <c r="A416" s="7">
        <v>404</v>
      </c>
      <c r="B416" s="14"/>
      <c r="C416" s="28"/>
      <c r="D416" s="28"/>
      <c r="E416" s="17"/>
      <c r="F416" s="17"/>
      <c r="G416" s="6"/>
      <c r="H416" s="9" t="s">
        <v>24</v>
      </c>
      <c r="I416" s="113">
        <f t="shared" si="81"/>
        <v>0</v>
      </c>
      <c r="J416" s="114"/>
      <c r="K416" s="5" t="s">
        <v>24</v>
      </c>
      <c r="L416" s="6"/>
      <c r="M416" s="9" t="s">
        <v>25</v>
      </c>
      <c r="N416" s="113">
        <f t="shared" si="70"/>
        <v>0</v>
      </c>
      <c r="O416" s="114"/>
      <c r="P416" s="5" t="s">
        <v>24</v>
      </c>
      <c r="R416" s="113">
        <f t="shared" si="71"/>
        <v>0</v>
      </c>
      <c r="S416" s="114"/>
      <c r="T416" s="5" t="s">
        <v>24</v>
      </c>
      <c r="V416" s="25" t="str">
        <f t="shared" si="74"/>
        <v/>
      </c>
      <c r="W416" s="25" t="str">
        <f t="shared" si="72"/>
        <v/>
      </c>
      <c r="X416" s="25" t="str">
        <f t="shared" si="75"/>
        <v/>
      </c>
      <c r="Y416" s="25" t="s">
        <v>26</v>
      </c>
      <c r="Z416" s="29"/>
      <c r="AA416" s="25" t="str">
        <f t="shared" si="73"/>
        <v/>
      </c>
      <c r="AB416" s="29"/>
      <c r="AC416" s="29"/>
      <c r="AD416" s="87" t="str">
        <f t="shared" si="76"/>
        <v/>
      </c>
      <c r="AE416" s="95" t="str">
        <f t="shared" si="77"/>
        <v/>
      </c>
      <c r="AF416" s="23">
        <f t="shared" si="78"/>
        <v>1</v>
      </c>
      <c r="AG416" s="2">
        <f t="shared" si="79"/>
        <v>7</v>
      </c>
      <c r="AH416" s="2">
        <f t="shared" si="80"/>
        <v>1</v>
      </c>
      <c r="AI416" s="2">
        <f>COUNTIF(【編集不可】祝日一覧!$B$1:$B$23,$F416)</f>
        <v>0</v>
      </c>
      <c r="AJ416" s="2">
        <f>COUNTIF(【編集不可】祝日一覧!$B$1:$B$23,$AF416)</f>
        <v>0</v>
      </c>
      <c r="AK416" s="2" t="str">
        <f ca="1">$B416&amp;"-"&amp;COUNTIF($B$13:INDIRECT("B"&amp;12+A416),B416)</f>
        <v>-0</v>
      </c>
    </row>
    <row r="417" spans="1:37" ht="21.75" customHeight="1" x14ac:dyDescent="0.25">
      <c r="A417" s="7">
        <v>405</v>
      </c>
      <c r="B417" s="14"/>
      <c r="C417" s="28"/>
      <c r="D417" s="28"/>
      <c r="E417" s="17"/>
      <c r="F417" s="17"/>
      <c r="G417" s="6"/>
      <c r="H417" s="9" t="s">
        <v>24</v>
      </c>
      <c r="I417" s="113">
        <f t="shared" si="81"/>
        <v>0</v>
      </c>
      <c r="J417" s="114"/>
      <c r="K417" s="5" t="s">
        <v>24</v>
      </c>
      <c r="L417" s="6"/>
      <c r="M417" s="9" t="s">
        <v>25</v>
      </c>
      <c r="N417" s="113">
        <f t="shared" si="70"/>
        <v>0</v>
      </c>
      <c r="O417" s="114"/>
      <c r="P417" s="5" t="s">
        <v>24</v>
      </c>
      <c r="R417" s="113">
        <f t="shared" si="71"/>
        <v>0</v>
      </c>
      <c r="S417" s="114"/>
      <c r="T417" s="5" t="s">
        <v>24</v>
      </c>
      <c r="V417" s="25" t="str">
        <f t="shared" si="74"/>
        <v/>
      </c>
      <c r="W417" s="25" t="str">
        <f t="shared" si="72"/>
        <v/>
      </c>
      <c r="X417" s="25" t="str">
        <f t="shared" si="75"/>
        <v/>
      </c>
      <c r="Y417" s="25" t="s">
        <v>26</v>
      </c>
      <c r="Z417" s="29"/>
      <c r="AA417" s="25" t="str">
        <f t="shared" si="73"/>
        <v/>
      </c>
      <c r="AB417" s="29"/>
      <c r="AC417" s="29"/>
      <c r="AD417" s="87" t="str">
        <f t="shared" si="76"/>
        <v/>
      </c>
      <c r="AE417" s="95" t="str">
        <f t="shared" si="77"/>
        <v/>
      </c>
      <c r="AF417" s="23">
        <f t="shared" si="78"/>
        <v>1</v>
      </c>
      <c r="AG417" s="2">
        <f t="shared" si="79"/>
        <v>7</v>
      </c>
      <c r="AH417" s="2">
        <f t="shared" si="80"/>
        <v>1</v>
      </c>
      <c r="AI417" s="2">
        <f>COUNTIF(【編集不可】祝日一覧!$B$1:$B$23,$F417)</f>
        <v>0</v>
      </c>
      <c r="AJ417" s="2">
        <f>COUNTIF(【編集不可】祝日一覧!$B$1:$B$23,$AF417)</f>
        <v>0</v>
      </c>
      <c r="AK417" s="2" t="str">
        <f ca="1">$B417&amp;"-"&amp;COUNTIF($B$13:INDIRECT("B"&amp;12+A417),B417)</f>
        <v>-0</v>
      </c>
    </row>
    <row r="418" spans="1:37" ht="21.75" customHeight="1" x14ac:dyDescent="0.25">
      <c r="A418" s="7">
        <v>406</v>
      </c>
      <c r="B418" s="14"/>
      <c r="C418" s="28"/>
      <c r="D418" s="28"/>
      <c r="E418" s="17"/>
      <c r="F418" s="17"/>
      <c r="G418" s="6"/>
      <c r="H418" s="9" t="s">
        <v>24</v>
      </c>
      <c r="I418" s="113">
        <f t="shared" si="81"/>
        <v>0</v>
      </c>
      <c r="J418" s="114"/>
      <c r="K418" s="5" t="s">
        <v>24</v>
      </c>
      <c r="L418" s="6"/>
      <c r="M418" s="9" t="s">
        <v>25</v>
      </c>
      <c r="N418" s="113">
        <f t="shared" si="70"/>
        <v>0</v>
      </c>
      <c r="O418" s="114"/>
      <c r="P418" s="5" t="s">
        <v>24</v>
      </c>
      <c r="R418" s="113">
        <f t="shared" si="71"/>
        <v>0</v>
      </c>
      <c r="S418" s="114"/>
      <c r="T418" s="5" t="s">
        <v>24</v>
      </c>
      <c r="V418" s="25" t="str">
        <f t="shared" si="74"/>
        <v/>
      </c>
      <c r="W418" s="25" t="str">
        <f t="shared" si="72"/>
        <v/>
      </c>
      <c r="X418" s="25" t="str">
        <f t="shared" si="75"/>
        <v/>
      </c>
      <c r="Y418" s="25" t="s">
        <v>26</v>
      </c>
      <c r="Z418" s="29"/>
      <c r="AA418" s="25" t="str">
        <f t="shared" si="73"/>
        <v/>
      </c>
      <c r="AB418" s="29"/>
      <c r="AC418" s="29"/>
      <c r="AD418" s="87" t="str">
        <f t="shared" si="76"/>
        <v/>
      </c>
      <c r="AE418" s="95" t="str">
        <f t="shared" si="77"/>
        <v/>
      </c>
      <c r="AF418" s="23">
        <f t="shared" si="78"/>
        <v>1</v>
      </c>
      <c r="AG418" s="2">
        <f t="shared" si="79"/>
        <v>7</v>
      </c>
      <c r="AH418" s="2">
        <f t="shared" si="80"/>
        <v>1</v>
      </c>
      <c r="AI418" s="2">
        <f>COUNTIF(【編集不可】祝日一覧!$B$1:$B$23,$F418)</f>
        <v>0</v>
      </c>
      <c r="AJ418" s="2">
        <f>COUNTIF(【編集不可】祝日一覧!$B$1:$B$23,$AF418)</f>
        <v>0</v>
      </c>
      <c r="AK418" s="2" t="str">
        <f ca="1">$B418&amp;"-"&amp;COUNTIF($B$13:INDIRECT("B"&amp;12+A418),B418)</f>
        <v>-0</v>
      </c>
    </row>
    <row r="419" spans="1:37" ht="21.75" customHeight="1" x14ac:dyDescent="0.25">
      <c r="A419" s="7">
        <v>407</v>
      </c>
      <c r="B419" s="14"/>
      <c r="C419" s="28"/>
      <c r="D419" s="28"/>
      <c r="E419" s="17"/>
      <c r="F419" s="17"/>
      <c r="G419" s="6"/>
      <c r="H419" s="9" t="s">
        <v>24</v>
      </c>
      <c r="I419" s="113">
        <f t="shared" si="81"/>
        <v>0</v>
      </c>
      <c r="J419" s="114"/>
      <c r="K419" s="5" t="s">
        <v>24</v>
      </c>
      <c r="L419" s="6"/>
      <c r="M419" s="9" t="s">
        <v>25</v>
      </c>
      <c r="N419" s="113">
        <f t="shared" si="70"/>
        <v>0</v>
      </c>
      <c r="O419" s="114"/>
      <c r="P419" s="5" t="s">
        <v>24</v>
      </c>
      <c r="R419" s="113">
        <f t="shared" si="71"/>
        <v>0</v>
      </c>
      <c r="S419" s="114"/>
      <c r="T419" s="5" t="s">
        <v>24</v>
      </c>
      <c r="V419" s="25" t="str">
        <f t="shared" si="74"/>
        <v/>
      </c>
      <c r="W419" s="25" t="str">
        <f t="shared" si="72"/>
        <v/>
      </c>
      <c r="X419" s="25" t="str">
        <f t="shared" si="75"/>
        <v/>
      </c>
      <c r="Y419" s="25" t="s">
        <v>26</v>
      </c>
      <c r="Z419" s="29"/>
      <c r="AA419" s="25" t="str">
        <f t="shared" si="73"/>
        <v/>
      </c>
      <c r="AB419" s="29"/>
      <c r="AC419" s="29"/>
      <c r="AD419" s="87" t="str">
        <f t="shared" si="76"/>
        <v/>
      </c>
      <c r="AE419" s="95" t="str">
        <f t="shared" si="77"/>
        <v/>
      </c>
      <c r="AF419" s="23">
        <f t="shared" si="78"/>
        <v>1</v>
      </c>
      <c r="AG419" s="2">
        <f t="shared" si="79"/>
        <v>7</v>
      </c>
      <c r="AH419" s="2">
        <f t="shared" si="80"/>
        <v>1</v>
      </c>
      <c r="AI419" s="2">
        <f>COUNTIF(【編集不可】祝日一覧!$B$1:$B$23,$F419)</f>
        <v>0</v>
      </c>
      <c r="AJ419" s="2">
        <f>COUNTIF(【編集不可】祝日一覧!$B$1:$B$23,$AF419)</f>
        <v>0</v>
      </c>
      <c r="AK419" s="2" t="str">
        <f ca="1">$B419&amp;"-"&amp;COUNTIF($B$13:INDIRECT("B"&amp;12+A419),B419)</f>
        <v>-0</v>
      </c>
    </row>
    <row r="420" spans="1:37" ht="21.75" customHeight="1" x14ac:dyDescent="0.25">
      <c r="A420" s="7">
        <v>408</v>
      </c>
      <c r="B420" s="14"/>
      <c r="C420" s="28"/>
      <c r="D420" s="28"/>
      <c r="E420" s="17"/>
      <c r="F420" s="17"/>
      <c r="G420" s="6"/>
      <c r="H420" s="9" t="s">
        <v>24</v>
      </c>
      <c r="I420" s="113">
        <f t="shared" si="81"/>
        <v>0</v>
      </c>
      <c r="J420" s="114"/>
      <c r="K420" s="5" t="s">
        <v>24</v>
      </c>
      <c r="L420" s="6"/>
      <c r="M420" s="9" t="s">
        <v>25</v>
      </c>
      <c r="N420" s="113">
        <f t="shared" si="70"/>
        <v>0</v>
      </c>
      <c r="O420" s="114"/>
      <c r="P420" s="5" t="s">
        <v>24</v>
      </c>
      <c r="R420" s="113">
        <f t="shared" si="71"/>
        <v>0</v>
      </c>
      <c r="S420" s="114"/>
      <c r="T420" s="5" t="s">
        <v>24</v>
      </c>
      <c r="V420" s="25" t="str">
        <f t="shared" si="74"/>
        <v/>
      </c>
      <c r="W420" s="25" t="str">
        <f t="shared" si="72"/>
        <v/>
      </c>
      <c r="X420" s="25" t="str">
        <f t="shared" si="75"/>
        <v/>
      </c>
      <c r="Y420" s="25" t="s">
        <v>26</v>
      </c>
      <c r="Z420" s="29"/>
      <c r="AA420" s="25" t="str">
        <f t="shared" si="73"/>
        <v/>
      </c>
      <c r="AB420" s="29"/>
      <c r="AC420" s="29"/>
      <c r="AD420" s="87" t="str">
        <f t="shared" si="76"/>
        <v/>
      </c>
      <c r="AE420" s="95" t="str">
        <f t="shared" si="77"/>
        <v/>
      </c>
      <c r="AF420" s="23">
        <f t="shared" si="78"/>
        <v>1</v>
      </c>
      <c r="AG420" s="2">
        <f t="shared" si="79"/>
        <v>7</v>
      </c>
      <c r="AH420" s="2">
        <f t="shared" si="80"/>
        <v>1</v>
      </c>
      <c r="AI420" s="2">
        <f>COUNTIF(【編集不可】祝日一覧!$B$1:$B$23,$F420)</f>
        <v>0</v>
      </c>
      <c r="AJ420" s="2">
        <f>COUNTIF(【編集不可】祝日一覧!$B$1:$B$23,$AF420)</f>
        <v>0</v>
      </c>
      <c r="AK420" s="2" t="str">
        <f ca="1">$B420&amp;"-"&amp;COUNTIF($B$13:INDIRECT("B"&amp;12+A420),B420)</f>
        <v>-0</v>
      </c>
    </row>
    <row r="421" spans="1:37" ht="21.75" customHeight="1" x14ac:dyDescent="0.25">
      <c r="A421" s="7">
        <v>409</v>
      </c>
      <c r="B421" s="14"/>
      <c r="C421" s="28"/>
      <c r="D421" s="28"/>
      <c r="E421" s="17"/>
      <c r="F421" s="17"/>
      <c r="G421" s="6"/>
      <c r="H421" s="9" t="s">
        <v>24</v>
      </c>
      <c r="I421" s="113">
        <f t="shared" si="81"/>
        <v>0</v>
      </c>
      <c r="J421" s="114"/>
      <c r="K421" s="5" t="s">
        <v>24</v>
      </c>
      <c r="L421" s="6"/>
      <c r="M421" s="9" t="s">
        <v>25</v>
      </c>
      <c r="N421" s="113">
        <f t="shared" si="70"/>
        <v>0</v>
      </c>
      <c r="O421" s="114"/>
      <c r="P421" s="5" t="s">
        <v>24</v>
      </c>
      <c r="R421" s="113">
        <f t="shared" si="71"/>
        <v>0</v>
      </c>
      <c r="S421" s="114"/>
      <c r="T421" s="5" t="s">
        <v>24</v>
      </c>
      <c r="V421" s="25" t="str">
        <f t="shared" si="74"/>
        <v/>
      </c>
      <c r="W421" s="25" t="str">
        <f t="shared" si="72"/>
        <v/>
      </c>
      <c r="X421" s="25" t="str">
        <f t="shared" si="75"/>
        <v/>
      </c>
      <c r="Y421" s="25" t="s">
        <v>26</v>
      </c>
      <c r="Z421" s="29"/>
      <c r="AA421" s="25" t="str">
        <f t="shared" si="73"/>
        <v/>
      </c>
      <c r="AB421" s="29"/>
      <c r="AC421" s="29"/>
      <c r="AD421" s="87" t="str">
        <f t="shared" si="76"/>
        <v/>
      </c>
      <c r="AE421" s="95" t="str">
        <f t="shared" si="77"/>
        <v/>
      </c>
      <c r="AF421" s="23">
        <f t="shared" si="78"/>
        <v>1</v>
      </c>
      <c r="AG421" s="2">
        <f t="shared" si="79"/>
        <v>7</v>
      </c>
      <c r="AH421" s="2">
        <f t="shared" si="80"/>
        <v>1</v>
      </c>
      <c r="AI421" s="2">
        <f>COUNTIF(【編集不可】祝日一覧!$B$1:$B$23,$F421)</f>
        <v>0</v>
      </c>
      <c r="AJ421" s="2">
        <f>COUNTIF(【編集不可】祝日一覧!$B$1:$B$23,$AF421)</f>
        <v>0</v>
      </c>
      <c r="AK421" s="2" t="str">
        <f ca="1">$B421&amp;"-"&amp;COUNTIF($B$13:INDIRECT("B"&amp;12+A421),B421)</f>
        <v>-0</v>
      </c>
    </row>
    <row r="422" spans="1:37" ht="21.75" customHeight="1" x14ac:dyDescent="0.25">
      <c r="A422" s="7">
        <v>410</v>
      </c>
      <c r="B422" s="14"/>
      <c r="C422" s="28"/>
      <c r="D422" s="28"/>
      <c r="E422" s="17"/>
      <c r="F422" s="17"/>
      <c r="G422" s="6"/>
      <c r="H422" s="9" t="s">
        <v>24</v>
      </c>
      <c r="I422" s="113">
        <f t="shared" si="81"/>
        <v>0</v>
      </c>
      <c r="J422" s="114"/>
      <c r="K422" s="5" t="s">
        <v>24</v>
      </c>
      <c r="L422" s="6"/>
      <c r="M422" s="9" t="s">
        <v>25</v>
      </c>
      <c r="N422" s="113">
        <f t="shared" si="70"/>
        <v>0</v>
      </c>
      <c r="O422" s="114"/>
      <c r="P422" s="5" t="s">
        <v>24</v>
      </c>
      <c r="R422" s="113">
        <f t="shared" si="71"/>
        <v>0</v>
      </c>
      <c r="S422" s="114"/>
      <c r="T422" s="5" t="s">
        <v>24</v>
      </c>
      <c r="V422" s="25" t="str">
        <f t="shared" si="74"/>
        <v/>
      </c>
      <c r="W422" s="25" t="str">
        <f t="shared" si="72"/>
        <v/>
      </c>
      <c r="X422" s="25" t="str">
        <f t="shared" si="75"/>
        <v/>
      </c>
      <c r="Y422" s="25" t="s">
        <v>26</v>
      </c>
      <c r="Z422" s="29"/>
      <c r="AA422" s="25" t="str">
        <f t="shared" si="73"/>
        <v/>
      </c>
      <c r="AB422" s="29"/>
      <c r="AC422" s="29"/>
      <c r="AD422" s="87" t="str">
        <f t="shared" si="76"/>
        <v/>
      </c>
      <c r="AE422" s="95" t="str">
        <f t="shared" si="77"/>
        <v/>
      </c>
      <c r="AF422" s="23">
        <f t="shared" si="78"/>
        <v>1</v>
      </c>
      <c r="AG422" s="2">
        <f t="shared" si="79"/>
        <v>7</v>
      </c>
      <c r="AH422" s="2">
        <f t="shared" si="80"/>
        <v>1</v>
      </c>
      <c r="AI422" s="2">
        <f>COUNTIF(【編集不可】祝日一覧!$B$1:$B$23,$F422)</f>
        <v>0</v>
      </c>
      <c r="AJ422" s="2">
        <f>COUNTIF(【編集不可】祝日一覧!$B$1:$B$23,$AF422)</f>
        <v>0</v>
      </c>
      <c r="AK422" s="2" t="str">
        <f ca="1">$B422&amp;"-"&amp;COUNTIF($B$13:INDIRECT("B"&amp;12+A422),B422)</f>
        <v>-0</v>
      </c>
    </row>
    <row r="423" spans="1:37" ht="21.75" customHeight="1" x14ac:dyDescent="0.25">
      <c r="A423" s="7">
        <v>411</v>
      </c>
      <c r="B423" s="14"/>
      <c r="C423" s="28"/>
      <c r="D423" s="28"/>
      <c r="E423" s="17"/>
      <c r="F423" s="17"/>
      <c r="G423" s="6"/>
      <c r="H423" s="9" t="s">
        <v>24</v>
      </c>
      <c r="I423" s="113">
        <f t="shared" si="81"/>
        <v>0</v>
      </c>
      <c r="J423" s="114"/>
      <c r="K423" s="5" t="s">
        <v>24</v>
      </c>
      <c r="L423" s="6"/>
      <c r="M423" s="9" t="s">
        <v>25</v>
      </c>
      <c r="N423" s="113">
        <f t="shared" si="70"/>
        <v>0</v>
      </c>
      <c r="O423" s="114"/>
      <c r="P423" s="5" t="s">
        <v>24</v>
      </c>
      <c r="R423" s="113">
        <f t="shared" si="71"/>
        <v>0</v>
      </c>
      <c r="S423" s="114"/>
      <c r="T423" s="5" t="s">
        <v>24</v>
      </c>
      <c r="V423" s="25" t="str">
        <f t="shared" si="74"/>
        <v/>
      </c>
      <c r="W423" s="25" t="str">
        <f t="shared" si="72"/>
        <v/>
      </c>
      <c r="X423" s="25" t="str">
        <f t="shared" si="75"/>
        <v/>
      </c>
      <c r="Y423" s="25" t="s">
        <v>26</v>
      </c>
      <c r="Z423" s="29"/>
      <c r="AA423" s="25" t="str">
        <f t="shared" si="73"/>
        <v/>
      </c>
      <c r="AB423" s="29"/>
      <c r="AC423" s="29"/>
      <c r="AD423" s="87" t="str">
        <f t="shared" si="76"/>
        <v/>
      </c>
      <c r="AE423" s="95" t="str">
        <f t="shared" si="77"/>
        <v/>
      </c>
      <c r="AF423" s="23">
        <f t="shared" si="78"/>
        <v>1</v>
      </c>
      <c r="AG423" s="2">
        <f t="shared" si="79"/>
        <v>7</v>
      </c>
      <c r="AH423" s="2">
        <f t="shared" si="80"/>
        <v>1</v>
      </c>
      <c r="AI423" s="2">
        <f>COUNTIF(【編集不可】祝日一覧!$B$1:$B$23,$F423)</f>
        <v>0</v>
      </c>
      <c r="AJ423" s="2">
        <f>COUNTIF(【編集不可】祝日一覧!$B$1:$B$23,$AF423)</f>
        <v>0</v>
      </c>
      <c r="AK423" s="2" t="str">
        <f ca="1">$B423&amp;"-"&amp;COUNTIF($B$13:INDIRECT("B"&amp;12+A423),B423)</f>
        <v>-0</v>
      </c>
    </row>
    <row r="424" spans="1:37" ht="21.75" customHeight="1" x14ac:dyDescent="0.25">
      <c r="A424" s="7">
        <v>412</v>
      </c>
      <c r="B424" s="14"/>
      <c r="C424" s="28"/>
      <c r="D424" s="28"/>
      <c r="E424" s="17"/>
      <c r="F424" s="17"/>
      <c r="G424" s="6"/>
      <c r="H424" s="9" t="s">
        <v>24</v>
      </c>
      <c r="I424" s="113">
        <f t="shared" si="81"/>
        <v>0</v>
      </c>
      <c r="J424" s="114"/>
      <c r="K424" s="5" t="s">
        <v>24</v>
      </c>
      <c r="L424" s="6"/>
      <c r="M424" s="9" t="s">
        <v>25</v>
      </c>
      <c r="N424" s="113">
        <f t="shared" si="70"/>
        <v>0</v>
      </c>
      <c r="O424" s="114"/>
      <c r="P424" s="5" t="s">
        <v>24</v>
      </c>
      <c r="R424" s="113">
        <f t="shared" si="71"/>
        <v>0</v>
      </c>
      <c r="S424" s="114"/>
      <c r="T424" s="5" t="s">
        <v>24</v>
      </c>
      <c r="V424" s="25" t="str">
        <f t="shared" si="74"/>
        <v/>
      </c>
      <c r="W424" s="25" t="str">
        <f t="shared" si="72"/>
        <v/>
      </c>
      <c r="X424" s="25" t="str">
        <f t="shared" si="75"/>
        <v/>
      </c>
      <c r="Y424" s="25" t="s">
        <v>26</v>
      </c>
      <c r="Z424" s="29"/>
      <c r="AA424" s="25" t="str">
        <f t="shared" si="73"/>
        <v/>
      </c>
      <c r="AB424" s="29"/>
      <c r="AC424" s="29"/>
      <c r="AD424" s="87" t="str">
        <f t="shared" si="76"/>
        <v/>
      </c>
      <c r="AE424" s="95" t="str">
        <f t="shared" si="77"/>
        <v/>
      </c>
      <c r="AF424" s="23">
        <f t="shared" si="78"/>
        <v>1</v>
      </c>
      <c r="AG424" s="2">
        <f t="shared" si="79"/>
        <v>7</v>
      </c>
      <c r="AH424" s="2">
        <f t="shared" si="80"/>
        <v>1</v>
      </c>
      <c r="AI424" s="2">
        <f>COUNTIF(【編集不可】祝日一覧!$B$1:$B$23,$F424)</f>
        <v>0</v>
      </c>
      <c r="AJ424" s="2">
        <f>COUNTIF(【編集不可】祝日一覧!$B$1:$B$23,$AF424)</f>
        <v>0</v>
      </c>
      <c r="AK424" s="2" t="str">
        <f ca="1">$B424&amp;"-"&amp;COUNTIF($B$13:INDIRECT("B"&amp;12+A424),B424)</f>
        <v>-0</v>
      </c>
    </row>
    <row r="425" spans="1:37" ht="21.75" customHeight="1" x14ac:dyDescent="0.25">
      <c r="A425" s="7">
        <v>413</v>
      </c>
      <c r="B425" s="14"/>
      <c r="C425" s="28"/>
      <c r="D425" s="28"/>
      <c r="E425" s="17"/>
      <c r="F425" s="17"/>
      <c r="G425" s="6"/>
      <c r="H425" s="9" t="s">
        <v>24</v>
      </c>
      <c r="I425" s="113">
        <f t="shared" si="81"/>
        <v>0</v>
      </c>
      <c r="J425" s="114"/>
      <c r="K425" s="5" t="s">
        <v>24</v>
      </c>
      <c r="L425" s="6"/>
      <c r="M425" s="9" t="s">
        <v>25</v>
      </c>
      <c r="N425" s="113">
        <f t="shared" si="70"/>
        <v>0</v>
      </c>
      <c r="O425" s="114"/>
      <c r="P425" s="5" t="s">
        <v>24</v>
      </c>
      <c r="R425" s="113">
        <f t="shared" si="71"/>
        <v>0</v>
      </c>
      <c r="S425" s="114"/>
      <c r="T425" s="5" t="s">
        <v>24</v>
      </c>
      <c r="V425" s="25" t="str">
        <f t="shared" si="74"/>
        <v/>
      </c>
      <c r="W425" s="25" t="str">
        <f t="shared" si="72"/>
        <v/>
      </c>
      <c r="X425" s="25" t="str">
        <f t="shared" si="75"/>
        <v/>
      </c>
      <c r="Y425" s="25" t="s">
        <v>26</v>
      </c>
      <c r="Z425" s="29"/>
      <c r="AA425" s="25" t="str">
        <f t="shared" si="73"/>
        <v/>
      </c>
      <c r="AB425" s="29"/>
      <c r="AC425" s="29"/>
      <c r="AD425" s="87" t="str">
        <f t="shared" si="76"/>
        <v/>
      </c>
      <c r="AE425" s="95" t="str">
        <f t="shared" si="77"/>
        <v/>
      </c>
      <c r="AF425" s="23">
        <f t="shared" si="78"/>
        <v>1</v>
      </c>
      <c r="AG425" s="2">
        <f t="shared" si="79"/>
        <v>7</v>
      </c>
      <c r="AH425" s="2">
        <f t="shared" si="80"/>
        <v>1</v>
      </c>
      <c r="AI425" s="2">
        <f>COUNTIF(【編集不可】祝日一覧!$B$1:$B$23,$F425)</f>
        <v>0</v>
      </c>
      <c r="AJ425" s="2">
        <f>COUNTIF(【編集不可】祝日一覧!$B$1:$B$23,$AF425)</f>
        <v>0</v>
      </c>
      <c r="AK425" s="2" t="str">
        <f ca="1">$B425&amp;"-"&amp;COUNTIF($B$13:INDIRECT("B"&amp;12+A425),B425)</f>
        <v>-0</v>
      </c>
    </row>
    <row r="426" spans="1:37" ht="21.75" customHeight="1" x14ac:dyDescent="0.25">
      <c r="A426" s="7">
        <v>414</v>
      </c>
      <c r="B426" s="14"/>
      <c r="C426" s="28"/>
      <c r="D426" s="28"/>
      <c r="E426" s="17"/>
      <c r="F426" s="17"/>
      <c r="G426" s="6"/>
      <c r="H426" s="9" t="s">
        <v>24</v>
      </c>
      <c r="I426" s="113">
        <f t="shared" si="81"/>
        <v>0</v>
      </c>
      <c r="J426" s="114"/>
      <c r="K426" s="5" t="s">
        <v>24</v>
      </c>
      <c r="L426" s="6"/>
      <c r="M426" s="9" t="s">
        <v>25</v>
      </c>
      <c r="N426" s="113">
        <f t="shared" si="70"/>
        <v>0</v>
      </c>
      <c r="O426" s="114"/>
      <c r="P426" s="5" t="s">
        <v>24</v>
      </c>
      <c r="R426" s="113">
        <f t="shared" si="71"/>
        <v>0</v>
      </c>
      <c r="S426" s="114"/>
      <c r="T426" s="5" t="s">
        <v>24</v>
      </c>
      <c r="V426" s="25" t="str">
        <f t="shared" si="74"/>
        <v/>
      </c>
      <c r="W426" s="25" t="str">
        <f t="shared" si="72"/>
        <v/>
      </c>
      <c r="X426" s="25" t="str">
        <f t="shared" si="75"/>
        <v/>
      </c>
      <c r="Y426" s="25" t="s">
        <v>26</v>
      </c>
      <c r="Z426" s="29"/>
      <c r="AA426" s="25" t="str">
        <f t="shared" si="73"/>
        <v/>
      </c>
      <c r="AB426" s="29"/>
      <c r="AC426" s="29"/>
      <c r="AD426" s="87" t="str">
        <f t="shared" si="76"/>
        <v/>
      </c>
      <c r="AE426" s="95" t="str">
        <f t="shared" si="77"/>
        <v/>
      </c>
      <c r="AF426" s="23">
        <f t="shared" si="78"/>
        <v>1</v>
      </c>
      <c r="AG426" s="2">
        <f t="shared" si="79"/>
        <v>7</v>
      </c>
      <c r="AH426" s="2">
        <f t="shared" si="80"/>
        <v>1</v>
      </c>
      <c r="AI426" s="2">
        <f>COUNTIF(【編集不可】祝日一覧!$B$1:$B$23,$F426)</f>
        <v>0</v>
      </c>
      <c r="AJ426" s="2">
        <f>COUNTIF(【編集不可】祝日一覧!$B$1:$B$23,$AF426)</f>
        <v>0</v>
      </c>
      <c r="AK426" s="2" t="str">
        <f ca="1">$B426&amp;"-"&amp;COUNTIF($B$13:INDIRECT("B"&amp;12+A426),B426)</f>
        <v>-0</v>
      </c>
    </row>
    <row r="427" spans="1:37" ht="21.75" customHeight="1" x14ac:dyDescent="0.25">
      <c r="A427" s="7">
        <v>415</v>
      </c>
      <c r="B427" s="14"/>
      <c r="C427" s="28"/>
      <c r="D427" s="28"/>
      <c r="E427" s="17"/>
      <c r="F427" s="17"/>
      <c r="G427" s="6"/>
      <c r="H427" s="9" t="s">
        <v>24</v>
      </c>
      <c r="I427" s="113">
        <f t="shared" si="81"/>
        <v>0</v>
      </c>
      <c r="J427" s="114"/>
      <c r="K427" s="5" t="s">
        <v>24</v>
      </c>
      <c r="L427" s="6"/>
      <c r="M427" s="9" t="s">
        <v>25</v>
      </c>
      <c r="N427" s="113">
        <f t="shared" si="70"/>
        <v>0</v>
      </c>
      <c r="O427" s="114"/>
      <c r="P427" s="5" t="s">
        <v>24</v>
      </c>
      <c r="R427" s="113">
        <f t="shared" si="71"/>
        <v>0</v>
      </c>
      <c r="S427" s="114"/>
      <c r="T427" s="5" t="s">
        <v>24</v>
      </c>
      <c r="V427" s="25" t="str">
        <f t="shared" si="74"/>
        <v/>
      </c>
      <c r="W427" s="25" t="str">
        <f t="shared" si="72"/>
        <v/>
      </c>
      <c r="X427" s="25" t="str">
        <f t="shared" si="75"/>
        <v/>
      </c>
      <c r="Y427" s="25" t="s">
        <v>26</v>
      </c>
      <c r="Z427" s="29"/>
      <c r="AA427" s="25" t="str">
        <f t="shared" si="73"/>
        <v/>
      </c>
      <c r="AB427" s="29"/>
      <c r="AC427" s="29"/>
      <c r="AD427" s="87" t="str">
        <f t="shared" si="76"/>
        <v/>
      </c>
      <c r="AE427" s="95" t="str">
        <f t="shared" si="77"/>
        <v/>
      </c>
      <c r="AF427" s="23">
        <f t="shared" si="78"/>
        <v>1</v>
      </c>
      <c r="AG427" s="2">
        <f t="shared" si="79"/>
        <v>7</v>
      </c>
      <c r="AH427" s="2">
        <f t="shared" si="80"/>
        <v>1</v>
      </c>
      <c r="AI427" s="2">
        <f>COUNTIF(【編集不可】祝日一覧!$B$1:$B$23,$F427)</f>
        <v>0</v>
      </c>
      <c r="AJ427" s="2">
        <f>COUNTIF(【編集不可】祝日一覧!$B$1:$B$23,$AF427)</f>
        <v>0</v>
      </c>
      <c r="AK427" s="2" t="str">
        <f ca="1">$B427&amp;"-"&amp;COUNTIF($B$13:INDIRECT("B"&amp;12+A427),B427)</f>
        <v>-0</v>
      </c>
    </row>
    <row r="428" spans="1:37" ht="21.75" customHeight="1" x14ac:dyDescent="0.25">
      <c r="A428" s="7">
        <v>416</v>
      </c>
      <c r="B428" s="14"/>
      <c r="C428" s="28"/>
      <c r="D428" s="28"/>
      <c r="E428" s="17"/>
      <c r="F428" s="17"/>
      <c r="G428" s="6"/>
      <c r="H428" s="9" t="s">
        <v>24</v>
      </c>
      <c r="I428" s="113">
        <f t="shared" si="81"/>
        <v>0</v>
      </c>
      <c r="J428" s="114"/>
      <c r="K428" s="5" t="s">
        <v>24</v>
      </c>
      <c r="L428" s="6"/>
      <c r="M428" s="9" t="s">
        <v>25</v>
      </c>
      <c r="N428" s="113">
        <f t="shared" si="70"/>
        <v>0</v>
      </c>
      <c r="O428" s="114"/>
      <c r="P428" s="5" t="s">
        <v>24</v>
      </c>
      <c r="R428" s="113">
        <f t="shared" si="71"/>
        <v>0</v>
      </c>
      <c r="S428" s="114"/>
      <c r="T428" s="5" t="s">
        <v>24</v>
      </c>
      <c r="V428" s="25" t="str">
        <f t="shared" si="74"/>
        <v/>
      </c>
      <c r="W428" s="25" t="str">
        <f t="shared" si="72"/>
        <v/>
      </c>
      <c r="X428" s="25" t="str">
        <f t="shared" si="75"/>
        <v/>
      </c>
      <c r="Y428" s="25" t="s">
        <v>26</v>
      </c>
      <c r="Z428" s="29"/>
      <c r="AA428" s="25" t="str">
        <f t="shared" si="73"/>
        <v/>
      </c>
      <c r="AB428" s="29"/>
      <c r="AC428" s="29"/>
      <c r="AD428" s="87" t="str">
        <f t="shared" si="76"/>
        <v/>
      </c>
      <c r="AE428" s="95" t="str">
        <f t="shared" si="77"/>
        <v/>
      </c>
      <c r="AF428" s="23">
        <f t="shared" si="78"/>
        <v>1</v>
      </c>
      <c r="AG428" s="2">
        <f t="shared" si="79"/>
        <v>7</v>
      </c>
      <c r="AH428" s="2">
        <f t="shared" si="80"/>
        <v>1</v>
      </c>
      <c r="AI428" s="2">
        <f>COUNTIF(【編集不可】祝日一覧!$B$1:$B$23,$F428)</f>
        <v>0</v>
      </c>
      <c r="AJ428" s="2">
        <f>COUNTIF(【編集不可】祝日一覧!$B$1:$B$23,$AF428)</f>
        <v>0</v>
      </c>
      <c r="AK428" s="2" t="str">
        <f ca="1">$B428&amp;"-"&amp;COUNTIF($B$13:INDIRECT("B"&amp;12+A428),B428)</f>
        <v>-0</v>
      </c>
    </row>
    <row r="429" spans="1:37" ht="21.75" customHeight="1" x14ac:dyDescent="0.25">
      <c r="A429" s="7">
        <v>417</v>
      </c>
      <c r="B429" s="14"/>
      <c r="C429" s="28"/>
      <c r="D429" s="28"/>
      <c r="E429" s="17"/>
      <c r="F429" s="17"/>
      <c r="G429" s="6"/>
      <c r="H429" s="9" t="s">
        <v>24</v>
      </c>
      <c r="I429" s="113">
        <f t="shared" si="81"/>
        <v>0</v>
      </c>
      <c r="J429" s="114"/>
      <c r="K429" s="5" t="s">
        <v>24</v>
      </c>
      <c r="L429" s="6"/>
      <c r="M429" s="9" t="s">
        <v>25</v>
      </c>
      <c r="N429" s="113">
        <f t="shared" si="70"/>
        <v>0</v>
      </c>
      <c r="O429" s="114"/>
      <c r="P429" s="5" t="s">
        <v>24</v>
      </c>
      <c r="R429" s="113">
        <f t="shared" si="71"/>
        <v>0</v>
      </c>
      <c r="S429" s="114"/>
      <c r="T429" s="5" t="s">
        <v>24</v>
      </c>
      <c r="V429" s="25" t="str">
        <f t="shared" si="74"/>
        <v/>
      </c>
      <c r="W429" s="25" t="str">
        <f t="shared" si="72"/>
        <v/>
      </c>
      <c r="X429" s="25" t="str">
        <f t="shared" si="75"/>
        <v/>
      </c>
      <c r="Y429" s="25" t="s">
        <v>26</v>
      </c>
      <c r="Z429" s="29"/>
      <c r="AA429" s="25" t="str">
        <f t="shared" si="73"/>
        <v/>
      </c>
      <c r="AB429" s="29"/>
      <c r="AC429" s="29"/>
      <c r="AD429" s="87" t="str">
        <f t="shared" si="76"/>
        <v/>
      </c>
      <c r="AE429" s="95" t="str">
        <f t="shared" si="77"/>
        <v/>
      </c>
      <c r="AF429" s="23">
        <f t="shared" si="78"/>
        <v>1</v>
      </c>
      <c r="AG429" s="2">
        <f t="shared" si="79"/>
        <v>7</v>
      </c>
      <c r="AH429" s="2">
        <f t="shared" si="80"/>
        <v>1</v>
      </c>
      <c r="AI429" s="2">
        <f>COUNTIF(【編集不可】祝日一覧!$B$1:$B$23,$F429)</f>
        <v>0</v>
      </c>
      <c r="AJ429" s="2">
        <f>COUNTIF(【編集不可】祝日一覧!$B$1:$B$23,$AF429)</f>
        <v>0</v>
      </c>
      <c r="AK429" s="2" t="str">
        <f ca="1">$B429&amp;"-"&amp;COUNTIF($B$13:INDIRECT("B"&amp;12+A429),B429)</f>
        <v>-0</v>
      </c>
    </row>
    <row r="430" spans="1:37" ht="21.75" customHeight="1" x14ac:dyDescent="0.25">
      <c r="A430" s="7">
        <v>418</v>
      </c>
      <c r="B430" s="14"/>
      <c r="C430" s="28"/>
      <c r="D430" s="28"/>
      <c r="E430" s="17"/>
      <c r="F430" s="17"/>
      <c r="G430" s="6"/>
      <c r="H430" s="9" t="s">
        <v>24</v>
      </c>
      <c r="I430" s="113">
        <f t="shared" si="81"/>
        <v>0</v>
      </c>
      <c r="J430" s="114"/>
      <c r="K430" s="5" t="s">
        <v>24</v>
      </c>
      <c r="L430" s="6"/>
      <c r="M430" s="9" t="s">
        <v>25</v>
      </c>
      <c r="N430" s="113">
        <f t="shared" si="70"/>
        <v>0</v>
      </c>
      <c r="O430" s="114"/>
      <c r="P430" s="5" t="s">
        <v>24</v>
      </c>
      <c r="R430" s="113">
        <f t="shared" si="71"/>
        <v>0</v>
      </c>
      <c r="S430" s="114"/>
      <c r="T430" s="5" t="s">
        <v>24</v>
      </c>
      <c r="V430" s="25" t="str">
        <f t="shared" si="74"/>
        <v/>
      </c>
      <c r="W430" s="25" t="str">
        <f t="shared" si="72"/>
        <v/>
      </c>
      <c r="X430" s="25" t="str">
        <f t="shared" si="75"/>
        <v/>
      </c>
      <c r="Y430" s="25" t="s">
        <v>26</v>
      </c>
      <c r="Z430" s="29"/>
      <c r="AA430" s="25" t="str">
        <f t="shared" si="73"/>
        <v/>
      </c>
      <c r="AB430" s="29"/>
      <c r="AC430" s="29"/>
      <c r="AD430" s="87" t="str">
        <f t="shared" si="76"/>
        <v/>
      </c>
      <c r="AE430" s="95" t="str">
        <f t="shared" si="77"/>
        <v/>
      </c>
      <c r="AF430" s="23">
        <f t="shared" si="78"/>
        <v>1</v>
      </c>
      <c r="AG430" s="2">
        <f t="shared" si="79"/>
        <v>7</v>
      </c>
      <c r="AH430" s="2">
        <f t="shared" si="80"/>
        <v>1</v>
      </c>
      <c r="AI430" s="2">
        <f>COUNTIF(【編集不可】祝日一覧!$B$1:$B$23,$F430)</f>
        <v>0</v>
      </c>
      <c r="AJ430" s="2">
        <f>COUNTIF(【編集不可】祝日一覧!$B$1:$B$23,$AF430)</f>
        <v>0</v>
      </c>
      <c r="AK430" s="2" t="str">
        <f ca="1">$B430&amp;"-"&amp;COUNTIF($B$13:INDIRECT("B"&amp;12+A430),B430)</f>
        <v>-0</v>
      </c>
    </row>
    <row r="431" spans="1:37" ht="21.75" customHeight="1" x14ac:dyDescent="0.25">
      <c r="A431" s="7">
        <v>419</v>
      </c>
      <c r="B431" s="14"/>
      <c r="C431" s="28"/>
      <c r="D431" s="28"/>
      <c r="E431" s="17"/>
      <c r="F431" s="17"/>
      <c r="G431" s="6"/>
      <c r="H431" s="9" t="s">
        <v>24</v>
      </c>
      <c r="I431" s="113">
        <f t="shared" si="81"/>
        <v>0</v>
      </c>
      <c r="J431" s="114"/>
      <c r="K431" s="5" t="s">
        <v>24</v>
      </c>
      <c r="L431" s="6"/>
      <c r="M431" s="9" t="s">
        <v>25</v>
      </c>
      <c r="N431" s="113">
        <f t="shared" si="70"/>
        <v>0</v>
      </c>
      <c r="O431" s="114"/>
      <c r="P431" s="5" t="s">
        <v>24</v>
      </c>
      <c r="R431" s="113">
        <f t="shared" si="71"/>
        <v>0</v>
      </c>
      <c r="S431" s="114"/>
      <c r="T431" s="5" t="s">
        <v>24</v>
      </c>
      <c r="V431" s="25" t="str">
        <f t="shared" si="74"/>
        <v/>
      </c>
      <c r="W431" s="25" t="str">
        <f t="shared" si="72"/>
        <v/>
      </c>
      <c r="X431" s="25" t="str">
        <f t="shared" si="75"/>
        <v/>
      </c>
      <c r="Y431" s="25" t="s">
        <v>26</v>
      </c>
      <c r="Z431" s="29"/>
      <c r="AA431" s="25" t="str">
        <f t="shared" si="73"/>
        <v/>
      </c>
      <c r="AB431" s="29"/>
      <c r="AC431" s="29"/>
      <c r="AD431" s="87" t="str">
        <f t="shared" si="76"/>
        <v/>
      </c>
      <c r="AE431" s="95" t="str">
        <f t="shared" si="77"/>
        <v/>
      </c>
      <c r="AF431" s="23">
        <f t="shared" si="78"/>
        <v>1</v>
      </c>
      <c r="AG431" s="2">
        <f t="shared" si="79"/>
        <v>7</v>
      </c>
      <c r="AH431" s="2">
        <f t="shared" si="80"/>
        <v>1</v>
      </c>
      <c r="AI431" s="2">
        <f>COUNTIF(【編集不可】祝日一覧!$B$1:$B$23,$F431)</f>
        <v>0</v>
      </c>
      <c r="AJ431" s="2">
        <f>COUNTIF(【編集不可】祝日一覧!$B$1:$B$23,$AF431)</f>
        <v>0</v>
      </c>
      <c r="AK431" s="2" t="str">
        <f ca="1">$B431&amp;"-"&amp;COUNTIF($B$13:INDIRECT("B"&amp;12+A431),B431)</f>
        <v>-0</v>
      </c>
    </row>
    <row r="432" spans="1:37" ht="21.75" customHeight="1" x14ac:dyDescent="0.25">
      <c r="A432" s="7">
        <v>420</v>
      </c>
      <c r="B432" s="14"/>
      <c r="C432" s="28"/>
      <c r="D432" s="28"/>
      <c r="E432" s="17"/>
      <c r="F432" s="17"/>
      <c r="G432" s="6"/>
      <c r="H432" s="9" t="s">
        <v>24</v>
      </c>
      <c r="I432" s="113">
        <f t="shared" si="81"/>
        <v>0</v>
      </c>
      <c r="J432" s="114"/>
      <c r="K432" s="5" t="s">
        <v>24</v>
      </c>
      <c r="L432" s="6"/>
      <c r="M432" s="9" t="s">
        <v>25</v>
      </c>
      <c r="N432" s="113">
        <f t="shared" si="70"/>
        <v>0</v>
      </c>
      <c r="O432" s="114"/>
      <c r="P432" s="5" t="s">
        <v>24</v>
      </c>
      <c r="R432" s="113">
        <f t="shared" si="71"/>
        <v>0</v>
      </c>
      <c r="S432" s="114"/>
      <c r="T432" s="5" t="s">
        <v>24</v>
      </c>
      <c r="V432" s="25" t="str">
        <f t="shared" si="74"/>
        <v/>
      </c>
      <c r="W432" s="25" t="str">
        <f t="shared" si="72"/>
        <v/>
      </c>
      <c r="X432" s="25" t="str">
        <f t="shared" si="75"/>
        <v/>
      </c>
      <c r="Y432" s="25" t="s">
        <v>26</v>
      </c>
      <c r="Z432" s="29"/>
      <c r="AA432" s="25" t="str">
        <f t="shared" si="73"/>
        <v/>
      </c>
      <c r="AB432" s="29"/>
      <c r="AC432" s="29"/>
      <c r="AD432" s="87" t="str">
        <f t="shared" si="76"/>
        <v/>
      </c>
      <c r="AE432" s="95" t="str">
        <f t="shared" si="77"/>
        <v/>
      </c>
      <c r="AF432" s="23">
        <f t="shared" si="78"/>
        <v>1</v>
      </c>
      <c r="AG432" s="2">
        <f t="shared" si="79"/>
        <v>7</v>
      </c>
      <c r="AH432" s="2">
        <f t="shared" si="80"/>
        <v>1</v>
      </c>
      <c r="AI432" s="2">
        <f>COUNTIF(【編集不可】祝日一覧!$B$1:$B$23,$F432)</f>
        <v>0</v>
      </c>
      <c r="AJ432" s="2">
        <f>COUNTIF(【編集不可】祝日一覧!$B$1:$B$23,$AF432)</f>
        <v>0</v>
      </c>
      <c r="AK432" s="2" t="str">
        <f ca="1">$B432&amp;"-"&amp;COUNTIF($B$13:INDIRECT("B"&amp;12+A432),B432)</f>
        <v>-0</v>
      </c>
    </row>
    <row r="433" spans="1:37" ht="21.75" customHeight="1" x14ac:dyDescent="0.25">
      <c r="A433" s="7">
        <v>421</v>
      </c>
      <c r="B433" s="14"/>
      <c r="C433" s="28"/>
      <c r="D433" s="28"/>
      <c r="E433" s="17"/>
      <c r="F433" s="17"/>
      <c r="G433" s="6"/>
      <c r="H433" s="9" t="s">
        <v>24</v>
      </c>
      <c r="I433" s="113">
        <f t="shared" si="81"/>
        <v>0</v>
      </c>
      <c r="J433" s="114"/>
      <c r="K433" s="5" t="s">
        <v>24</v>
      </c>
      <c r="L433" s="6"/>
      <c r="M433" s="9" t="s">
        <v>25</v>
      </c>
      <c r="N433" s="113">
        <f t="shared" si="70"/>
        <v>0</v>
      </c>
      <c r="O433" s="114"/>
      <c r="P433" s="5" t="s">
        <v>24</v>
      </c>
      <c r="R433" s="113">
        <f t="shared" si="71"/>
        <v>0</v>
      </c>
      <c r="S433" s="114"/>
      <c r="T433" s="5" t="s">
        <v>24</v>
      </c>
      <c r="V433" s="25" t="str">
        <f t="shared" si="74"/>
        <v/>
      </c>
      <c r="W433" s="25" t="str">
        <f t="shared" si="72"/>
        <v/>
      </c>
      <c r="X433" s="25" t="str">
        <f t="shared" si="75"/>
        <v/>
      </c>
      <c r="Y433" s="25" t="s">
        <v>26</v>
      </c>
      <c r="Z433" s="29"/>
      <c r="AA433" s="25" t="str">
        <f t="shared" si="73"/>
        <v/>
      </c>
      <c r="AB433" s="29"/>
      <c r="AC433" s="29"/>
      <c r="AD433" s="87" t="str">
        <f t="shared" si="76"/>
        <v/>
      </c>
      <c r="AE433" s="95" t="str">
        <f t="shared" si="77"/>
        <v/>
      </c>
      <c r="AF433" s="23">
        <f t="shared" si="78"/>
        <v>1</v>
      </c>
      <c r="AG433" s="2">
        <f t="shared" si="79"/>
        <v>7</v>
      </c>
      <c r="AH433" s="2">
        <f t="shared" si="80"/>
        <v>1</v>
      </c>
      <c r="AI433" s="2">
        <f>COUNTIF(【編集不可】祝日一覧!$B$1:$B$23,$F433)</f>
        <v>0</v>
      </c>
      <c r="AJ433" s="2">
        <f>COUNTIF(【編集不可】祝日一覧!$B$1:$B$23,$AF433)</f>
        <v>0</v>
      </c>
      <c r="AK433" s="2" t="str">
        <f ca="1">$B433&amp;"-"&amp;COUNTIF($B$13:INDIRECT("B"&amp;12+A433),B433)</f>
        <v>-0</v>
      </c>
    </row>
    <row r="434" spans="1:37" ht="21.75" customHeight="1" x14ac:dyDescent="0.25">
      <c r="A434" s="7">
        <v>422</v>
      </c>
      <c r="B434" s="14"/>
      <c r="C434" s="28"/>
      <c r="D434" s="28"/>
      <c r="E434" s="17"/>
      <c r="F434" s="17"/>
      <c r="G434" s="6"/>
      <c r="H434" s="9" t="s">
        <v>24</v>
      </c>
      <c r="I434" s="113">
        <f t="shared" si="81"/>
        <v>0</v>
      </c>
      <c r="J434" s="114"/>
      <c r="K434" s="5" t="s">
        <v>24</v>
      </c>
      <c r="L434" s="6"/>
      <c r="M434" s="9" t="s">
        <v>25</v>
      </c>
      <c r="N434" s="113">
        <f t="shared" si="70"/>
        <v>0</v>
      </c>
      <c r="O434" s="114"/>
      <c r="P434" s="5" t="s">
        <v>24</v>
      </c>
      <c r="R434" s="113">
        <f t="shared" si="71"/>
        <v>0</v>
      </c>
      <c r="S434" s="114"/>
      <c r="T434" s="5" t="s">
        <v>24</v>
      </c>
      <c r="V434" s="25" t="str">
        <f t="shared" si="74"/>
        <v/>
      </c>
      <c r="W434" s="25" t="str">
        <f t="shared" si="72"/>
        <v/>
      </c>
      <c r="X434" s="25" t="str">
        <f t="shared" si="75"/>
        <v/>
      </c>
      <c r="Y434" s="25" t="s">
        <v>26</v>
      </c>
      <c r="Z434" s="29"/>
      <c r="AA434" s="25" t="str">
        <f t="shared" si="73"/>
        <v/>
      </c>
      <c r="AB434" s="29"/>
      <c r="AC434" s="29"/>
      <c r="AD434" s="87" t="str">
        <f t="shared" si="76"/>
        <v/>
      </c>
      <c r="AE434" s="95" t="str">
        <f t="shared" si="77"/>
        <v/>
      </c>
      <c r="AF434" s="23">
        <f t="shared" si="78"/>
        <v>1</v>
      </c>
      <c r="AG434" s="2">
        <f t="shared" si="79"/>
        <v>7</v>
      </c>
      <c r="AH434" s="2">
        <f t="shared" si="80"/>
        <v>1</v>
      </c>
      <c r="AI434" s="2">
        <f>COUNTIF(【編集不可】祝日一覧!$B$1:$B$23,$F434)</f>
        <v>0</v>
      </c>
      <c r="AJ434" s="2">
        <f>COUNTIF(【編集不可】祝日一覧!$B$1:$B$23,$AF434)</f>
        <v>0</v>
      </c>
      <c r="AK434" s="2" t="str">
        <f ca="1">$B434&amp;"-"&amp;COUNTIF($B$13:INDIRECT("B"&amp;12+A434),B434)</f>
        <v>-0</v>
      </c>
    </row>
    <row r="435" spans="1:37" ht="21.75" customHeight="1" x14ac:dyDescent="0.25">
      <c r="A435" s="7">
        <v>423</v>
      </c>
      <c r="B435" s="14"/>
      <c r="C435" s="28"/>
      <c r="D435" s="28"/>
      <c r="E435" s="17"/>
      <c r="F435" s="17"/>
      <c r="G435" s="6"/>
      <c r="H435" s="9" t="s">
        <v>24</v>
      </c>
      <c r="I435" s="113">
        <f t="shared" si="81"/>
        <v>0</v>
      </c>
      <c r="J435" s="114"/>
      <c r="K435" s="5" t="s">
        <v>24</v>
      </c>
      <c r="L435" s="6"/>
      <c r="M435" s="9" t="s">
        <v>25</v>
      </c>
      <c r="N435" s="113">
        <f t="shared" si="70"/>
        <v>0</v>
      </c>
      <c r="O435" s="114"/>
      <c r="P435" s="5" t="s">
        <v>24</v>
      </c>
      <c r="R435" s="113">
        <f t="shared" si="71"/>
        <v>0</v>
      </c>
      <c r="S435" s="114"/>
      <c r="T435" s="5" t="s">
        <v>24</v>
      </c>
      <c r="V435" s="25" t="str">
        <f t="shared" si="74"/>
        <v/>
      </c>
      <c r="W435" s="25" t="str">
        <f t="shared" si="72"/>
        <v/>
      </c>
      <c r="X435" s="25" t="str">
        <f t="shared" si="75"/>
        <v/>
      </c>
      <c r="Y435" s="25" t="s">
        <v>26</v>
      </c>
      <c r="Z435" s="29"/>
      <c r="AA435" s="25" t="str">
        <f t="shared" si="73"/>
        <v/>
      </c>
      <c r="AB435" s="29"/>
      <c r="AC435" s="29"/>
      <c r="AD435" s="87" t="str">
        <f t="shared" si="76"/>
        <v/>
      </c>
      <c r="AE435" s="95" t="str">
        <f t="shared" si="77"/>
        <v/>
      </c>
      <c r="AF435" s="23">
        <f t="shared" si="78"/>
        <v>1</v>
      </c>
      <c r="AG435" s="2">
        <f t="shared" si="79"/>
        <v>7</v>
      </c>
      <c r="AH435" s="2">
        <f t="shared" si="80"/>
        <v>1</v>
      </c>
      <c r="AI435" s="2">
        <f>COUNTIF(【編集不可】祝日一覧!$B$1:$B$23,$F435)</f>
        <v>0</v>
      </c>
      <c r="AJ435" s="2">
        <f>COUNTIF(【編集不可】祝日一覧!$B$1:$B$23,$AF435)</f>
        <v>0</v>
      </c>
      <c r="AK435" s="2" t="str">
        <f ca="1">$B435&amp;"-"&amp;COUNTIF($B$13:INDIRECT("B"&amp;12+A435),B435)</f>
        <v>-0</v>
      </c>
    </row>
    <row r="436" spans="1:37" ht="21.75" customHeight="1" x14ac:dyDescent="0.25">
      <c r="A436" s="7">
        <v>424</v>
      </c>
      <c r="B436" s="14"/>
      <c r="C436" s="28"/>
      <c r="D436" s="28"/>
      <c r="E436" s="17"/>
      <c r="F436" s="17"/>
      <c r="G436" s="6"/>
      <c r="H436" s="9" t="s">
        <v>24</v>
      </c>
      <c r="I436" s="113">
        <f t="shared" si="81"/>
        <v>0</v>
      </c>
      <c r="J436" s="114"/>
      <c r="K436" s="5" t="s">
        <v>24</v>
      </c>
      <c r="L436" s="6"/>
      <c r="M436" s="9" t="s">
        <v>25</v>
      </c>
      <c r="N436" s="113">
        <f t="shared" si="70"/>
        <v>0</v>
      </c>
      <c r="O436" s="114"/>
      <c r="P436" s="5" t="s">
        <v>24</v>
      </c>
      <c r="R436" s="113">
        <f t="shared" si="71"/>
        <v>0</v>
      </c>
      <c r="S436" s="114"/>
      <c r="T436" s="5" t="s">
        <v>24</v>
      </c>
      <c r="V436" s="25" t="str">
        <f t="shared" si="74"/>
        <v/>
      </c>
      <c r="W436" s="25" t="str">
        <f t="shared" si="72"/>
        <v/>
      </c>
      <c r="X436" s="25" t="str">
        <f t="shared" si="75"/>
        <v/>
      </c>
      <c r="Y436" s="25" t="s">
        <v>26</v>
      </c>
      <c r="Z436" s="29"/>
      <c r="AA436" s="25" t="str">
        <f t="shared" si="73"/>
        <v/>
      </c>
      <c r="AB436" s="29"/>
      <c r="AC436" s="29"/>
      <c r="AD436" s="87" t="str">
        <f t="shared" si="76"/>
        <v/>
      </c>
      <c r="AE436" s="95" t="str">
        <f t="shared" si="77"/>
        <v/>
      </c>
      <c r="AF436" s="23">
        <f t="shared" si="78"/>
        <v>1</v>
      </c>
      <c r="AG436" s="2">
        <f t="shared" si="79"/>
        <v>7</v>
      </c>
      <c r="AH436" s="2">
        <f t="shared" si="80"/>
        <v>1</v>
      </c>
      <c r="AI436" s="2">
        <f>COUNTIF(【編集不可】祝日一覧!$B$1:$B$23,$F436)</f>
        <v>0</v>
      </c>
      <c r="AJ436" s="2">
        <f>COUNTIF(【編集不可】祝日一覧!$B$1:$B$23,$AF436)</f>
        <v>0</v>
      </c>
      <c r="AK436" s="2" t="str">
        <f ca="1">$B436&amp;"-"&amp;COUNTIF($B$13:INDIRECT("B"&amp;12+A436),B436)</f>
        <v>-0</v>
      </c>
    </row>
    <row r="437" spans="1:37" ht="21.75" customHeight="1" x14ac:dyDescent="0.25">
      <c r="A437" s="7">
        <v>425</v>
      </c>
      <c r="B437" s="14"/>
      <c r="C437" s="28"/>
      <c r="D437" s="28"/>
      <c r="E437" s="17"/>
      <c r="F437" s="17"/>
      <c r="G437" s="6"/>
      <c r="H437" s="9" t="s">
        <v>24</v>
      </c>
      <c r="I437" s="113">
        <f t="shared" si="81"/>
        <v>0</v>
      </c>
      <c r="J437" s="114"/>
      <c r="K437" s="5" t="s">
        <v>24</v>
      </c>
      <c r="L437" s="6"/>
      <c r="M437" s="9" t="s">
        <v>25</v>
      </c>
      <c r="N437" s="113">
        <f t="shared" si="70"/>
        <v>0</v>
      </c>
      <c r="O437" s="114"/>
      <c r="P437" s="5" t="s">
        <v>24</v>
      </c>
      <c r="R437" s="113">
        <f t="shared" si="71"/>
        <v>0</v>
      </c>
      <c r="S437" s="114"/>
      <c r="T437" s="5" t="s">
        <v>24</v>
      </c>
      <c r="V437" s="25" t="str">
        <f t="shared" si="74"/>
        <v/>
      </c>
      <c r="W437" s="25" t="str">
        <f t="shared" si="72"/>
        <v/>
      </c>
      <c r="X437" s="25" t="str">
        <f t="shared" si="75"/>
        <v/>
      </c>
      <c r="Y437" s="25" t="s">
        <v>26</v>
      </c>
      <c r="Z437" s="29"/>
      <c r="AA437" s="25" t="str">
        <f t="shared" si="73"/>
        <v/>
      </c>
      <c r="AB437" s="29"/>
      <c r="AC437" s="29"/>
      <c r="AD437" s="87" t="str">
        <f t="shared" si="76"/>
        <v/>
      </c>
      <c r="AE437" s="95" t="str">
        <f t="shared" si="77"/>
        <v/>
      </c>
      <c r="AF437" s="23">
        <f t="shared" si="78"/>
        <v>1</v>
      </c>
      <c r="AG437" s="2">
        <f t="shared" si="79"/>
        <v>7</v>
      </c>
      <c r="AH437" s="2">
        <f t="shared" si="80"/>
        <v>1</v>
      </c>
      <c r="AI437" s="2">
        <f>COUNTIF(【編集不可】祝日一覧!$B$1:$B$23,$F437)</f>
        <v>0</v>
      </c>
      <c r="AJ437" s="2">
        <f>COUNTIF(【編集不可】祝日一覧!$B$1:$B$23,$AF437)</f>
        <v>0</v>
      </c>
      <c r="AK437" s="2" t="str">
        <f ca="1">$B437&amp;"-"&amp;COUNTIF($B$13:INDIRECT("B"&amp;12+A437),B437)</f>
        <v>-0</v>
      </c>
    </row>
    <row r="438" spans="1:37" ht="21.75" customHeight="1" x14ac:dyDescent="0.25">
      <c r="A438" s="7">
        <v>426</v>
      </c>
      <c r="B438" s="14"/>
      <c r="C438" s="28"/>
      <c r="D438" s="28"/>
      <c r="E438" s="17"/>
      <c r="F438" s="17"/>
      <c r="G438" s="6"/>
      <c r="H438" s="9" t="s">
        <v>24</v>
      </c>
      <c r="I438" s="113">
        <f t="shared" si="81"/>
        <v>0</v>
      </c>
      <c r="J438" s="114"/>
      <c r="K438" s="5" t="s">
        <v>24</v>
      </c>
      <c r="L438" s="6"/>
      <c r="M438" s="9" t="s">
        <v>25</v>
      </c>
      <c r="N438" s="113">
        <f t="shared" si="70"/>
        <v>0</v>
      </c>
      <c r="O438" s="114"/>
      <c r="P438" s="5" t="s">
        <v>24</v>
      </c>
      <c r="R438" s="113">
        <f t="shared" si="71"/>
        <v>0</v>
      </c>
      <c r="S438" s="114"/>
      <c r="T438" s="5" t="s">
        <v>24</v>
      </c>
      <c r="V438" s="25" t="str">
        <f t="shared" si="74"/>
        <v/>
      </c>
      <c r="W438" s="25" t="str">
        <f t="shared" si="72"/>
        <v/>
      </c>
      <c r="X438" s="25" t="str">
        <f t="shared" si="75"/>
        <v/>
      </c>
      <c r="Y438" s="25" t="s">
        <v>26</v>
      </c>
      <c r="Z438" s="29"/>
      <c r="AA438" s="25" t="str">
        <f t="shared" si="73"/>
        <v/>
      </c>
      <c r="AB438" s="29"/>
      <c r="AC438" s="29"/>
      <c r="AD438" s="87" t="str">
        <f t="shared" si="76"/>
        <v/>
      </c>
      <c r="AE438" s="95" t="str">
        <f t="shared" si="77"/>
        <v/>
      </c>
      <c r="AF438" s="23">
        <f t="shared" si="78"/>
        <v>1</v>
      </c>
      <c r="AG438" s="2">
        <f t="shared" si="79"/>
        <v>7</v>
      </c>
      <c r="AH438" s="2">
        <f t="shared" si="80"/>
        <v>1</v>
      </c>
      <c r="AI438" s="2">
        <f>COUNTIF(【編集不可】祝日一覧!$B$1:$B$23,$F438)</f>
        <v>0</v>
      </c>
      <c r="AJ438" s="2">
        <f>COUNTIF(【編集不可】祝日一覧!$B$1:$B$23,$AF438)</f>
        <v>0</v>
      </c>
      <c r="AK438" s="2" t="str">
        <f ca="1">$B438&amp;"-"&amp;COUNTIF($B$13:INDIRECT("B"&amp;12+A438),B438)</f>
        <v>-0</v>
      </c>
    </row>
    <row r="439" spans="1:37" ht="21.75" customHeight="1" x14ac:dyDescent="0.25">
      <c r="A439" s="7">
        <v>427</v>
      </c>
      <c r="B439" s="14"/>
      <c r="C439" s="28"/>
      <c r="D439" s="28"/>
      <c r="E439" s="17"/>
      <c r="F439" s="17"/>
      <c r="G439" s="6"/>
      <c r="H439" s="9" t="s">
        <v>24</v>
      </c>
      <c r="I439" s="113">
        <f t="shared" si="81"/>
        <v>0</v>
      </c>
      <c r="J439" s="114"/>
      <c r="K439" s="5" t="s">
        <v>24</v>
      </c>
      <c r="L439" s="6"/>
      <c r="M439" s="9" t="s">
        <v>25</v>
      </c>
      <c r="N439" s="113">
        <f t="shared" si="70"/>
        <v>0</v>
      </c>
      <c r="O439" s="114"/>
      <c r="P439" s="5" t="s">
        <v>24</v>
      </c>
      <c r="R439" s="113">
        <f t="shared" si="71"/>
        <v>0</v>
      </c>
      <c r="S439" s="114"/>
      <c r="T439" s="5" t="s">
        <v>24</v>
      </c>
      <c r="V439" s="25" t="str">
        <f t="shared" si="74"/>
        <v/>
      </c>
      <c r="W439" s="25" t="str">
        <f t="shared" si="72"/>
        <v/>
      </c>
      <c r="X439" s="25" t="str">
        <f t="shared" si="75"/>
        <v/>
      </c>
      <c r="Y439" s="25" t="s">
        <v>26</v>
      </c>
      <c r="Z439" s="29"/>
      <c r="AA439" s="25" t="str">
        <f t="shared" si="73"/>
        <v/>
      </c>
      <c r="AB439" s="29"/>
      <c r="AC439" s="29"/>
      <c r="AD439" s="87" t="str">
        <f t="shared" si="76"/>
        <v/>
      </c>
      <c r="AE439" s="95" t="str">
        <f t="shared" si="77"/>
        <v/>
      </c>
      <c r="AF439" s="23">
        <f t="shared" si="78"/>
        <v>1</v>
      </c>
      <c r="AG439" s="2">
        <f t="shared" si="79"/>
        <v>7</v>
      </c>
      <c r="AH439" s="2">
        <f t="shared" si="80"/>
        <v>1</v>
      </c>
      <c r="AI439" s="2">
        <f>COUNTIF(【編集不可】祝日一覧!$B$1:$B$23,$F439)</f>
        <v>0</v>
      </c>
      <c r="AJ439" s="2">
        <f>COUNTIF(【編集不可】祝日一覧!$B$1:$B$23,$AF439)</f>
        <v>0</v>
      </c>
      <c r="AK439" s="2" t="str">
        <f ca="1">$B439&amp;"-"&amp;COUNTIF($B$13:INDIRECT("B"&amp;12+A439),B439)</f>
        <v>-0</v>
      </c>
    </row>
    <row r="440" spans="1:37" ht="21.75" customHeight="1" x14ac:dyDescent="0.25">
      <c r="A440" s="7">
        <v>428</v>
      </c>
      <c r="B440" s="14"/>
      <c r="C440" s="28"/>
      <c r="D440" s="28"/>
      <c r="E440" s="17"/>
      <c r="F440" s="17"/>
      <c r="G440" s="6"/>
      <c r="H440" s="9" t="s">
        <v>24</v>
      </c>
      <c r="I440" s="113">
        <f t="shared" si="81"/>
        <v>0</v>
      </c>
      <c r="J440" s="114"/>
      <c r="K440" s="5" t="s">
        <v>24</v>
      </c>
      <c r="L440" s="6"/>
      <c r="M440" s="9" t="s">
        <v>25</v>
      </c>
      <c r="N440" s="113">
        <f t="shared" si="70"/>
        <v>0</v>
      </c>
      <c r="O440" s="114"/>
      <c r="P440" s="5" t="s">
        <v>24</v>
      </c>
      <c r="R440" s="113">
        <f t="shared" si="71"/>
        <v>0</v>
      </c>
      <c r="S440" s="114"/>
      <c r="T440" s="5" t="s">
        <v>24</v>
      </c>
      <c r="V440" s="25" t="str">
        <f t="shared" si="74"/>
        <v/>
      </c>
      <c r="W440" s="25" t="str">
        <f t="shared" si="72"/>
        <v/>
      </c>
      <c r="X440" s="25" t="str">
        <f t="shared" si="75"/>
        <v/>
      </c>
      <c r="Y440" s="25" t="s">
        <v>26</v>
      </c>
      <c r="Z440" s="29"/>
      <c r="AA440" s="25" t="str">
        <f t="shared" si="73"/>
        <v/>
      </c>
      <c r="AB440" s="29"/>
      <c r="AC440" s="29"/>
      <c r="AD440" s="87" t="str">
        <f t="shared" si="76"/>
        <v/>
      </c>
      <c r="AE440" s="95" t="str">
        <f t="shared" si="77"/>
        <v/>
      </c>
      <c r="AF440" s="23">
        <f t="shared" si="78"/>
        <v>1</v>
      </c>
      <c r="AG440" s="2">
        <f t="shared" si="79"/>
        <v>7</v>
      </c>
      <c r="AH440" s="2">
        <f t="shared" si="80"/>
        <v>1</v>
      </c>
      <c r="AI440" s="2">
        <f>COUNTIF(【編集不可】祝日一覧!$B$1:$B$23,$F440)</f>
        <v>0</v>
      </c>
      <c r="AJ440" s="2">
        <f>COUNTIF(【編集不可】祝日一覧!$B$1:$B$23,$AF440)</f>
        <v>0</v>
      </c>
      <c r="AK440" s="2" t="str">
        <f ca="1">$B440&amp;"-"&amp;COUNTIF($B$13:INDIRECT("B"&amp;12+A440),B440)</f>
        <v>-0</v>
      </c>
    </row>
    <row r="441" spans="1:37" ht="21.75" customHeight="1" x14ac:dyDescent="0.25">
      <c r="A441" s="7">
        <v>429</v>
      </c>
      <c r="B441" s="14"/>
      <c r="C441" s="28"/>
      <c r="D441" s="28"/>
      <c r="E441" s="17"/>
      <c r="F441" s="17"/>
      <c r="G441" s="6"/>
      <c r="H441" s="9" t="s">
        <v>24</v>
      </c>
      <c r="I441" s="113">
        <f t="shared" si="81"/>
        <v>0</v>
      </c>
      <c r="J441" s="114"/>
      <c r="K441" s="5" t="s">
        <v>24</v>
      </c>
      <c r="L441" s="6"/>
      <c r="M441" s="9" t="s">
        <v>25</v>
      </c>
      <c r="N441" s="113">
        <f t="shared" si="70"/>
        <v>0</v>
      </c>
      <c r="O441" s="114"/>
      <c r="P441" s="5" t="s">
        <v>24</v>
      </c>
      <c r="R441" s="113">
        <f t="shared" si="71"/>
        <v>0</v>
      </c>
      <c r="S441" s="114"/>
      <c r="T441" s="5" t="s">
        <v>24</v>
      </c>
      <c r="V441" s="25" t="str">
        <f t="shared" si="74"/>
        <v/>
      </c>
      <c r="W441" s="25" t="str">
        <f t="shared" si="72"/>
        <v/>
      </c>
      <c r="X441" s="25" t="str">
        <f t="shared" si="75"/>
        <v/>
      </c>
      <c r="Y441" s="25" t="s">
        <v>26</v>
      </c>
      <c r="Z441" s="29"/>
      <c r="AA441" s="25" t="str">
        <f t="shared" si="73"/>
        <v/>
      </c>
      <c r="AB441" s="29"/>
      <c r="AC441" s="29"/>
      <c r="AD441" s="87" t="str">
        <f t="shared" si="76"/>
        <v/>
      </c>
      <c r="AE441" s="95" t="str">
        <f t="shared" si="77"/>
        <v/>
      </c>
      <c r="AF441" s="23">
        <f t="shared" si="78"/>
        <v>1</v>
      </c>
      <c r="AG441" s="2">
        <f t="shared" si="79"/>
        <v>7</v>
      </c>
      <c r="AH441" s="2">
        <f t="shared" si="80"/>
        <v>1</v>
      </c>
      <c r="AI441" s="2">
        <f>COUNTIF(【編集不可】祝日一覧!$B$1:$B$23,$F441)</f>
        <v>0</v>
      </c>
      <c r="AJ441" s="2">
        <f>COUNTIF(【編集不可】祝日一覧!$B$1:$B$23,$AF441)</f>
        <v>0</v>
      </c>
      <c r="AK441" s="2" t="str">
        <f ca="1">$B441&amp;"-"&amp;COUNTIF($B$13:INDIRECT("B"&amp;12+A441),B441)</f>
        <v>-0</v>
      </c>
    </row>
    <row r="442" spans="1:37" ht="21.75" customHeight="1" x14ac:dyDescent="0.25">
      <c r="A442" s="7">
        <v>430</v>
      </c>
      <c r="B442" s="14"/>
      <c r="C442" s="28"/>
      <c r="D442" s="28"/>
      <c r="E442" s="17"/>
      <c r="F442" s="17"/>
      <c r="G442" s="6"/>
      <c r="H442" s="9" t="s">
        <v>24</v>
      </c>
      <c r="I442" s="113">
        <f t="shared" si="81"/>
        <v>0</v>
      </c>
      <c r="J442" s="114"/>
      <c r="K442" s="5" t="s">
        <v>24</v>
      </c>
      <c r="L442" s="6"/>
      <c r="M442" s="9" t="s">
        <v>25</v>
      </c>
      <c r="N442" s="113">
        <f t="shared" si="70"/>
        <v>0</v>
      </c>
      <c r="O442" s="114"/>
      <c r="P442" s="5" t="s">
        <v>24</v>
      </c>
      <c r="R442" s="113">
        <f t="shared" si="71"/>
        <v>0</v>
      </c>
      <c r="S442" s="114"/>
      <c r="T442" s="5" t="s">
        <v>24</v>
      </c>
      <c r="V442" s="25" t="str">
        <f t="shared" si="74"/>
        <v/>
      </c>
      <c r="W442" s="25" t="str">
        <f t="shared" si="72"/>
        <v/>
      </c>
      <c r="X442" s="25" t="str">
        <f t="shared" si="75"/>
        <v/>
      </c>
      <c r="Y442" s="25" t="s">
        <v>26</v>
      </c>
      <c r="Z442" s="29"/>
      <c r="AA442" s="25" t="str">
        <f t="shared" si="73"/>
        <v/>
      </c>
      <c r="AB442" s="29"/>
      <c r="AC442" s="29"/>
      <c r="AD442" s="87" t="str">
        <f t="shared" si="76"/>
        <v/>
      </c>
      <c r="AE442" s="95" t="str">
        <f t="shared" si="77"/>
        <v/>
      </c>
      <c r="AF442" s="23">
        <f t="shared" si="78"/>
        <v>1</v>
      </c>
      <c r="AG442" s="2">
        <f t="shared" si="79"/>
        <v>7</v>
      </c>
      <c r="AH442" s="2">
        <f t="shared" si="80"/>
        <v>1</v>
      </c>
      <c r="AI442" s="2">
        <f>COUNTIF(【編集不可】祝日一覧!$B$1:$B$23,$F442)</f>
        <v>0</v>
      </c>
      <c r="AJ442" s="2">
        <f>COUNTIF(【編集不可】祝日一覧!$B$1:$B$23,$AF442)</f>
        <v>0</v>
      </c>
      <c r="AK442" s="2" t="str">
        <f ca="1">$B442&amp;"-"&amp;COUNTIF($B$13:INDIRECT("B"&amp;12+A442),B442)</f>
        <v>-0</v>
      </c>
    </row>
    <row r="443" spans="1:37" ht="21.75" customHeight="1" x14ac:dyDescent="0.25">
      <c r="A443" s="7">
        <v>431</v>
      </c>
      <c r="B443" s="14"/>
      <c r="C443" s="28"/>
      <c r="D443" s="28"/>
      <c r="E443" s="17"/>
      <c r="F443" s="17"/>
      <c r="G443" s="6"/>
      <c r="H443" s="9" t="s">
        <v>24</v>
      </c>
      <c r="I443" s="113">
        <f t="shared" si="81"/>
        <v>0</v>
      </c>
      <c r="J443" s="114"/>
      <c r="K443" s="5" t="s">
        <v>24</v>
      </c>
      <c r="L443" s="6"/>
      <c r="M443" s="9" t="s">
        <v>25</v>
      </c>
      <c r="N443" s="113">
        <f t="shared" si="70"/>
        <v>0</v>
      </c>
      <c r="O443" s="114"/>
      <c r="P443" s="5" t="s">
        <v>24</v>
      </c>
      <c r="R443" s="113">
        <f t="shared" si="71"/>
        <v>0</v>
      </c>
      <c r="S443" s="114"/>
      <c r="T443" s="5" t="s">
        <v>24</v>
      </c>
      <c r="V443" s="25" t="str">
        <f t="shared" si="74"/>
        <v/>
      </c>
      <c r="W443" s="25" t="str">
        <f t="shared" si="72"/>
        <v/>
      </c>
      <c r="X443" s="25" t="str">
        <f t="shared" si="75"/>
        <v/>
      </c>
      <c r="Y443" s="25" t="s">
        <v>26</v>
      </c>
      <c r="Z443" s="29"/>
      <c r="AA443" s="25" t="str">
        <f t="shared" si="73"/>
        <v/>
      </c>
      <c r="AB443" s="29"/>
      <c r="AC443" s="29"/>
      <c r="AD443" s="87" t="str">
        <f t="shared" si="76"/>
        <v/>
      </c>
      <c r="AE443" s="95" t="str">
        <f t="shared" si="77"/>
        <v/>
      </c>
      <c r="AF443" s="23">
        <f t="shared" si="78"/>
        <v>1</v>
      </c>
      <c r="AG443" s="2">
        <f t="shared" si="79"/>
        <v>7</v>
      </c>
      <c r="AH443" s="2">
        <f t="shared" si="80"/>
        <v>1</v>
      </c>
      <c r="AI443" s="2">
        <f>COUNTIF(【編集不可】祝日一覧!$B$1:$B$23,$F443)</f>
        <v>0</v>
      </c>
      <c r="AJ443" s="2">
        <f>COUNTIF(【編集不可】祝日一覧!$B$1:$B$23,$AF443)</f>
        <v>0</v>
      </c>
      <c r="AK443" s="2" t="str">
        <f ca="1">$B443&amp;"-"&amp;COUNTIF($B$13:INDIRECT("B"&amp;12+A443),B443)</f>
        <v>-0</v>
      </c>
    </row>
    <row r="444" spans="1:37" ht="21.75" customHeight="1" x14ac:dyDescent="0.25">
      <c r="A444" s="7">
        <v>432</v>
      </c>
      <c r="B444" s="14"/>
      <c r="C444" s="28"/>
      <c r="D444" s="28"/>
      <c r="E444" s="17"/>
      <c r="F444" s="17"/>
      <c r="G444" s="6"/>
      <c r="H444" s="9" t="s">
        <v>24</v>
      </c>
      <c r="I444" s="113">
        <f t="shared" si="81"/>
        <v>0</v>
      </c>
      <c r="J444" s="114"/>
      <c r="K444" s="5" t="s">
        <v>24</v>
      </c>
      <c r="L444" s="6"/>
      <c r="M444" s="9" t="s">
        <v>25</v>
      </c>
      <c r="N444" s="113">
        <f t="shared" si="70"/>
        <v>0</v>
      </c>
      <c r="O444" s="114"/>
      <c r="P444" s="5" t="s">
        <v>24</v>
      </c>
      <c r="R444" s="113">
        <f t="shared" si="71"/>
        <v>0</v>
      </c>
      <c r="S444" s="114"/>
      <c r="T444" s="5" t="s">
        <v>24</v>
      </c>
      <c r="V444" s="25" t="str">
        <f t="shared" si="74"/>
        <v/>
      </c>
      <c r="W444" s="25" t="str">
        <f t="shared" si="72"/>
        <v/>
      </c>
      <c r="X444" s="25" t="str">
        <f t="shared" si="75"/>
        <v/>
      </c>
      <c r="Y444" s="25" t="s">
        <v>26</v>
      </c>
      <c r="Z444" s="29"/>
      <c r="AA444" s="25" t="str">
        <f t="shared" si="73"/>
        <v/>
      </c>
      <c r="AB444" s="29"/>
      <c r="AC444" s="29"/>
      <c r="AD444" s="87" t="str">
        <f t="shared" si="76"/>
        <v/>
      </c>
      <c r="AE444" s="95" t="str">
        <f t="shared" si="77"/>
        <v/>
      </c>
      <c r="AF444" s="23">
        <f t="shared" si="78"/>
        <v>1</v>
      </c>
      <c r="AG444" s="2">
        <f t="shared" si="79"/>
        <v>7</v>
      </c>
      <c r="AH444" s="2">
        <f t="shared" si="80"/>
        <v>1</v>
      </c>
      <c r="AI444" s="2">
        <f>COUNTIF(【編集不可】祝日一覧!$B$1:$B$23,$F444)</f>
        <v>0</v>
      </c>
      <c r="AJ444" s="2">
        <f>COUNTIF(【編集不可】祝日一覧!$B$1:$B$23,$AF444)</f>
        <v>0</v>
      </c>
      <c r="AK444" s="2" t="str">
        <f ca="1">$B444&amp;"-"&amp;COUNTIF($B$13:INDIRECT("B"&amp;12+A444),B444)</f>
        <v>-0</v>
      </c>
    </row>
    <row r="445" spans="1:37" ht="21.75" customHeight="1" x14ac:dyDescent="0.25">
      <c r="A445" s="7">
        <v>433</v>
      </c>
      <c r="B445" s="14"/>
      <c r="C445" s="28"/>
      <c r="D445" s="28"/>
      <c r="E445" s="17"/>
      <c r="F445" s="17"/>
      <c r="G445" s="6"/>
      <c r="H445" s="9" t="s">
        <v>24</v>
      </c>
      <c r="I445" s="113">
        <f t="shared" si="81"/>
        <v>0</v>
      </c>
      <c r="J445" s="114"/>
      <c r="K445" s="5" t="s">
        <v>24</v>
      </c>
      <c r="L445" s="6"/>
      <c r="M445" s="9" t="s">
        <v>25</v>
      </c>
      <c r="N445" s="113">
        <f t="shared" si="70"/>
        <v>0</v>
      </c>
      <c r="O445" s="114"/>
      <c r="P445" s="5" t="s">
        <v>24</v>
      </c>
      <c r="R445" s="113">
        <f t="shared" si="71"/>
        <v>0</v>
      </c>
      <c r="S445" s="114"/>
      <c r="T445" s="5" t="s">
        <v>24</v>
      </c>
      <c r="V445" s="25" t="str">
        <f t="shared" si="74"/>
        <v/>
      </c>
      <c r="W445" s="25" t="str">
        <f t="shared" si="72"/>
        <v/>
      </c>
      <c r="X445" s="25" t="str">
        <f t="shared" si="75"/>
        <v/>
      </c>
      <c r="Y445" s="25" t="s">
        <v>26</v>
      </c>
      <c r="Z445" s="29"/>
      <c r="AA445" s="25" t="str">
        <f t="shared" si="73"/>
        <v/>
      </c>
      <c r="AB445" s="29"/>
      <c r="AC445" s="29"/>
      <c r="AD445" s="87" t="str">
        <f t="shared" si="76"/>
        <v/>
      </c>
      <c r="AE445" s="95" t="str">
        <f t="shared" si="77"/>
        <v/>
      </c>
      <c r="AF445" s="23">
        <f t="shared" si="78"/>
        <v>1</v>
      </c>
      <c r="AG445" s="2">
        <f t="shared" si="79"/>
        <v>7</v>
      </c>
      <c r="AH445" s="2">
        <f t="shared" si="80"/>
        <v>1</v>
      </c>
      <c r="AI445" s="2">
        <f>COUNTIF(【編集不可】祝日一覧!$B$1:$B$23,$F445)</f>
        <v>0</v>
      </c>
      <c r="AJ445" s="2">
        <f>COUNTIF(【編集不可】祝日一覧!$B$1:$B$23,$AF445)</f>
        <v>0</v>
      </c>
      <c r="AK445" s="2" t="str">
        <f ca="1">$B445&amp;"-"&amp;COUNTIF($B$13:INDIRECT("B"&amp;12+A445),B445)</f>
        <v>-0</v>
      </c>
    </row>
    <row r="446" spans="1:37" ht="21.75" customHeight="1" x14ac:dyDescent="0.25">
      <c r="A446" s="7">
        <v>434</v>
      </c>
      <c r="B446" s="14"/>
      <c r="C446" s="28"/>
      <c r="D446" s="28"/>
      <c r="E446" s="17"/>
      <c r="F446" s="17"/>
      <c r="G446" s="6"/>
      <c r="H446" s="9" t="s">
        <v>24</v>
      </c>
      <c r="I446" s="113">
        <f t="shared" si="81"/>
        <v>0</v>
      </c>
      <c r="J446" s="114"/>
      <c r="K446" s="5" t="s">
        <v>24</v>
      </c>
      <c r="L446" s="6"/>
      <c r="M446" s="9" t="s">
        <v>25</v>
      </c>
      <c r="N446" s="113">
        <f t="shared" si="70"/>
        <v>0</v>
      </c>
      <c r="O446" s="114"/>
      <c r="P446" s="5" t="s">
        <v>24</v>
      </c>
      <c r="R446" s="113">
        <f t="shared" si="71"/>
        <v>0</v>
      </c>
      <c r="S446" s="114"/>
      <c r="T446" s="5" t="s">
        <v>24</v>
      </c>
      <c r="V446" s="25" t="str">
        <f t="shared" si="74"/>
        <v/>
      </c>
      <c r="W446" s="25" t="str">
        <f t="shared" si="72"/>
        <v/>
      </c>
      <c r="X446" s="25" t="str">
        <f t="shared" si="75"/>
        <v/>
      </c>
      <c r="Y446" s="25" t="s">
        <v>26</v>
      </c>
      <c r="Z446" s="29"/>
      <c r="AA446" s="25" t="str">
        <f t="shared" si="73"/>
        <v/>
      </c>
      <c r="AB446" s="29"/>
      <c r="AC446" s="29"/>
      <c r="AD446" s="87" t="str">
        <f t="shared" si="76"/>
        <v/>
      </c>
      <c r="AE446" s="95" t="str">
        <f t="shared" si="77"/>
        <v/>
      </c>
      <c r="AF446" s="23">
        <f t="shared" si="78"/>
        <v>1</v>
      </c>
      <c r="AG446" s="2">
        <f t="shared" si="79"/>
        <v>7</v>
      </c>
      <c r="AH446" s="2">
        <f t="shared" si="80"/>
        <v>1</v>
      </c>
      <c r="AI446" s="2">
        <f>COUNTIF(【編集不可】祝日一覧!$B$1:$B$23,$F446)</f>
        <v>0</v>
      </c>
      <c r="AJ446" s="2">
        <f>COUNTIF(【編集不可】祝日一覧!$B$1:$B$23,$AF446)</f>
        <v>0</v>
      </c>
      <c r="AK446" s="2" t="str">
        <f ca="1">$B446&amp;"-"&amp;COUNTIF($B$13:INDIRECT("B"&amp;12+A446),B446)</f>
        <v>-0</v>
      </c>
    </row>
    <row r="447" spans="1:37" ht="21.75" customHeight="1" x14ac:dyDescent="0.25">
      <c r="A447" s="7">
        <v>435</v>
      </c>
      <c r="B447" s="14"/>
      <c r="C447" s="28"/>
      <c r="D447" s="28"/>
      <c r="E447" s="17"/>
      <c r="F447" s="17"/>
      <c r="G447" s="6"/>
      <c r="H447" s="9" t="s">
        <v>24</v>
      </c>
      <c r="I447" s="113">
        <f t="shared" si="81"/>
        <v>0</v>
      </c>
      <c r="J447" s="114"/>
      <c r="K447" s="5" t="s">
        <v>24</v>
      </c>
      <c r="L447" s="6"/>
      <c r="M447" s="9" t="s">
        <v>25</v>
      </c>
      <c r="N447" s="113">
        <f t="shared" si="70"/>
        <v>0</v>
      </c>
      <c r="O447" s="114"/>
      <c r="P447" s="5" t="s">
        <v>24</v>
      </c>
      <c r="R447" s="113">
        <f t="shared" si="71"/>
        <v>0</v>
      </c>
      <c r="S447" s="114"/>
      <c r="T447" s="5" t="s">
        <v>24</v>
      </c>
      <c r="V447" s="25" t="str">
        <f t="shared" si="74"/>
        <v/>
      </c>
      <c r="W447" s="25" t="str">
        <f t="shared" si="72"/>
        <v/>
      </c>
      <c r="X447" s="25" t="str">
        <f t="shared" si="75"/>
        <v/>
      </c>
      <c r="Y447" s="25" t="s">
        <v>26</v>
      </c>
      <c r="Z447" s="29"/>
      <c r="AA447" s="25" t="str">
        <f t="shared" si="73"/>
        <v/>
      </c>
      <c r="AB447" s="29"/>
      <c r="AC447" s="29"/>
      <c r="AD447" s="87" t="str">
        <f t="shared" si="76"/>
        <v/>
      </c>
      <c r="AE447" s="95" t="str">
        <f t="shared" si="77"/>
        <v/>
      </c>
      <c r="AF447" s="23">
        <f t="shared" si="78"/>
        <v>1</v>
      </c>
      <c r="AG447" s="2">
        <f t="shared" si="79"/>
        <v>7</v>
      </c>
      <c r="AH447" s="2">
        <f t="shared" si="80"/>
        <v>1</v>
      </c>
      <c r="AI447" s="2">
        <f>COUNTIF(【編集不可】祝日一覧!$B$1:$B$23,$F447)</f>
        <v>0</v>
      </c>
      <c r="AJ447" s="2">
        <f>COUNTIF(【編集不可】祝日一覧!$B$1:$B$23,$AF447)</f>
        <v>0</v>
      </c>
      <c r="AK447" s="2" t="str">
        <f ca="1">$B447&amp;"-"&amp;COUNTIF($B$13:INDIRECT("B"&amp;12+A447),B447)</f>
        <v>-0</v>
      </c>
    </row>
    <row r="448" spans="1:37" ht="21.75" customHeight="1" x14ac:dyDescent="0.25">
      <c r="A448" s="7">
        <v>436</v>
      </c>
      <c r="B448" s="14"/>
      <c r="C448" s="28"/>
      <c r="D448" s="28"/>
      <c r="E448" s="17"/>
      <c r="F448" s="17"/>
      <c r="G448" s="6"/>
      <c r="H448" s="9" t="s">
        <v>24</v>
      </c>
      <c r="I448" s="113">
        <f t="shared" si="81"/>
        <v>0</v>
      </c>
      <c r="J448" s="114"/>
      <c r="K448" s="5" t="s">
        <v>24</v>
      </c>
      <c r="L448" s="6"/>
      <c r="M448" s="9" t="s">
        <v>25</v>
      </c>
      <c r="N448" s="113">
        <f t="shared" si="70"/>
        <v>0</v>
      </c>
      <c r="O448" s="114"/>
      <c r="P448" s="5" t="s">
        <v>24</v>
      </c>
      <c r="R448" s="113">
        <f t="shared" si="71"/>
        <v>0</v>
      </c>
      <c r="S448" s="114"/>
      <c r="T448" s="5" t="s">
        <v>24</v>
      </c>
      <c r="V448" s="25" t="str">
        <f t="shared" si="74"/>
        <v/>
      </c>
      <c r="W448" s="25" t="str">
        <f t="shared" si="72"/>
        <v/>
      </c>
      <c r="X448" s="25" t="str">
        <f t="shared" si="75"/>
        <v/>
      </c>
      <c r="Y448" s="25" t="s">
        <v>26</v>
      </c>
      <c r="Z448" s="29"/>
      <c r="AA448" s="25" t="str">
        <f t="shared" si="73"/>
        <v/>
      </c>
      <c r="AB448" s="29"/>
      <c r="AC448" s="29"/>
      <c r="AD448" s="87" t="str">
        <f t="shared" si="76"/>
        <v/>
      </c>
      <c r="AE448" s="95" t="str">
        <f t="shared" si="77"/>
        <v/>
      </c>
      <c r="AF448" s="23">
        <f t="shared" si="78"/>
        <v>1</v>
      </c>
      <c r="AG448" s="2">
        <f t="shared" si="79"/>
        <v>7</v>
      </c>
      <c r="AH448" s="2">
        <f t="shared" si="80"/>
        <v>1</v>
      </c>
      <c r="AI448" s="2">
        <f>COUNTIF(【編集不可】祝日一覧!$B$1:$B$23,$F448)</f>
        <v>0</v>
      </c>
      <c r="AJ448" s="2">
        <f>COUNTIF(【編集不可】祝日一覧!$B$1:$B$23,$AF448)</f>
        <v>0</v>
      </c>
      <c r="AK448" s="2" t="str">
        <f ca="1">$B448&amp;"-"&amp;COUNTIF($B$13:INDIRECT("B"&amp;12+A448),B448)</f>
        <v>-0</v>
      </c>
    </row>
    <row r="449" spans="1:37" ht="21.75" customHeight="1" x14ac:dyDescent="0.25">
      <c r="A449" s="7">
        <v>437</v>
      </c>
      <c r="B449" s="14"/>
      <c r="C449" s="28"/>
      <c r="D449" s="28"/>
      <c r="E449" s="17"/>
      <c r="F449" s="17"/>
      <c r="G449" s="6"/>
      <c r="H449" s="9" t="s">
        <v>24</v>
      </c>
      <c r="I449" s="113">
        <f t="shared" si="81"/>
        <v>0</v>
      </c>
      <c r="J449" s="114"/>
      <c r="K449" s="5" t="s">
        <v>24</v>
      </c>
      <c r="L449" s="6"/>
      <c r="M449" s="9" t="s">
        <v>25</v>
      </c>
      <c r="N449" s="113">
        <f t="shared" si="70"/>
        <v>0</v>
      </c>
      <c r="O449" s="114"/>
      <c r="P449" s="5" t="s">
        <v>24</v>
      </c>
      <c r="R449" s="113">
        <f t="shared" si="71"/>
        <v>0</v>
      </c>
      <c r="S449" s="114"/>
      <c r="T449" s="5" t="s">
        <v>24</v>
      </c>
      <c r="V449" s="25" t="str">
        <f t="shared" si="74"/>
        <v/>
      </c>
      <c r="W449" s="25" t="str">
        <f t="shared" si="72"/>
        <v/>
      </c>
      <c r="X449" s="25" t="str">
        <f t="shared" si="75"/>
        <v/>
      </c>
      <c r="Y449" s="25" t="s">
        <v>26</v>
      </c>
      <c r="Z449" s="29"/>
      <c r="AA449" s="25" t="str">
        <f t="shared" si="73"/>
        <v/>
      </c>
      <c r="AB449" s="29"/>
      <c r="AC449" s="29"/>
      <c r="AD449" s="87" t="str">
        <f t="shared" si="76"/>
        <v/>
      </c>
      <c r="AE449" s="95" t="str">
        <f t="shared" si="77"/>
        <v/>
      </c>
      <c r="AF449" s="23">
        <f t="shared" si="78"/>
        <v>1</v>
      </c>
      <c r="AG449" s="2">
        <f t="shared" si="79"/>
        <v>7</v>
      </c>
      <c r="AH449" s="2">
        <f t="shared" si="80"/>
        <v>1</v>
      </c>
      <c r="AI449" s="2">
        <f>COUNTIF(【編集不可】祝日一覧!$B$1:$B$23,$F449)</f>
        <v>0</v>
      </c>
      <c r="AJ449" s="2">
        <f>COUNTIF(【編集不可】祝日一覧!$B$1:$B$23,$AF449)</f>
        <v>0</v>
      </c>
      <c r="AK449" s="2" t="str">
        <f ca="1">$B449&amp;"-"&amp;COUNTIF($B$13:INDIRECT("B"&amp;12+A449),B449)</f>
        <v>-0</v>
      </c>
    </row>
    <row r="450" spans="1:37" ht="21.75" customHeight="1" x14ac:dyDescent="0.25">
      <c r="A450" s="7">
        <v>438</v>
      </c>
      <c r="B450" s="14"/>
      <c r="C450" s="28"/>
      <c r="D450" s="28"/>
      <c r="E450" s="17"/>
      <c r="F450" s="17"/>
      <c r="G450" s="6"/>
      <c r="H450" s="9" t="s">
        <v>24</v>
      </c>
      <c r="I450" s="113">
        <f t="shared" si="81"/>
        <v>0</v>
      </c>
      <c r="J450" s="114"/>
      <c r="K450" s="5" t="s">
        <v>24</v>
      </c>
      <c r="L450" s="6"/>
      <c r="M450" s="9" t="s">
        <v>25</v>
      </c>
      <c r="N450" s="113">
        <f t="shared" si="70"/>
        <v>0</v>
      </c>
      <c r="O450" s="114"/>
      <c r="P450" s="5" t="s">
        <v>24</v>
      </c>
      <c r="R450" s="113">
        <f t="shared" si="71"/>
        <v>0</v>
      </c>
      <c r="S450" s="114"/>
      <c r="T450" s="5" t="s">
        <v>24</v>
      </c>
      <c r="V450" s="25" t="str">
        <f t="shared" si="74"/>
        <v/>
      </c>
      <c r="W450" s="25" t="str">
        <f t="shared" si="72"/>
        <v/>
      </c>
      <c r="X450" s="25" t="str">
        <f t="shared" si="75"/>
        <v/>
      </c>
      <c r="Y450" s="25" t="s">
        <v>26</v>
      </c>
      <c r="Z450" s="29"/>
      <c r="AA450" s="25" t="str">
        <f t="shared" si="73"/>
        <v/>
      </c>
      <c r="AB450" s="29"/>
      <c r="AC450" s="29"/>
      <c r="AD450" s="87" t="str">
        <f t="shared" si="76"/>
        <v/>
      </c>
      <c r="AE450" s="95" t="str">
        <f t="shared" si="77"/>
        <v/>
      </c>
      <c r="AF450" s="23">
        <f t="shared" si="78"/>
        <v>1</v>
      </c>
      <c r="AG450" s="2">
        <f t="shared" si="79"/>
        <v>7</v>
      </c>
      <c r="AH450" s="2">
        <f t="shared" si="80"/>
        <v>1</v>
      </c>
      <c r="AI450" s="2">
        <f>COUNTIF(【編集不可】祝日一覧!$B$1:$B$23,$F450)</f>
        <v>0</v>
      </c>
      <c r="AJ450" s="2">
        <f>COUNTIF(【編集不可】祝日一覧!$B$1:$B$23,$AF450)</f>
        <v>0</v>
      </c>
      <c r="AK450" s="2" t="str">
        <f ca="1">$B450&amp;"-"&amp;COUNTIF($B$13:INDIRECT("B"&amp;12+A450),B450)</f>
        <v>-0</v>
      </c>
    </row>
    <row r="451" spans="1:37" ht="21.75" customHeight="1" x14ac:dyDescent="0.25">
      <c r="A451" s="7">
        <v>439</v>
      </c>
      <c r="B451" s="14"/>
      <c r="C451" s="28"/>
      <c r="D451" s="28"/>
      <c r="E451" s="17"/>
      <c r="F451" s="17"/>
      <c r="G451" s="6"/>
      <c r="H451" s="9" t="s">
        <v>24</v>
      </c>
      <c r="I451" s="113">
        <f t="shared" si="81"/>
        <v>0</v>
      </c>
      <c r="J451" s="114"/>
      <c r="K451" s="5" t="s">
        <v>24</v>
      </c>
      <c r="L451" s="6"/>
      <c r="M451" s="9" t="s">
        <v>25</v>
      </c>
      <c r="N451" s="113">
        <f t="shared" si="70"/>
        <v>0</v>
      </c>
      <c r="O451" s="114"/>
      <c r="P451" s="5" t="s">
        <v>24</v>
      </c>
      <c r="R451" s="113">
        <f t="shared" si="71"/>
        <v>0</v>
      </c>
      <c r="S451" s="114"/>
      <c r="T451" s="5" t="s">
        <v>24</v>
      </c>
      <c r="V451" s="25" t="str">
        <f t="shared" si="74"/>
        <v/>
      </c>
      <c r="W451" s="25" t="str">
        <f t="shared" si="72"/>
        <v/>
      </c>
      <c r="X451" s="25" t="str">
        <f t="shared" si="75"/>
        <v/>
      </c>
      <c r="Y451" s="25" t="s">
        <v>26</v>
      </c>
      <c r="Z451" s="29"/>
      <c r="AA451" s="25" t="str">
        <f t="shared" si="73"/>
        <v/>
      </c>
      <c r="AB451" s="29"/>
      <c r="AC451" s="29"/>
      <c r="AD451" s="87" t="str">
        <f t="shared" si="76"/>
        <v/>
      </c>
      <c r="AE451" s="95" t="str">
        <f t="shared" si="77"/>
        <v/>
      </c>
      <c r="AF451" s="23">
        <f t="shared" si="78"/>
        <v>1</v>
      </c>
      <c r="AG451" s="2">
        <f t="shared" si="79"/>
        <v>7</v>
      </c>
      <c r="AH451" s="2">
        <f t="shared" si="80"/>
        <v>1</v>
      </c>
      <c r="AI451" s="2">
        <f>COUNTIF(【編集不可】祝日一覧!$B$1:$B$23,$F451)</f>
        <v>0</v>
      </c>
      <c r="AJ451" s="2">
        <f>COUNTIF(【編集不可】祝日一覧!$B$1:$B$23,$AF451)</f>
        <v>0</v>
      </c>
      <c r="AK451" s="2" t="str">
        <f ca="1">$B451&amp;"-"&amp;COUNTIF($B$13:INDIRECT("B"&amp;12+A451),B451)</f>
        <v>-0</v>
      </c>
    </row>
    <row r="452" spans="1:37" ht="21.75" customHeight="1" x14ac:dyDescent="0.25">
      <c r="A452" s="7">
        <v>440</v>
      </c>
      <c r="B452" s="14"/>
      <c r="C452" s="28"/>
      <c r="D452" s="28"/>
      <c r="E452" s="17"/>
      <c r="F452" s="17"/>
      <c r="G452" s="6"/>
      <c r="H452" s="9" t="s">
        <v>24</v>
      </c>
      <c r="I452" s="113">
        <f t="shared" si="81"/>
        <v>0</v>
      </c>
      <c r="J452" s="114"/>
      <c r="K452" s="5" t="s">
        <v>24</v>
      </c>
      <c r="L452" s="6"/>
      <c r="M452" s="9" t="s">
        <v>25</v>
      </c>
      <c r="N452" s="113">
        <f t="shared" si="70"/>
        <v>0</v>
      </c>
      <c r="O452" s="114"/>
      <c r="P452" s="5" t="s">
        <v>24</v>
      </c>
      <c r="R452" s="113">
        <f t="shared" si="71"/>
        <v>0</v>
      </c>
      <c r="S452" s="114"/>
      <c r="T452" s="5" t="s">
        <v>24</v>
      </c>
      <c r="V452" s="25" t="str">
        <f t="shared" si="74"/>
        <v/>
      </c>
      <c r="W452" s="25" t="str">
        <f t="shared" si="72"/>
        <v/>
      </c>
      <c r="X452" s="25" t="str">
        <f t="shared" si="75"/>
        <v/>
      </c>
      <c r="Y452" s="25" t="s">
        <v>26</v>
      </c>
      <c r="Z452" s="29"/>
      <c r="AA452" s="25" t="str">
        <f t="shared" si="73"/>
        <v/>
      </c>
      <c r="AB452" s="29"/>
      <c r="AC452" s="29"/>
      <c r="AD452" s="87" t="str">
        <f t="shared" si="76"/>
        <v/>
      </c>
      <c r="AE452" s="95" t="str">
        <f t="shared" si="77"/>
        <v/>
      </c>
      <c r="AF452" s="23">
        <f t="shared" si="78"/>
        <v>1</v>
      </c>
      <c r="AG452" s="2">
        <f t="shared" si="79"/>
        <v>7</v>
      </c>
      <c r="AH452" s="2">
        <f t="shared" si="80"/>
        <v>1</v>
      </c>
      <c r="AI452" s="2">
        <f>COUNTIF(【編集不可】祝日一覧!$B$1:$B$23,$F452)</f>
        <v>0</v>
      </c>
      <c r="AJ452" s="2">
        <f>COUNTIF(【編集不可】祝日一覧!$B$1:$B$23,$AF452)</f>
        <v>0</v>
      </c>
      <c r="AK452" s="2" t="str">
        <f ca="1">$B452&amp;"-"&amp;COUNTIF($B$13:INDIRECT("B"&amp;12+A452),B452)</f>
        <v>-0</v>
      </c>
    </row>
    <row r="453" spans="1:37" ht="21.75" customHeight="1" x14ac:dyDescent="0.25">
      <c r="A453" s="7">
        <v>441</v>
      </c>
      <c r="B453" s="14"/>
      <c r="C453" s="28"/>
      <c r="D453" s="28"/>
      <c r="E453" s="17"/>
      <c r="F453" s="17"/>
      <c r="G453" s="6"/>
      <c r="H453" s="9" t="s">
        <v>24</v>
      </c>
      <c r="I453" s="113">
        <f t="shared" si="81"/>
        <v>0</v>
      </c>
      <c r="J453" s="114"/>
      <c r="K453" s="5" t="s">
        <v>24</v>
      </c>
      <c r="L453" s="6"/>
      <c r="M453" s="9" t="s">
        <v>25</v>
      </c>
      <c r="N453" s="113">
        <f t="shared" si="70"/>
        <v>0</v>
      </c>
      <c r="O453" s="114"/>
      <c r="P453" s="5" t="s">
        <v>24</v>
      </c>
      <c r="R453" s="113">
        <f t="shared" si="71"/>
        <v>0</v>
      </c>
      <c r="S453" s="114"/>
      <c r="T453" s="5" t="s">
        <v>24</v>
      </c>
      <c r="V453" s="25" t="str">
        <f t="shared" si="74"/>
        <v/>
      </c>
      <c r="W453" s="25" t="str">
        <f t="shared" si="72"/>
        <v/>
      </c>
      <c r="X453" s="25" t="str">
        <f t="shared" si="75"/>
        <v/>
      </c>
      <c r="Y453" s="25" t="s">
        <v>26</v>
      </c>
      <c r="Z453" s="29"/>
      <c r="AA453" s="25" t="str">
        <f t="shared" si="73"/>
        <v/>
      </c>
      <c r="AB453" s="29"/>
      <c r="AC453" s="29"/>
      <c r="AD453" s="87" t="str">
        <f t="shared" si="76"/>
        <v/>
      </c>
      <c r="AE453" s="95" t="str">
        <f t="shared" si="77"/>
        <v/>
      </c>
      <c r="AF453" s="23">
        <f t="shared" si="78"/>
        <v>1</v>
      </c>
      <c r="AG453" s="2">
        <f t="shared" si="79"/>
        <v>7</v>
      </c>
      <c r="AH453" s="2">
        <f t="shared" si="80"/>
        <v>1</v>
      </c>
      <c r="AI453" s="2">
        <f>COUNTIF(【編集不可】祝日一覧!$B$1:$B$23,$F453)</f>
        <v>0</v>
      </c>
      <c r="AJ453" s="2">
        <f>COUNTIF(【編集不可】祝日一覧!$B$1:$B$23,$AF453)</f>
        <v>0</v>
      </c>
      <c r="AK453" s="2" t="str">
        <f ca="1">$B453&amp;"-"&amp;COUNTIF($B$13:INDIRECT("B"&amp;12+A453),B453)</f>
        <v>-0</v>
      </c>
    </row>
    <row r="454" spans="1:37" ht="21.75" customHeight="1" x14ac:dyDescent="0.25">
      <c r="A454" s="7">
        <v>442</v>
      </c>
      <c r="B454" s="14"/>
      <c r="C454" s="28"/>
      <c r="D454" s="28"/>
      <c r="E454" s="17"/>
      <c r="F454" s="17"/>
      <c r="G454" s="6"/>
      <c r="H454" s="9" t="s">
        <v>24</v>
      </c>
      <c r="I454" s="113">
        <f t="shared" si="81"/>
        <v>0</v>
      </c>
      <c r="J454" s="114"/>
      <c r="K454" s="5" t="s">
        <v>24</v>
      </c>
      <c r="L454" s="6"/>
      <c r="M454" s="9" t="s">
        <v>25</v>
      </c>
      <c r="N454" s="113">
        <f t="shared" si="70"/>
        <v>0</v>
      </c>
      <c r="O454" s="114"/>
      <c r="P454" s="5" t="s">
        <v>24</v>
      </c>
      <c r="R454" s="113">
        <f t="shared" si="71"/>
        <v>0</v>
      </c>
      <c r="S454" s="114"/>
      <c r="T454" s="5" t="s">
        <v>24</v>
      </c>
      <c r="V454" s="25" t="str">
        <f t="shared" si="74"/>
        <v/>
      </c>
      <c r="W454" s="25" t="str">
        <f t="shared" si="72"/>
        <v/>
      </c>
      <c r="X454" s="25" t="str">
        <f t="shared" si="75"/>
        <v/>
      </c>
      <c r="Y454" s="25" t="s">
        <v>26</v>
      </c>
      <c r="Z454" s="29"/>
      <c r="AA454" s="25" t="str">
        <f t="shared" si="73"/>
        <v/>
      </c>
      <c r="AB454" s="29"/>
      <c r="AC454" s="29"/>
      <c r="AD454" s="87" t="str">
        <f t="shared" si="76"/>
        <v/>
      </c>
      <c r="AE454" s="95" t="str">
        <f t="shared" si="77"/>
        <v/>
      </c>
      <c r="AF454" s="23">
        <f t="shared" si="78"/>
        <v>1</v>
      </c>
      <c r="AG454" s="2">
        <f t="shared" si="79"/>
        <v>7</v>
      </c>
      <c r="AH454" s="2">
        <f t="shared" si="80"/>
        <v>1</v>
      </c>
      <c r="AI454" s="2">
        <f>COUNTIF(【編集不可】祝日一覧!$B$1:$B$23,$F454)</f>
        <v>0</v>
      </c>
      <c r="AJ454" s="2">
        <f>COUNTIF(【編集不可】祝日一覧!$B$1:$B$23,$AF454)</f>
        <v>0</v>
      </c>
      <c r="AK454" s="2" t="str">
        <f ca="1">$B454&amp;"-"&amp;COUNTIF($B$13:INDIRECT("B"&amp;12+A454),B454)</f>
        <v>-0</v>
      </c>
    </row>
    <row r="455" spans="1:37" ht="21.75" customHeight="1" x14ac:dyDescent="0.25">
      <c r="A455" s="7">
        <v>443</v>
      </c>
      <c r="B455" s="14"/>
      <c r="C455" s="28"/>
      <c r="D455" s="28"/>
      <c r="E455" s="17"/>
      <c r="F455" s="17"/>
      <c r="G455" s="6"/>
      <c r="H455" s="9" t="s">
        <v>24</v>
      </c>
      <c r="I455" s="113">
        <f t="shared" si="81"/>
        <v>0</v>
      </c>
      <c r="J455" s="114"/>
      <c r="K455" s="5" t="s">
        <v>24</v>
      </c>
      <c r="L455" s="6"/>
      <c r="M455" s="9" t="s">
        <v>25</v>
      </c>
      <c r="N455" s="113">
        <f t="shared" si="70"/>
        <v>0</v>
      </c>
      <c r="O455" s="114"/>
      <c r="P455" s="5" t="s">
        <v>24</v>
      </c>
      <c r="R455" s="113">
        <f t="shared" si="71"/>
        <v>0</v>
      </c>
      <c r="S455" s="114"/>
      <c r="T455" s="5" t="s">
        <v>24</v>
      </c>
      <c r="V455" s="25" t="str">
        <f t="shared" si="74"/>
        <v/>
      </c>
      <c r="W455" s="25" t="str">
        <f t="shared" si="72"/>
        <v/>
      </c>
      <c r="X455" s="25" t="str">
        <f t="shared" si="75"/>
        <v/>
      </c>
      <c r="Y455" s="25" t="s">
        <v>26</v>
      </c>
      <c r="Z455" s="29"/>
      <c r="AA455" s="25" t="str">
        <f t="shared" si="73"/>
        <v/>
      </c>
      <c r="AB455" s="29"/>
      <c r="AC455" s="29"/>
      <c r="AD455" s="87" t="str">
        <f t="shared" si="76"/>
        <v/>
      </c>
      <c r="AE455" s="95" t="str">
        <f t="shared" si="77"/>
        <v/>
      </c>
      <c r="AF455" s="23">
        <f t="shared" si="78"/>
        <v>1</v>
      </c>
      <c r="AG455" s="2">
        <f t="shared" si="79"/>
        <v>7</v>
      </c>
      <c r="AH455" s="2">
        <f t="shared" si="80"/>
        <v>1</v>
      </c>
      <c r="AI455" s="2">
        <f>COUNTIF(【編集不可】祝日一覧!$B$1:$B$23,$F455)</f>
        <v>0</v>
      </c>
      <c r="AJ455" s="2">
        <f>COUNTIF(【編集不可】祝日一覧!$B$1:$B$23,$AF455)</f>
        <v>0</v>
      </c>
      <c r="AK455" s="2" t="str">
        <f ca="1">$B455&amp;"-"&amp;COUNTIF($B$13:INDIRECT("B"&amp;12+A455),B455)</f>
        <v>-0</v>
      </c>
    </row>
    <row r="456" spans="1:37" ht="21.75" customHeight="1" x14ac:dyDescent="0.25">
      <c r="A456" s="7">
        <v>444</v>
      </c>
      <c r="B456" s="14"/>
      <c r="C456" s="28"/>
      <c r="D456" s="28"/>
      <c r="E456" s="17"/>
      <c r="F456" s="17"/>
      <c r="G456" s="6"/>
      <c r="H456" s="9" t="s">
        <v>24</v>
      </c>
      <c r="I456" s="113">
        <f t="shared" si="81"/>
        <v>0</v>
      </c>
      <c r="J456" s="114"/>
      <c r="K456" s="5" t="s">
        <v>24</v>
      </c>
      <c r="L456" s="6"/>
      <c r="M456" s="9" t="s">
        <v>25</v>
      </c>
      <c r="N456" s="113">
        <f t="shared" si="70"/>
        <v>0</v>
      </c>
      <c r="O456" s="114"/>
      <c r="P456" s="5" t="s">
        <v>24</v>
      </c>
      <c r="R456" s="113">
        <f t="shared" si="71"/>
        <v>0</v>
      </c>
      <c r="S456" s="114"/>
      <c r="T456" s="5" t="s">
        <v>24</v>
      </c>
      <c r="V456" s="25" t="str">
        <f t="shared" si="74"/>
        <v/>
      </c>
      <c r="W456" s="25" t="str">
        <f t="shared" si="72"/>
        <v/>
      </c>
      <c r="X456" s="25" t="str">
        <f t="shared" si="75"/>
        <v/>
      </c>
      <c r="Y456" s="25" t="s">
        <v>26</v>
      </c>
      <c r="Z456" s="29"/>
      <c r="AA456" s="25" t="str">
        <f t="shared" si="73"/>
        <v/>
      </c>
      <c r="AB456" s="29"/>
      <c r="AC456" s="29"/>
      <c r="AD456" s="87" t="str">
        <f t="shared" si="76"/>
        <v/>
      </c>
      <c r="AE456" s="95" t="str">
        <f t="shared" si="77"/>
        <v/>
      </c>
      <c r="AF456" s="23">
        <f t="shared" si="78"/>
        <v>1</v>
      </c>
      <c r="AG456" s="2">
        <f t="shared" si="79"/>
        <v>7</v>
      </c>
      <c r="AH456" s="2">
        <f t="shared" si="80"/>
        <v>1</v>
      </c>
      <c r="AI456" s="2">
        <f>COUNTIF(【編集不可】祝日一覧!$B$1:$B$23,$F456)</f>
        <v>0</v>
      </c>
      <c r="AJ456" s="2">
        <f>COUNTIF(【編集不可】祝日一覧!$B$1:$B$23,$AF456)</f>
        <v>0</v>
      </c>
      <c r="AK456" s="2" t="str">
        <f ca="1">$B456&amp;"-"&amp;COUNTIF($B$13:INDIRECT("B"&amp;12+A456),B456)</f>
        <v>-0</v>
      </c>
    </row>
    <row r="457" spans="1:37" ht="21.75" customHeight="1" x14ac:dyDescent="0.25">
      <c r="A457" s="7">
        <v>445</v>
      </c>
      <c r="B457" s="14"/>
      <c r="C457" s="28"/>
      <c r="D457" s="28"/>
      <c r="E457" s="17"/>
      <c r="F457" s="17"/>
      <c r="G457" s="6"/>
      <c r="H457" s="9" t="s">
        <v>24</v>
      </c>
      <c r="I457" s="113">
        <f t="shared" si="81"/>
        <v>0</v>
      </c>
      <c r="J457" s="114"/>
      <c r="K457" s="5" t="s">
        <v>24</v>
      </c>
      <c r="L457" s="6"/>
      <c r="M457" s="9" t="s">
        <v>25</v>
      </c>
      <c r="N457" s="113">
        <f t="shared" si="70"/>
        <v>0</v>
      </c>
      <c r="O457" s="114"/>
      <c r="P457" s="5" t="s">
        <v>24</v>
      </c>
      <c r="R457" s="113">
        <f t="shared" si="71"/>
        <v>0</v>
      </c>
      <c r="S457" s="114"/>
      <c r="T457" s="5" t="s">
        <v>24</v>
      </c>
      <c r="V457" s="25" t="str">
        <f t="shared" si="74"/>
        <v/>
      </c>
      <c r="W457" s="25" t="str">
        <f t="shared" si="72"/>
        <v/>
      </c>
      <c r="X457" s="25" t="str">
        <f t="shared" si="75"/>
        <v/>
      </c>
      <c r="Y457" s="25" t="s">
        <v>26</v>
      </c>
      <c r="Z457" s="29"/>
      <c r="AA457" s="25" t="str">
        <f t="shared" si="73"/>
        <v/>
      </c>
      <c r="AB457" s="29"/>
      <c r="AC457" s="29"/>
      <c r="AD457" s="87" t="str">
        <f t="shared" si="76"/>
        <v/>
      </c>
      <c r="AE457" s="95" t="str">
        <f t="shared" si="77"/>
        <v/>
      </c>
      <c r="AF457" s="23">
        <f t="shared" si="78"/>
        <v>1</v>
      </c>
      <c r="AG457" s="2">
        <f t="shared" si="79"/>
        <v>7</v>
      </c>
      <c r="AH457" s="2">
        <f t="shared" si="80"/>
        <v>1</v>
      </c>
      <c r="AI457" s="2">
        <f>COUNTIF(【編集不可】祝日一覧!$B$1:$B$23,$F457)</f>
        <v>0</v>
      </c>
      <c r="AJ457" s="2">
        <f>COUNTIF(【編集不可】祝日一覧!$B$1:$B$23,$AF457)</f>
        <v>0</v>
      </c>
      <c r="AK457" s="2" t="str">
        <f ca="1">$B457&amp;"-"&amp;COUNTIF($B$13:INDIRECT("B"&amp;12+A457),B457)</f>
        <v>-0</v>
      </c>
    </row>
    <row r="458" spans="1:37" ht="21.75" customHeight="1" x14ac:dyDescent="0.25">
      <c r="A458" s="7">
        <v>446</v>
      </c>
      <c r="B458" s="14"/>
      <c r="C458" s="28"/>
      <c r="D458" s="28"/>
      <c r="E458" s="17"/>
      <c r="F458" s="17"/>
      <c r="G458" s="6"/>
      <c r="H458" s="9" t="s">
        <v>24</v>
      </c>
      <c r="I458" s="113">
        <f t="shared" si="81"/>
        <v>0</v>
      </c>
      <c r="J458" s="114"/>
      <c r="K458" s="5" t="s">
        <v>24</v>
      </c>
      <c r="L458" s="6"/>
      <c r="M458" s="9" t="s">
        <v>25</v>
      </c>
      <c r="N458" s="113">
        <f t="shared" si="70"/>
        <v>0</v>
      </c>
      <c r="O458" s="114"/>
      <c r="P458" s="5" t="s">
        <v>24</v>
      </c>
      <c r="R458" s="113">
        <f t="shared" si="71"/>
        <v>0</v>
      </c>
      <c r="S458" s="114"/>
      <c r="T458" s="5" t="s">
        <v>24</v>
      </c>
      <c r="V458" s="25" t="str">
        <f t="shared" si="74"/>
        <v/>
      </c>
      <c r="W458" s="25" t="str">
        <f t="shared" si="72"/>
        <v/>
      </c>
      <c r="X458" s="25" t="str">
        <f t="shared" si="75"/>
        <v/>
      </c>
      <c r="Y458" s="25" t="s">
        <v>26</v>
      </c>
      <c r="Z458" s="29"/>
      <c r="AA458" s="25" t="str">
        <f t="shared" si="73"/>
        <v/>
      </c>
      <c r="AB458" s="29"/>
      <c r="AC458" s="29"/>
      <c r="AD458" s="87" t="str">
        <f t="shared" si="76"/>
        <v/>
      </c>
      <c r="AE458" s="95" t="str">
        <f t="shared" si="77"/>
        <v/>
      </c>
      <c r="AF458" s="23">
        <f t="shared" si="78"/>
        <v>1</v>
      </c>
      <c r="AG458" s="2">
        <f t="shared" si="79"/>
        <v>7</v>
      </c>
      <c r="AH458" s="2">
        <f t="shared" si="80"/>
        <v>1</v>
      </c>
      <c r="AI458" s="2">
        <f>COUNTIF(【編集不可】祝日一覧!$B$1:$B$23,$F458)</f>
        <v>0</v>
      </c>
      <c r="AJ458" s="2">
        <f>COUNTIF(【編集不可】祝日一覧!$B$1:$B$23,$AF458)</f>
        <v>0</v>
      </c>
      <c r="AK458" s="2" t="str">
        <f ca="1">$B458&amp;"-"&amp;COUNTIF($B$13:INDIRECT("B"&amp;12+A458),B458)</f>
        <v>-0</v>
      </c>
    </row>
    <row r="459" spans="1:37" ht="21.75" customHeight="1" x14ac:dyDescent="0.25">
      <c r="A459" s="7">
        <v>447</v>
      </c>
      <c r="B459" s="14"/>
      <c r="C459" s="28"/>
      <c r="D459" s="28"/>
      <c r="E459" s="17"/>
      <c r="F459" s="17"/>
      <c r="G459" s="6"/>
      <c r="H459" s="9" t="s">
        <v>24</v>
      </c>
      <c r="I459" s="113">
        <f t="shared" si="81"/>
        <v>0</v>
      </c>
      <c r="J459" s="114"/>
      <c r="K459" s="5" t="s">
        <v>24</v>
      </c>
      <c r="L459" s="6"/>
      <c r="M459" s="9" t="s">
        <v>25</v>
      </c>
      <c r="N459" s="113">
        <f t="shared" si="70"/>
        <v>0</v>
      </c>
      <c r="O459" s="114"/>
      <c r="P459" s="5" t="s">
        <v>24</v>
      </c>
      <c r="R459" s="113">
        <f t="shared" si="71"/>
        <v>0</v>
      </c>
      <c r="S459" s="114"/>
      <c r="T459" s="5" t="s">
        <v>24</v>
      </c>
      <c r="V459" s="25" t="str">
        <f t="shared" si="74"/>
        <v/>
      </c>
      <c r="W459" s="25" t="str">
        <f t="shared" si="72"/>
        <v/>
      </c>
      <c r="X459" s="25" t="str">
        <f t="shared" si="75"/>
        <v/>
      </c>
      <c r="Y459" s="25" t="s">
        <v>26</v>
      </c>
      <c r="Z459" s="29"/>
      <c r="AA459" s="25" t="str">
        <f t="shared" si="73"/>
        <v/>
      </c>
      <c r="AB459" s="29"/>
      <c r="AC459" s="29"/>
      <c r="AD459" s="87" t="str">
        <f t="shared" si="76"/>
        <v/>
      </c>
      <c r="AE459" s="95" t="str">
        <f t="shared" si="77"/>
        <v/>
      </c>
      <c r="AF459" s="23">
        <f t="shared" si="78"/>
        <v>1</v>
      </c>
      <c r="AG459" s="2">
        <f t="shared" si="79"/>
        <v>7</v>
      </c>
      <c r="AH459" s="2">
        <f t="shared" si="80"/>
        <v>1</v>
      </c>
      <c r="AI459" s="2">
        <f>COUNTIF(【編集不可】祝日一覧!$B$1:$B$23,$F459)</f>
        <v>0</v>
      </c>
      <c r="AJ459" s="2">
        <f>COUNTIF(【編集不可】祝日一覧!$B$1:$B$23,$AF459)</f>
        <v>0</v>
      </c>
      <c r="AK459" s="2" t="str">
        <f ca="1">$B459&amp;"-"&amp;COUNTIF($B$13:INDIRECT("B"&amp;12+A459),B459)</f>
        <v>-0</v>
      </c>
    </row>
    <row r="460" spans="1:37" ht="21.75" customHeight="1" x14ac:dyDescent="0.25">
      <c r="A460" s="7">
        <v>448</v>
      </c>
      <c r="B460" s="14"/>
      <c r="C460" s="28"/>
      <c r="D460" s="28"/>
      <c r="E460" s="17"/>
      <c r="F460" s="17"/>
      <c r="G460" s="6"/>
      <c r="H460" s="9" t="s">
        <v>24</v>
      </c>
      <c r="I460" s="113">
        <f t="shared" si="81"/>
        <v>0</v>
      </c>
      <c r="J460" s="114"/>
      <c r="K460" s="5" t="s">
        <v>24</v>
      </c>
      <c r="L460" s="6"/>
      <c r="M460" s="9" t="s">
        <v>25</v>
      </c>
      <c r="N460" s="113">
        <f t="shared" si="70"/>
        <v>0</v>
      </c>
      <c r="O460" s="114"/>
      <c r="P460" s="5" t="s">
        <v>24</v>
      </c>
      <c r="R460" s="113">
        <f t="shared" si="71"/>
        <v>0</v>
      </c>
      <c r="S460" s="114"/>
      <c r="T460" s="5" t="s">
        <v>24</v>
      </c>
      <c r="V460" s="25" t="str">
        <f t="shared" si="74"/>
        <v/>
      </c>
      <c r="W460" s="25" t="str">
        <f t="shared" si="72"/>
        <v/>
      </c>
      <c r="X460" s="25" t="str">
        <f t="shared" si="75"/>
        <v/>
      </c>
      <c r="Y460" s="25" t="s">
        <v>26</v>
      </c>
      <c r="Z460" s="29"/>
      <c r="AA460" s="25" t="str">
        <f t="shared" si="73"/>
        <v/>
      </c>
      <c r="AB460" s="29"/>
      <c r="AC460" s="29"/>
      <c r="AD460" s="87" t="str">
        <f t="shared" si="76"/>
        <v/>
      </c>
      <c r="AE460" s="95" t="str">
        <f t="shared" si="77"/>
        <v/>
      </c>
      <c r="AF460" s="23">
        <f t="shared" si="78"/>
        <v>1</v>
      </c>
      <c r="AG460" s="2">
        <f t="shared" si="79"/>
        <v>7</v>
      </c>
      <c r="AH460" s="2">
        <f t="shared" si="80"/>
        <v>1</v>
      </c>
      <c r="AI460" s="2">
        <f>COUNTIF(【編集不可】祝日一覧!$B$1:$B$23,$F460)</f>
        <v>0</v>
      </c>
      <c r="AJ460" s="2">
        <f>COUNTIF(【編集不可】祝日一覧!$B$1:$B$23,$AF460)</f>
        <v>0</v>
      </c>
      <c r="AK460" s="2" t="str">
        <f ca="1">$B460&amp;"-"&amp;COUNTIF($B$13:INDIRECT("B"&amp;12+A460),B460)</f>
        <v>-0</v>
      </c>
    </row>
    <row r="461" spans="1:37" ht="21.75" customHeight="1" x14ac:dyDescent="0.25">
      <c r="A461" s="7">
        <v>449</v>
      </c>
      <c r="B461" s="14"/>
      <c r="C461" s="28"/>
      <c r="D461" s="28"/>
      <c r="E461" s="17"/>
      <c r="F461" s="17"/>
      <c r="G461" s="6"/>
      <c r="H461" s="9" t="s">
        <v>24</v>
      </c>
      <c r="I461" s="113">
        <f t="shared" si="81"/>
        <v>0</v>
      </c>
      <c r="J461" s="114"/>
      <c r="K461" s="5" t="s">
        <v>24</v>
      </c>
      <c r="L461" s="6"/>
      <c r="M461" s="9" t="s">
        <v>25</v>
      </c>
      <c r="N461" s="113">
        <f t="shared" si="70"/>
        <v>0</v>
      </c>
      <c r="O461" s="114"/>
      <c r="P461" s="5" t="s">
        <v>24</v>
      </c>
      <c r="R461" s="113">
        <f t="shared" ref="R461:R511" si="82">G461*L461</f>
        <v>0</v>
      </c>
      <c r="S461" s="114"/>
      <c r="T461" s="5" t="s">
        <v>24</v>
      </c>
      <c r="V461" s="25" t="str">
        <f t="shared" si="74"/>
        <v/>
      </c>
      <c r="W461" s="25" t="str">
        <f t="shared" ref="W461:W524" si="83">IF($F461="","",IF($AG461=7,"休日",IF(AND($AI461=1,$AH461=7),"休日",IF(AND($AG461=1,$AJ461=1),"休日",IF(AND($AI461=1,$AJ461=1),"休日","平日")))))</f>
        <v/>
      </c>
      <c r="X461" s="25" t="str">
        <f t="shared" si="75"/>
        <v/>
      </c>
      <c r="Y461" s="25" t="s">
        <v>26</v>
      </c>
      <c r="Z461" s="29"/>
      <c r="AA461" s="25" t="str">
        <f t="shared" ref="AA461:AA524" si="84">IF($B461="","","～")</f>
        <v/>
      </c>
      <c r="AB461" s="29"/>
      <c r="AC461" s="29"/>
      <c r="AD461" s="87" t="str">
        <f t="shared" si="76"/>
        <v/>
      </c>
      <c r="AE461" s="95" t="str">
        <f t="shared" si="77"/>
        <v/>
      </c>
      <c r="AF461" s="23">
        <f t="shared" si="78"/>
        <v>1</v>
      </c>
      <c r="AG461" s="2">
        <f t="shared" si="79"/>
        <v>7</v>
      </c>
      <c r="AH461" s="2">
        <f t="shared" si="80"/>
        <v>1</v>
      </c>
      <c r="AI461" s="2">
        <f>COUNTIF(【編集不可】祝日一覧!$B$1:$B$23,$F461)</f>
        <v>0</v>
      </c>
      <c r="AJ461" s="2">
        <f>COUNTIF(【編集不可】祝日一覧!$B$1:$B$23,$AF461)</f>
        <v>0</v>
      </c>
      <c r="AK461" s="2" t="str">
        <f ca="1">$B461&amp;"-"&amp;COUNTIF($B$13:INDIRECT("B"&amp;12+A461),B461)</f>
        <v>-0</v>
      </c>
    </row>
    <row r="462" spans="1:37" ht="21.75" customHeight="1" x14ac:dyDescent="0.25">
      <c r="A462" s="7">
        <v>450</v>
      </c>
      <c r="B462" s="14"/>
      <c r="C462" s="28"/>
      <c r="D462" s="28"/>
      <c r="E462" s="17"/>
      <c r="F462" s="17"/>
      <c r="G462" s="6"/>
      <c r="H462" s="9" t="s">
        <v>24</v>
      </c>
      <c r="I462" s="113">
        <f t="shared" si="81"/>
        <v>0</v>
      </c>
      <c r="J462" s="114"/>
      <c r="K462" s="5" t="s">
        <v>24</v>
      </c>
      <c r="L462" s="6"/>
      <c r="M462" s="9" t="s">
        <v>25</v>
      </c>
      <c r="N462" s="113">
        <f t="shared" si="70"/>
        <v>0</v>
      </c>
      <c r="O462" s="114"/>
      <c r="P462" s="5" t="s">
        <v>24</v>
      </c>
      <c r="R462" s="113">
        <f t="shared" si="82"/>
        <v>0</v>
      </c>
      <c r="S462" s="114"/>
      <c r="T462" s="5" t="s">
        <v>24</v>
      </c>
      <c r="V462" s="25" t="str">
        <f t="shared" ref="V462:V525" si="85">IF($G462="","",IF(AND($W462="平日",$G462&gt;=3000),"配布対象",IF(AND($W462="休日",$G462&gt;=2000),"配布対象","配布対象外")))</f>
        <v/>
      </c>
      <c r="W462" s="25" t="str">
        <f t="shared" si="83"/>
        <v/>
      </c>
      <c r="X462" s="25" t="str">
        <f t="shared" ref="X462:X525" si="86">IF($L462="","",IF(AND($V462="配布対象",$W462="平日"),2*$L462,IF(AND($V462="配布対象",$W462="休日"),1*$L462,"")))</f>
        <v/>
      </c>
      <c r="Y462" s="25" t="s">
        <v>26</v>
      </c>
      <c r="Z462" s="29"/>
      <c r="AA462" s="25" t="str">
        <f t="shared" si="84"/>
        <v/>
      </c>
      <c r="AB462" s="29"/>
      <c r="AC462" s="29"/>
      <c r="AD462" s="87" t="str">
        <f t="shared" ref="AD462:AD525" si="87">IF(AND(RIGHT($Z462,6)="",RIGHT($AB462,6)="",RIGHT($AC462,6)=""),"",IF(RIGHT($AC462,6)="",RIGHT($AB462,6)-RIGHT($Z462,6)+1,IF(AND(RIGHT($Z462,6)="",RIGHT($AB462,6)=""),LEN(TRIM($AC462))-LEN(SUBSTITUTE(TRIM($AC462),",",""))+1,RIGHT($AB462,6)-RIGHT($Z462,6)+1+LEN(TRIM($AC462))-LEN(SUBSTITUTE(TRIM($AC462),",",""))+1)))</f>
        <v/>
      </c>
      <c r="AE462" s="95" t="str">
        <f t="shared" ref="AE462:AE525" si="88">IFERROR($X462-$AD462,"")</f>
        <v/>
      </c>
      <c r="AF462" s="23">
        <f t="shared" ref="AF462:AF525" si="89">$F462+1</f>
        <v>1</v>
      </c>
      <c r="AG462" s="2">
        <f t="shared" ref="AG462:AG525" si="90">WEEKDAY($F462,1)</f>
        <v>7</v>
      </c>
      <c r="AH462" s="2">
        <f t="shared" ref="AH462:AH525" si="91">WEEKDAY($AF462,1)</f>
        <v>1</v>
      </c>
      <c r="AI462" s="2">
        <f>COUNTIF(【編集不可】祝日一覧!$B$1:$B$23,$F462)</f>
        <v>0</v>
      </c>
      <c r="AJ462" s="2">
        <f>COUNTIF(【編集不可】祝日一覧!$B$1:$B$23,$AF462)</f>
        <v>0</v>
      </c>
      <c r="AK462" s="2" t="str">
        <f ca="1">$B462&amp;"-"&amp;COUNTIF($B$13:INDIRECT("B"&amp;12+A462),B462)</f>
        <v>-0</v>
      </c>
    </row>
    <row r="463" spans="1:37" ht="21.75" customHeight="1" x14ac:dyDescent="0.25">
      <c r="A463" s="7">
        <v>451</v>
      </c>
      <c r="B463" s="14"/>
      <c r="C463" s="28"/>
      <c r="D463" s="28"/>
      <c r="E463" s="17"/>
      <c r="F463" s="17"/>
      <c r="G463" s="6"/>
      <c r="H463" s="9" t="s">
        <v>24</v>
      </c>
      <c r="I463" s="113">
        <f t="shared" si="81"/>
        <v>0</v>
      </c>
      <c r="J463" s="114"/>
      <c r="K463" s="5" t="s">
        <v>24</v>
      </c>
      <c r="L463" s="6"/>
      <c r="M463" s="9" t="s">
        <v>25</v>
      </c>
      <c r="N463" s="113">
        <f t="shared" si="70"/>
        <v>0</v>
      </c>
      <c r="O463" s="114"/>
      <c r="P463" s="5" t="s">
        <v>24</v>
      </c>
      <c r="R463" s="113">
        <f t="shared" si="82"/>
        <v>0</v>
      </c>
      <c r="S463" s="114"/>
      <c r="T463" s="5" t="s">
        <v>24</v>
      </c>
      <c r="V463" s="25" t="str">
        <f t="shared" si="85"/>
        <v/>
      </c>
      <c r="W463" s="25" t="str">
        <f t="shared" si="83"/>
        <v/>
      </c>
      <c r="X463" s="25" t="str">
        <f t="shared" si="86"/>
        <v/>
      </c>
      <c r="Y463" s="25" t="s">
        <v>26</v>
      </c>
      <c r="Z463" s="29"/>
      <c r="AA463" s="25" t="str">
        <f t="shared" si="84"/>
        <v/>
      </c>
      <c r="AB463" s="29"/>
      <c r="AC463" s="29"/>
      <c r="AD463" s="87" t="str">
        <f t="shared" si="87"/>
        <v/>
      </c>
      <c r="AE463" s="95" t="str">
        <f t="shared" si="88"/>
        <v/>
      </c>
      <c r="AF463" s="23">
        <f t="shared" si="89"/>
        <v>1</v>
      </c>
      <c r="AG463" s="2">
        <f t="shared" si="90"/>
        <v>7</v>
      </c>
      <c r="AH463" s="2">
        <f t="shared" si="91"/>
        <v>1</v>
      </c>
      <c r="AI463" s="2">
        <f>COUNTIF(【編集不可】祝日一覧!$B$1:$B$23,$F463)</f>
        <v>0</v>
      </c>
      <c r="AJ463" s="2">
        <f>COUNTIF(【編集不可】祝日一覧!$B$1:$B$23,$AF463)</f>
        <v>0</v>
      </c>
      <c r="AK463" s="2" t="str">
        <f ca="1">$B463&amp;"-"&amp;COUNTIF($B$13:INDIRECT("B"&amp;12+A463),B463)</f>
        <v>-0</v>
      </c>
    </row>
    <row r="464" spans="1:37" ht="21.75" customHeight="1" x14ac:dyDescent="0.25">
      <c r="A464" s="7">
        <v>452</v>
      </c>
      <c r="B464" s="14"/>
      <c r="C464" s="28"/>
      <c r="D464" s="28"/>
      <c r="E464" s="17"/>
      <c r="F464" s="17"/>
      <c r="G464" s="6"/>
      <c r="H464" s="9" t="s">
        <v>24</v>
      </c>
      <c r="I464" s="113">
        <f t="shared" si="81"/>
        <v>0</v>
      </c>
      <c r="J464" s="114"/>
      <c r="K464" s="5" t="s">
        <v>24</v>
      </c>
      <c r="L464" s="6"/>
      <c r="M464" s="9" t="s">
        <v>25</v>
      </c>
      <c r="N464" s="113">
        <f t="shared" si="70"/>
        <v>0</v>
      </c>
      <c r="O464" s="114"/>
      <c r="P464" s="5" t="s">
        <v>24</v>
      </c>
      <c r="R464" s="113">
        <f t="shared" si="82"/>
        <v>0</v>
      </c>
      <c r="S464" s="114"/>
      <c r="T464" s="5" t="s">
        <v>24</v>
      </c>
      <c r="V464" s="25" t="str">
        <f t="shared" si="85"/>
        <v/>
      </c>
      <c r="W464" s="25" t="str">
        <f t="shared" si="83"/>
        <v/>
      </c>
      <c r="X464" s="25" t="str">
        <f t="shared" si="86"/>
        <v/>
      </c>
      <c r="Y464" s="25" t="s">
        <v>26</v>
      </c>
      <c r="Z464" s="29"/>
      <c r="AA464" s="25" t="str">
        <f t="shared" si="84"/>
        <v/>
      </c>
      <c r="AB464" s="29"/>
      <c r="AC464" s="29"/>
      <c r="AD464" s="87" t="str">
        <f t="shared" si="87"/>
        <v/>
      </c>
      <c r="AE464" s="95" t="str">
        <f t="shared" si="88"/>
        <v/>
      </c>
      <c r="AF464" s="23">
        <f t="shared" si="89"/>
        <v>1</v>
      </c>
      <c r="AG464" s="2">
        <f t="shared" si="90"/>
        <v>7</v>
      </c>
      <c r="AH464" s="2">
        <f t="shared" si="91"/>
        <v>1</v>
      </c>
      <c r="AI464" s="2">
        <f>COUNTIF(【編集不可】祝日一覧!$B$1:$B$23,$F464)</f>
        <v>0</v>
      </c>
      <c r="AJ464" s="2">
        <f>COUNTIF(【編集不可】祝日一覧!$B$1:$B$23,$AF464)</f>
        <v>0</v>
      </c>
      <c r="AK464" s="2" t="str">
        <f ca="1">$B464&amp;"-"&amp;COUNTIF($B$13:INDIRECT("B"&amp;12+A464),B464)</f>
        <v>-0</v>
      </c>
    </row>
    <row r="465" spans="1:37" ht="21.75" customHeight="1" x14ac:dyDescent="0.25">
      <c r="A465" s="7">
        <v>453</v>
      </c>
      <c r="B465" s="14"/>
      <c r="C465" s="28"/>
      <c r="D465" s="28"/>
      <c r="E465" s="17"/>
      <c r="F465" s="17"/>
      <c r="G465" s="6"/>
      <c r="H465" s="9" t="s">
        <v>24</v>
      </c>
      <c r="I465" s="113">
        <f t="shared" si="81"/>
        <v>0</v>
      </c>
      <c r="J465" s="114"/>
      <c r="K465" s="5" t="s">
        <v>24</v>
      </c>
      <c r="L465" s="6"/>
      <c r="M465" s="9" t="s">
        <v>25</v>
      </c>
      <c r="N465" s="113">
        <f t="shared" si="70"/>
        <v>0</v>
      </c>
      <c r="O465" s="114"/>
      <c r="P465" s="5" t="s">
        <v>24</v>
      </c>
      <c r="R465" s="113">
        <f t="shared" si="82"/>
        <v>0</v>
      </c>
      <c r="S465" s="114"/>
      <c r="T465" s="5" t="s">
        <v>24</v>
      </c>
      <c r="V465" s="25" t="str">
        <f t="shared" si="85"/>
        <v/>
      </c>
      <c r="W465" s="25" t="str">
        <f t="shared" si="83"/>
        <v/>
      </c>
      <c r="X465" s="25" t="str">
        <f t="shared" si="86"/>
        <v/>
      </c>
      <c r="Y465" s="25" t="s">
        <v>26</v>
      </c>
      <c r="Z465" s="29"/>
      <c r="AA465" s="25" t="str">
        <f t="shared" si="84"/>
        <v/>
      </c>
      <c r="AB465" s="29"/>
      <c r="AC465" s="29"/>
      <c r="AD465" s="87" t="str">
        <f t="shared" si="87"/>
        <v/>
      </c>
      <c r="AE465" s="95" t="str">
        <f t="shared" si="88"/>
        <v/>
      </c>
      <c r="AF465" s="23">
        <f t="shared" si="89"/>
        <v>1</v>
      </c>
      <c r="AG465" s="2">
        <f t="shared" si="90"/>
        <v>7</v>
      </c>
      <c r="AH465" s="2">
        <f t="shared" si="91"/>
        <v>1</v>
      </c>
      <c r="AI465" s="2">
        <f>COUNTIF(【編集不可】祝日一覧!$B$1:$B$23,$F465)</f>
        <v>0</v>
      </c>
      <c r="AJ465" s="2">
        <f>COUNTIF(【編集不可】祝日一覧!$B$1:$B$23,$AF465)</f>
        <v>0</v>
      </c>
      <c r="AK465" s="2" t="str">
        <f ca="1">$B465&amp;"-"&amp;COUNTIF($B$13:INDIRECT("B"&amp;12+A465),B465)</f>
        <v>-0</v>
      </c>
    </row>
    <row r="466" spans="1:37" ht="21.75" customHeight="1" x14ac:dyDescent="0.25">
      <c r="A466" s="7">
        <v>454</v>
      </c>
      <c r="B466" s="14"/>
      <c r="C466" s="28"/>
      <c r="D466" s="28"/>
      <c r="E466" s="17"/>
      <c r="F466" s="17"/>
      <c r="G466" s="6"/>
      <c r="H466" s="9" t="s">
        <v>24</v>
      </c>
      <c r="I466" s="113">
        <f t="shared" si="81"/>
        <v>0</v>
      </c>
      <c r="J466" s="114"/>
      <c r="K466" s="5" t="s">
        <v>24</v>
      </c>
      <c r="L466" s="6"/>
      <c r="M466" s="9" t="s">
        <v>25</v>
      </c>
      <c r="N466" s="113">
        <f t="shared" si="70"/>
        <v>0</v>
      </c>
      <c r="O466" s="114"/>
      <c r="P466" s="5" t="s">
        <v>24</v>
      </c>
      <c r="R466" s="113">
        <f t="shared" si="82"/>
        <v>0</v>
      </c>
      <c r="S466" s="114"/>
      <c r="T466" s="5" t="s">
        <v>24</v>
      </c>
      <c r="V466" s="25" t="str">
        <f t="shared" si="85"/>
        <v/>
      </c>
      <c r="W466" s="25" t="str">
        <f t="shared" si="83"/>
        <v/>
      </c>
      <c r="X466" s="25" t="str">
        <f t="shared" si="86"/>
        <v/>
      </c>
      <c r="Y466" s="25" t="s">
        <v>26</v>
      </c>
      <c r="Z466" s="29"/>
      <c r="AA466" s="25" t="str">
        <f t="shared" si="84"/>
        <v/>
      </c>
      <c r="AB466" s="29"/>
      <c r="AC466" s="29"/>
      <c r="AD466" s="87" t="str">
        <f t="shared" si="87"/>
        <v/>
      </c>
      <c r="AE466" s="95" t="str">
        <f t="shared" si="88"/>
        <v/>
      </c>
      <c r="AF466" s="23">
        <f t="shared" si="89"/>
        <v>1</v>
      </c>
      <c r="AG466" s="2">
        <f t="shared" si="90"/>
        <v>7</v>
      </c>
      <c r="AH466" s="2">
        <f t="shared" si="91"/>
        <v>1</v>
      </c>
      <c r="AI466" s="2">
        <f>COUNTIF(【編集不可】祝日一覧!$B$1:$B$23,$F466)</f>
        <v>0</v>
      </c>
      <c r="AJ466" s="2">
        <f>COUNTIF(【編集不可】祝日一覧!$B$1:$B$23,$AF466)</f>
        <v>0</v>
      </c>
      <c r="AK466" s="2" t="str">
        <f ca="1">$B466&amp;"-"&amp;COUNTIF($B$13:INDIRECT("B"&amp;12+A466),B466)</f>
        <v>-0</v>
      </c>
    </row>
    <row r="467" spans="1:37" ht="21.75" customHeight="1" x14ac:dyDescent="0.25">
      <c r="A467" s="7">
        <v>455</v>
      </c>
      <c r="B467" s="14"/>
      <c r="C467" s="28"/>
      <c r="D467" s="28"/>
      <c r="E467" s="17"/>
      <c r="F467" s="17"/>
      <c r="G467" s="6"/>
      <c r="H467" s="9" t="s">
        <v>24</v>
      </c>
      <c r="I467" s="113">
        <f t="shared" si="81"/>
        <v>0</v>
      </c>
      <c r="J467" s="114"/>
      <c r="K467" s="5" t="s">
        <v>24</v>
      </c>
      <c r="L467" s="6"/>
      <c r="M467" s="9" t="s">
        <v>25</v>
      </c>
      <c r="N467" s="113">
        <f t="shared" si="70"/>
        <v>0</v>
      </c>
      <c r="O467" s="114"/>
      <c r="P467" s="5" t="s">
        <v>24</v>
      </c>
      <c r="R467" s="113">
        <f t="shared" si="82"/>
        <v>0</v>
      </c>
      <c r="S467" s="114"/>
      <c r="T467" s="5" t="s">
        <v>24</v>
      </c>
      <c r="V467" s="25" t="str">
        <f t="shared" si="85"/>
        <v/>
      </c>
      <c r="W467" s="25" t="str">
        <f t="shared" si="83"/>
        <v/>
      </c>
      <c r="X467" s="25" t="str">
        <f t="shared" si="86"/>
        <v/>
      </c>
      <c r="Y467" s="25" t="s">
        <v>26</v>
      </c>
      <c r="Z467" s="29"/>
      <c r="AA467" s="25" t="str">
        <f t="shared" si="84"/>
        <v/>
      </c>
      <c r="AB467" s="29"/>
      <c r="AC467" s="29"/>
      <c r="AD467" s="87" t="str">
        <f t="shared" si="87"/>
        <v/>
      </c>
      <c r="AE467" s="95" t="str">
        <f t="shared" si="88"/>
        <v/>
      </c>
      <c r="AF467" s="23">
        <f t="shared" si="89"/>
        <v>1</v>
      </c>
      <c r="AG467" s="2">
        <f t="shared" si="90"/>
        <v>7</v>
      </c>
      <c r="AH467" s="2">
        <f t="shared" si="91"/>
        <v>1</v>
      </c>
      <c r="AI467" s="2">
        <f>COUNTIF(【編集不可】祝日一覧!$B$1:$B$23,$F467)</f>
        <v>0</v>
      </c>
      <c r="AJ467" s="2">
        <f>COUNTIF(【編集不可】祝日一覧!$B$1:$B$23,$AF467)</f>
        <v>0</v>
      </c>
      <c r="AK467" s="2" t="str">
        <f ca="1">$B467&amp;"-"&amp;COUNTIF($B$13:INDIRECT("B"&amp;12+A467),B467)</f>
        <v>-0</v>
      </c>
    </row>
    <row r="468" spans="1:37" ht="21.75" customHeight="1" x14ac:dyDescent="0.25">
      <c r="A468" s="7">
        <v>456</v>
      </c>
      <c r="B468" s="14"/>
      <c r="C468" s="28"/>
      <c r="D468" s="28"/>
      <c r="E468" s="17"/>
      <c r="F468" s="17"/>
      <c r="G468" s="6"/>
      <c r="H468" s="9" t="s">
        <v>24</v>
      </c>
      <c r="I468" s="113">
        <f t="shared" ref="I468:I531" si="92">IF(ROUNDDOWN(G468*0.2,0)&lt;3000,ROUNDDOWN(G468*0.2,0),3000)</f>
        <v>0</v>
      </c>
      <c r="J468" s="114"/>
      <c r="K468" s="5" t="s">
        <v>24</v>
      </c>
      <c r="L468" s="6"/>
      <c r="M468" s="9" t="s">
        <v>25</v>
      </c>
      <c r="N468" s="113">
        <f t="shared" si="70"/>
        <v>0</v>
      </c>
      <c r="O468" s="114"/>
      <c r="P468" s="5" t="s">
        <v>24</v>
      </c>
      <c r="R468" s="113">
        <f t="shared" si="82"/>
        <v>0</v>
      </c>
      <c r="S468" s="114"/>
      <c r="T468" s="5" t="s">
        <v>24</v>
      </c>
      <c r="V468" s="25" t="str">
        <f t="shared" si="85"/>
        <v/>
      </c>
      <c r="W468" s="25" t="str">
        <f t="shared" si="83"/>
        <v/>
      </c>
      <c r="X468" s="25" t="str">
        <f t="shared" si="86"/>
        <v/>
      </c>
      <c r="Y468" s="25" t="s">
        <v>26</v>
      </c>
      <c r="Z468" s="29"/>
      <c r="AA468" s="25" t="str">
        <f t="shared" si="84"/>
        <v/>
      </c>
      <c r="AB468" s="29"/>
      <c r="AC468" s="29"/>
      <c r="AD468" s="87" t="str">
        <f t="shared" si="87"/>
        <v/>
      </c>
      <c r="AE468" s="95" t="str">
        <f t="shared" si="88"/>
        <v/>
      </c>
      <c r="AF468" s="23">
        <f t="shared" si="89"/>
        <v>1</v>
      </c>
      <c r="AG468" s="2">
        <f t="shared" si="90"/>
        <v>7</v>
      </c>
      <c r="AH468" s="2">
        <f t="shared" si="91"/>
        <v>1</v>
      </c>
      <c r="AI468" s="2">
        <f>COUNTIF(【編集不可】祝日一覧!$B$1:$B$23,$F468)</f>
        <v>0</v>
      </c>
      <c r="AJ468" s="2">
        <f>COUNTIF(【編集不可】祝日一覧!$B$1:$B$23,$AF468)</f>
        <v>0</v>
      </c>
      <c r="AK468" s="2" t="str">
        <f ca="1">$B468&amp;"-"&amp;COUNTIF($B$13:INDIRECT("B"&amp;12+A468),B468)</f>
        <v>-0</v>
      </c>
    </row>
    <row r="469" spans="1:37" ht="21.75" customHeight="1" x14ac:dyDescent="0.25">
      <c r="A469" s="7">
        <v>457</v>
      </c>
      <c r="B469" s="14"/>
      <c r="C469" s="28"/>
      <c r="D469" s="28"/>
      <c r="E469" s="17"/>
      <c r="F469" s="17"/>
      <c r="G469" s="6"/>
      <c r="H469" s="9" t="s">
        <v>24</v>
      </c>
      <c r="I469" s="113">
        <f t="shared" si="92"/>
        <v>0</v>
      </c>
      <c r="J469" s="114"/>
      <c r="K469" s="5" t="s">
        <v>24</v>
      </c>
      <c r="L469" s="6"/>
      <c r="M469" s="9" t="s">
        <v>25</v>
      </c>
      <c r="N469" s="113">
        <f t="shared" si="70"/>
        <v>0</v>
      </c>
      <c r="O469" s="114"/>
      <c r="P469" s="5" t="s">
        <v>24</v>
      </c>
      <c r="R469" s="113">
        <f t="shared" si="82"/>
        <v>0</v>
      </c>
      <c r="S469" s="114"/>
      <c r="T469" s="5" t="s">
        <v>24</v>
      </c>
      <c r="V469" s="25" t="str">
        <f t="shared" si="85"/>
        <v/>
      </c>
      <c r="W469" s="25" t="str">
        <f t="shared" si="83"/>
        <v/>
      </c>
      <c r="X469" s="25" t="str">
        <f t="shared" si="86"/>
        <v/>
      </c>
      <c r="Y469" s="25" t="s">
        <v>26</v>
      </c>
      <c r="Z469" s="29"/>
      <c r="AA469" s="25" t="str">
        <f t="shared" si="84"/>
        <v/>
      </c>
      <c r="AB469" s="29"/>
      <c r="AC469" s="29"/>
      <c r="AD469" s="87" t="str">
        <f t="shared" si="87"/>
        <v/>
      </c>
      <c r="AE469" s="95" t="str">
        <f t="shared" si="88"/>
        <v/>
      </c>
      <c r="AF469" s="23">
        <f t="shared" si="89"/>
        <v>1</v>
      </c>
      <c r="AG469" s="2">
        <f t="shared" si="90"/>
        <v>7</v>
      </c>
      <c r="AH469" s="2">
        <f t="shared" si="91"/>
        <v>1</v>
      </c>
      <c r="AI469" s="2">
        <f>COUNTIF(【編集不可】祝日一覧!$B$1:$B$23,$F469)</f>
        <v>0</v>
      </c>
      <c r="AJ469" s="2">
        <f>COUNTIF(【編集不可】祝日一覧!$B$1:$B$23,$AF469)</f>
        <v>0</v>
      </c>
      <c r="AK469" s="2" t="str">
        <f ca="1">$B469&amp;"-"&amp;COUNTIF($B$13:INDIRECT("B"&amp;12+A469),B469)</f>
        <v>-0</v>
      </c>
    </row>
    <row r="470" spans="1:37" ht="21.75" customHeight="1" x14ac:dyDescent="0.25">
      <c r="A470" s="7">
        <v>458</v>
      </c>
      <c r="B470" s="14"/>
      <c r="C470" s="28"/>
      <c r="D470" s="28"/>
      <c r="E470" s="17"/>
      <c r="F470" s="17"/>
      <c r="G470" s="6"/>
      <c r="H470" s="9" t="s">
        <v>24</v>
      </c>
      <c r="I470" s="113">
        <f t="shared" si="92"/>
        <v>0</v>
      </c>
      <c r="J470" s="114"/>
      <c r="K470" s="5" t="s">
        <v>24</v>
      </c>
      <c r="L470" s="6"/>
      <c r="M470" s="9" t="s">
        <v>25</v>
      </c>
      <c r="N470" s="113">
        <f t="shared" si="70"/>
        <v>0</v>
      </c>
      <c r="O470" s="114"/>
      <c r="P470" s="5" t="s">
        <v>24</v>
      </c>
      <c r="R470" s="113">
        <f t="shared" si="82"/>
        <v>0</v>
      </c>
      <c r="S470" s="114"/>
      <c r="T470" s="5" t="s">
        <v>24</v>
      </c>
      <c r="V470" s="25" t="str">
        <f t="shared" si="85"/>
        <v/>
      </c>
      <c r="W470" s="25" t="str">
        <f t="shared" si="83"/>
        <v/>
      </c>
      <c r="X470" s="25" t="str">
        <f t="shared" si="86"/>
        <v/>
      </c>
      <c r="Y470" s="25" t="s">
        <v>26</v>
      </c>
      <c r="Z470" s="29"/>
      <c r="AA470" s="25" t="str">
        <f t="shared" si="84"/>
        <v/>
      </c>
      <c r="AB470" s="29"/>
      <c r="AC470" s="29"/>
      <c r="AD470" s="87" t="str">
        <f t="shared" si="87"/>
        <v/>
      </c>
      <c r="AE470" s="95" t="str">
        <f t="shared" si="88"/>
        <v/>
      </c>
      <c r="AF470" s="23">
        <f t="shared" si="89"/>
        <v>1</v>
      </c>
      <c r="AG470" s="2">
        <f t="shared" si="90"/>
        <v>7</v>
      </c>
      <c r="AH470" s="2">
        <f t="shared" si="91"/>
        <v>1</v>
      </c>
      <c r="AI470" s="2">
        <f>COUNTIF(【編集不可】祝日一覧!$B$1:$B$23,$F470)</f>
        <v>0</v>
      </c>
      <c r="AJ470" s="2">
        <f>COUNTIF(【編集不可】祝日一覧!$B$1:$B$23,$AF470)</f>
        <v>0</v>
      </c>
      <c r="AK470" s="2" t="str">
        <f ca="1">$B470&amp;"-"&amp;COUNTIF($B$13:INDIRECT("B"&amp;12+A470),B470)</f>
        <v>-0</v>
      </c>
    </row>
    <row r="471" spans="1:37" ht="21.75" customHeight="1" x14ac:dyDescent="0.25">
      <c r="A471" s="7">
        <v>459</v>
      </c>
      <c r="B471" s="14"/>
      <c r="C471" s="28"/>
      <c r="D471" s="28"/>
      <c r="E471" s="17"/>
      <c r="F471" s="17"/>
      <c r="G471" s="6"/>
      <c r="H471" s="9" t="s">
        <v>24</v>
      </c>
      <c r="I471" s="113">
        <f t="shared" si="92"/>
        <v>0</v>
      </c>
      <c r="J471" s="114"/>
      <c r="K471" s="5" t="s">
        <v>24</v>
      </c>
      <c r="L471" s="6"/>
      <c r="M471" s="9" t="s">
        <v>25</v>
      </c>
      <c r="N471" s="113">
        <f t="shared" si="70"/>
        <v>0</v>
      </c>
      <c r="O471" s="114"/>
      <c r="P471" s="5" t="s">
        <v>24</v>
      </c>
      <c r="R471" s="113">
        <f t="shared" si="82"/>
        <v>0</v>
      </c>
      <c r="S471" s="114"/>
      <c r="T471" s="5" t="s">
        <v>24</v>
      </c>
      <c r="V471" s="25" t="str">
        <f t="shared" si="85"/>
        <v/>
      </c>
      <c r="W471" s="25" t="str">
        <f t="shared" si="83"/>
        <v/>
      </c>
      <c r="X471" s="25" t="str">
        <f t="shared" si="86"/>
        <v/>
      </c>
      <c r="Y471" s="25" t="s">
        <v>26</v>
      </c>
      <c r="Z471" s="29"/>
      <c r="AA471" s="25" t="str">
        <f t="shared" si="84"/>
        <v/>
      </c>
      <c r="AB471" s="29"/>
      <c r="AC471" s="29"/>
      <c r="AD471" s="87" t="str">
        <f t="shared" si="87"/>
        <v/>
      </c>
      <c r="AE471" s="95" t="str">
        <f t="shared" si="88"/>
        <v/>
      </c>
      <c r="AF471" s="23">
        <f t="shared" si="89"/>
        <v>1</v>
      </c>
      <c r="AG471" s="2">
        <f t="shared" si="90"/>
        <v>7</v>
      </c>
      <c r="AH471" s="2">
        <f t="shared" si="91"/>
        <v>1</v>
      </c>
      <c r="AI471" s="2">
        <f>COUNTIF(【編集不可】祝日一覧!$B$1:$B$23,$F471)</f>
        <v>0</v>
      </c>
      <c r="AJ471" s="2">
        <f>COUNTIF(【編集不可】祝日一覧!$B$1:$B$23,$AF471)</f>
        <v>0</v>
      </c>
      <c r="AK471" s="2" t="str">
        <f ca="1">$B471&amp;"-"&amp;COUNTIF($B$13:INDIRECT("B"&amp;12+A471),B471)</f>
        <v>-0</v>
      </c>
    </row>
    <row r="472" spans="1:37" ht="21.75" customHeight="1" x14ac:dyDescent="0.25">
      <c r="A472" s="7">
        <v>460</v>
      </c>
      <c r="B472" s="14"/>
      <c r="C472" s="28"/>
      <c r="D472" s="28"/>
      <c r="E472" s="17"/>
      <c r="F472" s="17"/>
      <c r="G472" s="6"/>
      <c r="H472" s="9" t="s">
        <v>24</v>
      </c>
      <c r="I472" s="113">
        <f t="shared" si="92"/>
        <v>0</v>
      </c>
      <c r="J472" s="114"/>
      <c r="K472" s="5" t="s">
        <v>24</v>
      </c>
      <c r="L472" s="6"/>
      <c r="M472" s="9" t="s">
        <v>25</v>
      </c>
      <c r="N472" s="113">
        <f t="shared" si="70"/>
        <v>0</v>
      </c>
      <c r="O472" s="114"/>
      <c r="P472" s="5" t="s">
        <v>24</v>
      </c>
      <c r="R472" s="113">
        <f t="shared" si="82"/>
        <v>0</v>
      </c>
      <c r="S472" s="114"/>
      <c r="T472" s="5" t="s">
        <v>24</v>
      </c>
      <c r="V472" s="25" t="str">
        <f t="shared" si="85"/>
        <v/>
      </c>
      <c r="W472" s="25" t="str">
        <f t="shared" si="83"/>
        <v/>
      </c>
      <c r="X472" s="25" t="str">
        <f t="shared" si="86"/>
        <v/>
      </c>
      <c r="Y472" s="25" t="s">
        <v>26</v>
      </c>
      <c r="Z472" s="29"/>
      <c r="AA472" s="25" t="str">
        <f t="shared" si="84"/>
        <v/>
      </c>
      <c r="AB472" s="29"/>
      <c r="AC472" s="29"/>
      <c r="AD472" s="87" t="str">
        <f t="shared" si="87"/>
        <v/>
      </c>
      <c r="AE472" s="95" t="str">
        <f t="shared" si="88"/>
        <v/>
      </c>
      <c r="AF472" s="23">
        <f t="shared" si="89"/>
        <v>1</v>
      </c>
      <c r="AG472" s="2">
        <f t="shared" si="90"/>
        <v>7</v>
      </c>
      <c r="AH472" s="2">
        <f t="shared" si="91"/>
        <v>1</v>
      </c>
      <c r="AI472" s="2">
        <f>COUNTIF(【編集不可】祝日一覧!$B$1:$B$23,$F472)</f>
        <v>0</v>
      </c>
      <c r="AJ472" s="2">
        <f>COUNTIF(【編集不可】祝日一覧!$B$1:$B$23,$AF472)</f>
        <v>0</v>
      </c>
      <c r="AK472" s="2" t="str">
        <f ca="1">$B472&amp;"-"&amp;COUNTIF($B$13:INDIRECT("B"&amp;12+A472),B472)</f>
        <v>-0</v>
      </c>
    </row>
    <row r="473" spans="1:37" ht="21.75" customHeight="1" x14ac:dyDescent="0.25">
      <c r="A473" s="7">
        <v>461</v>
      </c>
      <c r="B473" s="14"/>
      <c r="C473" s="28"/>
      <c r="D473" s="28"/>
      <c r="E473" s="17"/>
      <c r="F473" s="17"/>
      <c r="G473" s="6"/>
      <c r="H473" s="9" t="s">
        <v>24</v>
      </c>
      <c r="I473" s="113">
        <f t="shared" si="92"/>
        <v>0</v>
      </c>
      <c r="J473" s="114"/>
      <c r="K473" s="5" t="s">
        <v>24</v>
      </c>
      <c r="L473" s="6"/>
      <c r="M473" s="9" t="s">
        <v>25</v>
      </c>
      <c r="N473" s="113">
        <f t="shared" si="70"/>
        <v>0</v>
      </c>
      <c r="O473" s="114"/>
      <c r="P473" s="5" t="s">
        <v>24</v>
      </c>
      <c r="R473" s="113">
        <f t="shared" si="82"/>
        <v>0</v>
      </c>
      <c r="S473" s="114"/>
      <c r="T473" s="5" t="s">
        <v>24</v>
      </c>
      <c r="V473" s="25" t="str">
        <f t="shared" si="85"/>
        <v/>
      </c>
      <c r="W473" s="25" t="str">
        <f t="shared" si="83"/>
        <v/>
      </c>
      <c r="X473" s="25" t="str">
        <f t="shared" si="86"/>
        <v/>
      </c>
      <c r="Y473" s="25" t="s">
        <v>26</v>
      </c>
      <c r="Z473" s="29"/>
      <c r="AA473" s="25" t="str">
        <f t="shared" si="84"/>
        <v/>
      </c>
      <c r="AB473" s="29"/>
      <c r="AC473" s="29"/>
      <c r="AD473" s="87" t="str">
        <f t="shared" si="87"/>
        <v/>
      </c>
      <c r="AE473" s="95" t="str">
        <f t="shared" si="88"/>
        <v/>
      </c>
      <c r="AF473" s="23">
        <f t="shared" si="89"/>
        <v>1</v>
      </c>
      <c r="AG473" s="2">
        <f t="shared" si="90"/>
        <v>7</v>
      </c>
      <c r="AH473" s="2">
        <f t="shared" si="91"/>
        <v>1</v>
      </c>
      <c r="AI473" s="2">
        <f>COUNTIF(【編集不可】祝日一覧!$B$1:$B$23,$F473)</f>
        <v>0</v>
      </c>
      <c r="AJ473" s="2">
        <f>COUNTIF(【編集不可】祝日一覧!$B$1:$B$23,$AF473)</f>
        <v>0</v>
      </c>
      <c r="AK473" s="2" t="str">
        <f ca="1">$B473&amp;"-"&amp;COUNTIF($B$13:INDIRECT("B"&amp;12+A473),B473)</f>
        <v>-0</v>
      </c>
    </row>
    <row r="474" spans="1:37" ht="21.75" customHeight="1" x14ac:dyDescent="0.25">
      <c r="A474" s="7">
        <v>462</v>
      </c>
      <c r="B474" s="14"/>
      <c r="C474" s="28"/>
      <c r="D474" s="28"/>
      <c r="E474" s="17"/>
      <c r="F474" s="17"/>
      <c r="G474" s="6"/>
      <c r="H474" s="9" t="s">
        <v>24</v>
      </c>
      <c r="I474" s="113">
        <f t="shared" si="92"/>
        <v>0</v>
      </c>
      <c r="J474" s="114"/>
      <c r="K474" s="5" t="s">
        <v>24</v>
      </c>
      <c r="L474" s="6"/>
      <c r="M474" s="9" t="s">
        <v>25</v>
      </c>
      <c r="N474" s="113">
        <f t="shared" si="70"/>
        <v>0</v>
      </c>
      <c r="O474" s="114"/>
      <c r="P474" s="5" t="s">
        <v>24</v>
      </c>
      <c r="R474" s="113">
        <f t="shared" si="82"/>
        <v>0</v>
      </c>
      <c r="S474" s="114"/>
      <c r="T474" s="5" t="s">
        <v>24</v>
      </c>
      <c r="V474" s="25" t="str">
        <f t="shared" si="85"/>
        <v/>
      </c>
      <c r="W474" s="25" t="str">
        <f t="shared" si="83"/>
        <v/>
      </c>
      <c r="X474" s="25" t="str">
        <f t="shared" si="86"/>
        <v/>
      </c>
      <c r="Y474" s="25" t="s">
        <v>26</v>
      </c>
      <c r="Z474" s="29"/>
      <c r="AA474" s="25" t="str">
        <f t="shared" si="84"/>
        <v/>
      </c>
      <c r="AB474" s="29"/>
      <c r="AC474" s="29"/>
      <c r="AD474" s="87" t="str">
        <f t="shared" si="87"/>
        <v/>
      </c>
      <c r="AE474" s="95" t="str">
        <f t="shared" si="88"/>
        <v/>
      </c>
      <c r="AF474" s="23">
        <f t="shared" si="89"/>
        <v>1</v>
      </c>
      <c r="AG474" s="2">
        <f t="shared" si="90"/>
        <v>7</v>
      </c>
      <c r="AH474" s="2">
        <f t="shared" si="91"/>
        <v>1</v>
      </c>
      <c r="AI474" s="2">
        <f>COUNTIF(【編集不可】祝日一覧!$B$1:$B$23,$F474)</f>
        <v>0</v>
      </c>
      <c r="AJ474" s="2">
        <f>COUNTIF(【編集不可】祝日一覧!$B$1:$B$23,$AF474)</f>
        <v>0</v>
      </c>
      <c r="AK474" s="2" t="str">
        <f ca="1">$B474&amp;"-"&amp;COUNTIF($B$13:INDIRECT("B"&amp;12+A474),B474)</f>
        <v>-0</v>
      </c>
    </row>
    <row r="475" spans="1:37" ht="21.75" customHeight="1" x14ac:dyDescent="0.25">
      <c r="A475" s="7">
        <v>463</v>
      </c>
      <c r="B475" s="14"/>
      <c r="C475" s="28"/>
      <c r="D475" s="28"/>
      <c r="E475" s="17"/>
      <c r="F475" s="17"/>
      <c r="G475" s="6"/>
      <c r="H475" s="9" t="s">
        <v>24</v>
      </c>
      <c r="I475" s="113">
        <f t="shared" si="92"/>
        <v>0</v>
      </c>
      <c r="J475" s="114"/>
      <c r="K475" s="5" t="s">
        <v>24</v>
      </c>
      <c r="L475" s="6"/>
      <c r="M475" s="9" t="s">
        <v>25</v>
      </c>
      <c r="N475" s="113">
        <f t="shared" si="70"/>
        <v>0</v>
      </c>
      <c r="O475" s="114"/>
      <c r="P475" s="5" t="s">
        <v>24</v>
      </c>
      <c r="R475" s="113">
        <f t="shared" si="82"/>
        <v>0</v>
      </c>
      <c r="S475" s="114"/>
      <c r="T475" s="5" t="s">
        <v>24</v>
      </c>
      <c r="V475" s="25" t="str">
        <f t="shared" si="85"/>
        <v/>
      </c>
      <c r="W475" s="25" t="str">
        <f t="shared" si="83"/>
        <v/>
      </c>
      <c r="X475" s="25" t="str">
        <f t="shared" si="86"/>
        <v/>
      </c>
      <c r="Y475" s="25" t="s">
        <v>26</v>
      </c>
      <c r="Z475" s="29"/>
      <c r="AA475" s="25" t="str">
        <f t="shared" si="84"/>
        <v/>
      </c>
      <c r="AB475" s="29"/>
      <c r="AC475" s="29"/>
      <c r="AD475" s="87" t="str">
        <f t="shared" si="87"/>
        <v/>
      </c>
      <c r="AE475" s="95" t="str">
        <f t="shared" si="88"/>
        <v/>
      </c>
      <c r="AF475" s="23">
        <f t="shared" si="89"/>
        <v>1</v>
      </c>
      <c r="AG475" s="2">
        <f t="shared" si="90"/>
        <v>7</v>
      </c>
      <c r="AH475" s="2">
        <f t="shared" si="91"/>
        <v>1</v>
      </c>
      <c r="AI475" s="2">
        <f>COUNTIF(【編集不可】祝日一覧!$B$1:$B$23,$F475)</f>
        <v>0</v>
      </c>
      <c r="AJ475" s="2">
        <f>COUNTIF(【編集不可】祝日一覧!$B$1:$B$23,$AF475)</f>
        <v>0</v>
      </c>
      <c r="AK475" s="2" t="str">
        <f ca="1">$B475&amp;"-"&amp;COUNTIF($B$13:INDIRECT("B"&amp;12+A475),B475)</f>
        <v>-0</v>
      </c>
    </row>
    <row r="476" spans="1:37" ht="21.75" customHeight="1" x14ac:dyDescent="0.25">
      <c r="A476" s="7">
        <v>464</v>
      </c>
      <c r="B476" s="14"/>
      <c r="C476" s="28"/>
      <c r="D476" s="28"/>
      <c r="E476" s="17"/>
      <c r="F476" s="17"/>
      <c r="G476" s="6"/>
      <c r="H476" s="9" t="s">
        <v>24</v>
      </c>
      <c r="I476" s="113">
        <f t="shared" si="92"/>
        <v>0</v>
      </c>
      <c r="J476" s="114"/>
      <c r="K476" s="5" t="s">
        <v>24</v>
      </c>
      <c r="L476" s="6"/>
      <c r="M476" s="9" t="s">
        <v>25</v>
      </c>
      <c r="N476" s="113">
        <f t="shared" si="70"/>
        <v>0</v>
      </c>
      <c r="O476" s="114"/>
      <c r="P476" s="5" t="s">
        <v>24</v>
      </c>
      <c r="R476" s="113">
        <f t="shared" si="82"/>
        <v>0</v>
      </c>
      <c r="S476" s="114"/>
      <c r="T476" s="5" t="s">
        <v>24</v>
      </c>
      <c r="V476" s="25" t="str">
        <f t="shared" si="85"/>
        <v/>
      </c>
      <c r="W476" s="25" t="str">
        <f t="shared" si="83"/>
        <v/>
      </c>
      <c r="X476" s="25" t="str">
        <f t="shared" si="86"/>
        <v/>
      </c>
      <c r="Y476" s="25" t="s">
        <v>26</v>
      </c>
      <c r="Z476" s="29"/>
      <c r="AA476" s="25" t="str">
        <f t="shared" si="84"/>
        <v/>
      </c>
      <c r="AB476" s="29"/>
      <c r="AC476" s="29"/>
      <c r="AD476" s="87" t="str">
        <f t="shared" si="87"/>
        <v/>
      </c>
      <c r="AE476" s="95" t="str">
        <f t="shared" si="88"/>
        <v/>
      </c>
      <c r="AF476" s="23">
        <f t="shared" si="89"/>
        <v>1</v>
      </c>
      <c r="AG476" s="2">
        <f t="shared" si="90"/>
        <v>7</v>
      </c>
      <c r="AH476" s="2">
        <f t="shared" si="91"/>
        <v>1</v>
      </c>
      <c r="AI476" s="2">
        <f>COUNTIF(【編集不可】祝日一覧!$B$1:$B$23,$F476)</f>
        <v>0</v>
      </c>
      <c r="AJ476" s="2">
        <f>COUNTIF(【編集不可】祝日一覧!$B$1:$B$23,$AF476)</f>
        <v>0</v>
      </c>
      <c r="AK476" s="2" t="str">
        <f ca="1">$B476&amp;"-"&amp;COUNTIF($B$13:INDIRECT("B"&amp;12+A476),B476)</f>
        <v>-0</v>
      </c>
    </row>
    <row r="477" spans="1:37" ht="21.75" customHeight="1" x14ac:dyDescent="0.25">
      <c r="A477" s="7">
        <v>465</v>
      </c>
      <c r="B477" s="14"/>
      <c r="C477" s="28"/>
      <c r="D477" s="28"/>
      <c r="E477" s="17"/>
      <c r="F477" s="17"/>
      <c r="G477" s="6"/>
      <c r="H477" s="9" t="s">
        <v>24</v>
      </c>
      <c r="I477" s="113">
        <f t="shared" si="92"/>
        <v>0</v>
      </c>
      <c r="J477" s="114"/>
      <c r="K477" s="5" t="s">
        <v>24</v>
      </c>
      <c r="L477" s="6"/>
      <c r="M477" s="9" t="s">
        <v>25</v>
      </c>
      <c r="N477" s="113">
        <f t="shared" si="70"/>
        <v>0</v>
      </c>
      <c r="O477" s="114"/>
      <c r="P477" s="5" t="s">
        <v>24</v>
      </c>
      <c r="R477" s="113">
        <f t="shared" si="82"/>
        <v>0</v>
      </c>
      <c r="S477" s="114"/>
      <c r="T477" s="5" t="s">
        <v>24</v>
      </c>
      <c r="V477" s="25" t="str">
        <f t="shared" si="85"/>
        <v/>
      </c>
      <c r="W477" s="25" t="str">
        <f t="shared" si="83"/>
        <v/>
      </c>
      <c r="X477" s="25" t="str">
        <f t="shared" si="86"/>
        <v/>
      </c>
      <c r="Y477" s="25" t="s">
        <v>26</v>
      </c>
      <c r="Z477" s="29"/>
      <c r="AA477" s="25" t="str">
        <f t="shared" si="84"/>
        <v/>
      </c>
      <c r="AB477" s="29"/>
      <c r="AC477" s="29"/>
      <c r="AD477" s="87" t="str">
        <f t="shared" si="87"/>
        <v/>
      </c>
      <c r="AE477" s="95" t="str">
        <f t="shared" si="88"/>
        <v/>
      </c>
      <c r="AF477" s="23">
        <f t="shared" si="89"/>
        <v>1</v>
      </c>
      <c r="AG477" s="2">
        <f t="shared" si="90"/>
        <v>7</v>
      </c>
      <c r="AH477" s="2">
        <f t="shared" si="91"/>
        <v>1</v>
      </c>
      <c r="AI477" s="2">
        <f>COUNTIF(【編集不可】祝日一覧!$B$1:$B$23,$F477)</f>
        <v>0</v>
      </c>
      <c r="AJ477" s="2">
        <f>COUNTIF(【編集不可】祝日一覧!$B$1:$B$23,$AF477)</f>
        <v>0</v>
      </c>
      <c r="AK477" s="2" t="str">
        <f ca="1">$B477&amp;"-"&amp;COUNTIF($B$13:INDIRECT("B"&amp;12+A477),B477)</f>
        <v>-0</v>
      </c>
    </row>
    <row r="478" spans="1:37" ht="21.75" customHeight="1" x14ac:dyDescent="0.25">
      <c r="A478" s="7">
        <v>466</v>
      </c>
      <c r="B478" s="14"/>
      <c r="C478" s="28"/>
      <c r="D478" s="28"/>
      <c r="E478" s="17"/>
      <c r="F478" s="17"/>
      <c r="G478" s="6"/>
      <c r="H478" s="9" t="s">
        <v>24</v>
      </c>
      <c r="I478" s="113">
        <f t="shared" si="92"/>
        <v>0</v>
      </c>
      <c r="J478" s="114"/>
      <c r="K478" s="5" t="s">
        <v>24</v>
      </c>
      <c r="L478" s="6"/>
      <c r="M478" s="9" t="s">
        <v>25</v>
      </c>
      <c r="N478" s="113">
        <f t="shared" si="70"/>
        <v>0</v>
      </c>
      <c r="O478" s="114"/>
      <c r="P478" s="5" t="s">
        <v>24</v>
      </c>
      <c r="R478" s="113">
        <f t="shared" si="82"/>
        <v>0</v>
      </c>
      <c r="S478" s="114"/>
      <c r="T478" s="5" t="s">
        <v>24</v>
      </c>
      <c r="V478" s="25" t="str">
        <f t="shared" si="85"/>
        <v/>
      </c>
      <c r="W478" s="25" t="str">
        <f t="shared" si="83"/>
        <v/>
      </c>
      <c r="X478" s="25" t="str">
        <f t="shared" si="86"/>
        <v/>
      </c>
      <c r="Y478" s="25" t="s">
        <v>26</v>
      </c>
      <c r="Z478" s="29"/>
      <c r="AA478" s="25" t="str">
        <f t="shared" si="84"/>
        <v/>
      </c>
      <c r="AB478" s="29"/>
      <c r="AC478" s="29"/>
      <c r="AD478" s="87" t="str">
        <f t="shared" si="87"/>
        <v/>
      </c>
      <c r="AE478" s="95" t="str">
        <f t="shared" si="88"/>
        <v/>
      </c>
      <c r="AF478" s="23">
        <f t="shared" si="89"/>
        <v>1</v>
      </c>
      <c r="AG478" s="2">
        <f t="shared" si="90"/>
        <v>7</v>
      </c>
      <c r="AH478" s="2">
        <f t="shared" si="91"/>
        <v>1</v>
      </c>
      <c r="AI478" s="2">
        <f>COUNTIF(【編集不可】祝日一覧!$B$1:$B$23,$F478)</f>
        <v>0</v>
      </c>
      <c r="AJ478" s="2">
        <f>COUNTIF(【編集不可】祝日一覧!$B$1:$B$23,$AF478)</f>
        <v>0</v>
      </c>
      <c r="AK478" s="2" t="str">
        <f ca="1">$B478&amp;"-"&amp;COUNTIF($B$13:INDIRECT("B"&amp;12+A478),B478)</f>
        <v>-0</v>
      </c>
    </row>
    <row r="479" spans="1:37" ht="21.75" customHeight="1" x14ac:dyDescent="0.25">
      <c r="A479" s="7">
        <v>467</v>
      </c>
      <c r="B479" s="14"/>
      <c r="C479" s="28"/>
      <c r="D479" s="28"/>
      <c r="E479" s="17"/>
      <c r="F479" s="17"/>
      <c r="G479" s="6"/>
      <c r="H479" s="9" t="s">
        <v>24</v>
      </c>
      <c r="I479" s="113">
        <f t="shared" si="92"/>
        <v>0</v>
      </c>
      <c r="J479" s="114"/>
      <c r="K479" s="5" t="s">
        <v>24</v>
      </c>
      <c r="L479" s="6"/>
      <c r="M479" s="9" t="s">
        <v>25</v>
      </c>
      <c r="N479" s="113">
        <f t="shared" si="70"/>
        <v>0</v>
      </c>
      <c r="O479" s="114"/>
      <c r="P479" s="5" t="s">
        <v>24</v>
      </c>
      <c r="R479" s="113">
        <f t="shared" si="82"/>
        <v>0</v>
      </c>
      <c r="S479" s="114"/>
      <c r="T479" s="5" t="s">
        <v>24</v>
      </c>
      <c r="V479" s="25" t="str">
        <f t="shared" si="85"/>
        <v/>
      </c>
      <c r="W479" s="25" t="str">
        <f t="shared" si="83"/>
        <v/>
      </c>
      <c r="X479" s="25" t="str">
        <f t="shared" si="86"/>
        <v/>
      </c>
      <c r="Y479" s="25" t="s">
        <v>26</v>
      </c>
      <c r="Z479" s="29"/>
      <c r="AA479" s="25" t="str">
        <f t="shared" si="84"/>
        <v/>
      </c>
      <c r="AB479" s="29"/>
      <c r="AC479" s="29"/>
      <c r="AD479" s="87" t="str">
        <f t="shared" si="87"/>
        <v/>
      </c>
      <c r="AE479" s="95" t="str">
        <f t="shared" si="88"/>
        <v/>
      </c>
      <c r="AF479" s="23">
        <f t="shared" si="89"/>
        <v>1</v>
      </c>
      <c r="AG479" s="2">
        <f t="shared" si="90"/>
        <v>7</v>
      </c>
      <c r="AH479" s="2">
        <f t="shared" si="91"/>
        <v>1</v>
      </c>
      <c r="AI479" s="2">
        <f>COUNTIF(【編集不可】祝日一覧!$B$1:$B$23,$F479)</f>
        <v>0</v>
      </c>
      <c r="AJ479" s="2">
        <f>COUNTIF(【編集不可】祝日一覧!$B$1:$B$23,$AF479)</f>
        <v>0</v>
      </c>
      <c r="AK479" s="2" t="str">
        <f ca="1">$B479&amp;"-"&amp;COUNTIF($B$13:INDIRECT("B"&amp;12+A479),B479)</f>
        <v>-0</v>
      </c>
    </row>
    <row r="480" spans="1:37" ht="21.75" customHeight="1" x14ac:dyDescent="0.25">
      <c r="A480" s="7">
        <v>468</v>
      </c>
      <c r="B480" s="14"/>
      <c r="C480" s="28"/>
      <c r="D480" s="28"/>
      <c r="E480" s="17"/>
      <c r="F480" s="17"/>
      <c r="G480" s="6"/>
      <c r="H480" s="9" t="s">
        <v>24</v>
      </c>
      <c r="I480" s="113">
        <f t="shared" si="92"/>
        <v>0</v>
      </c>
      <c r="J480" s="114"/>
      <c r="K480" s="5" t="s">
        <v>24</v>
      </c>
      <c r="L480" s="6"/>
      <c r="M480" s="9" t="s">
        <v>25</v>
      </c>
      <c r="N480" s="113">
        <f t="shared" si="70"/>
        <v>0</v>
      </c>
      <c r="O480" s="114"/>
      <c r="P480" s="5" t="s">
        <v>24</v>
      </c>
      <c r="R480" s="113">
        <f t="shared" si="82"/>
        <v>0</v>
      </c>
      <c r="S480" s="114"/>
      <c r="T480" s="5" t="s">
        <v>24</v>
      </c>
      <c r="V480" s="25" t="str">
        <f t="shared" si="85"/>
        <v/>
      </c>
      <c r="W480" s="25" t="str">
        <f t="shared" si="83"/>
        <v/>
      </c>
      <c r="X480" s="25" t="str">
        <f t="shared" si="86"/>
        <v/>
      </c>
      <c r="Y480" s="25" t="s">
        <v>26</v>
      </c>
      <c r="Z480" s="29"/>
      <c r="AA480" s="25" t="str">
        <f t="shared" si="84"/>
        <v/>
      </c>
      <c r="AB480" s="29"/>
      <c r="AC480" s="29"/>
      <c r="AD480" s="87" t="str">
        <f t="shared" si="87"/>
        <v/>
      </c>
      <c r="AE480" s="95" t="str">
        <f t="shared" si="88"/>
        <v/>
      </c>
      <c r="AF480" s="23">
        <f t="shared" si="89"/>
        <v>1</v>
      </c>
      <c r="AG480" s="2">
        <f t="shared" si="90"/>
        <v>7</v>
      </c>
      <c r="AH480" s="2">
        <f t="shared" si="91"/>
        <v>1</v>
      </c>
      <c r="AI480" s="2">
        <f>COUNTIF(【編集不可】祝日一覧!$B$1:$B$23,$F480)</f>
        <v>0</v>
      </c>
      <c r="AJ480" s="2">
        <f>COUNTIF(【編集不可】祝日一覧!$B$1:$B$23,$AF480)</f>
        <v>0</v>
      </c>
      <c r="AK480" s="2" t="str">
        <f ca="1">$B480&amp;"-"&amp;COUNTIF($B$13:INDIRECT("B"&amp;12+A480),B480)</f>
        <v>-0</v>
      </c>
    </row>
    <row r="481" spans="1:37" ht="21.75" customHeight="1" x14ac:dyDescent="0.25">
      <c r="A481" s="7">
        <v>469</v>
      </c>
      <c r="B481" s="14"/>
      <c r="C481" s="28"/>
      <c r="D481" s="28"/>
      <c r="E481" s="17"/>
      <c r="F481" s="17"/>
      <c r="G481" s="6"/>
      <c r="H481" s="9" t="s">
        <v>24</v>
      </c>
      <c r="I481" s="113">
        <f t="shared" si="92"/>
        <v>0</v>
      </c>
      <c r="J481" s="114"/>
      <c r="K481" s="5" t="s">
        <v>24</v>
      </c>
      <c r="L481" s="6"/>
      <c r="M481" s="9" t="s">
        <v>25</v>
      </c>
      <c r="N481" s="113">
        <f t="shared" si="70"/>
        <v>0</v>
      </c>
      <c r="O481" s="114"/>
      <c r="P481" s="5" t="s">
        <v>24</v>
      </c>
      <c r="R481" s="113">
        <f t="shared" si="82"/>
        <v>0</v>
      </c>
      <c r="S481" s="114"/>
      <c r="T481" s="5" t="s">
        <v>24</v>
      </c>
      <c r="V481" s="25" t="str">
        <f t="shared" si="85"/>
        <v/>
      </c>
      <c r="W481" s="25" t="str">
        <f t="shared" si="83"/>
        <v/>
      </c>
      <c r="X481" s="25" t="str">
        <f t="shared" si="86"/>
        <v/>
      </c>
      <c r="Y481" s="25" t="s">
        <v>26</v>
      </c>
      <c r="Z481" s="29"/>
      <c r="AA481" s="25" t="str">
        <f t="shared" si="84"/>
        <v/>
      </c>
      <c r="AB481" s="29"/>
      <c r="AC481" s="29"/>
      <c r="AD481" s="87" t="str">
        <f t="shared" si="87"/>
        <v/>
      </c>
      <c r="AE481" s="95" t="str">
        <f t="shared" si="88"/>
        <v/>
      </c>
      <c r="AF481" s="23">
        <f t="shared" si="89"/>
        <v>1</v>
      </c>
      <c r="AG481" s="2">
        <f t="shared" si="90"/>
        <v>7</v>
      </c>
      <c r="AH481" s="2">
        <f t="shared" si="91"/>
        <v>1</v>
      </c>
      <c r="AI481" s="2">
        <f>COUNTIF(【編集不可】祝日一覧!$B$1:$B$23,$F481)</f>
        <v>0</v>
      </c>
      <c r="AJ481" s="2">
        <f>COUNTIF(【編集不可】祝日一覧!$B$1:$B$23,$AF481)</f>
        <v>0</v>
      </c>
      <c r="AK481" s="2" t="str">
        <f ca="1">$B481&amp;"-"&amp;COUNTIF($B$13:INDIRECT("B"&amp;12+A481),B481)</f>
        <v>-0</v>
      </c>
    </row>
    <row r="482" spans="1:37" ht="21.75" customHeight="1" x14ac:dyDescent="0.25">
      <c r="A482" s="7">
        <v>470</v>
      </c>
      <c r="B482" s="14"/>
      <c r="C482" s="28"/>
      <c r="D482" s="28"/>
      <c r="E482" s="17"/>
      <c r="F482" s="17"/>
      <c r="G482" s="6"/>
      <c r="H482" s="9" t="s">
        <v>24</v>
      </c>
      <c r="I482" s="113">
        <f t="shared" si="92"/>
        <v>0</v>
      </c>
      <c r="J482" s="114"/>
      <c r="K482" s="5" t="s">
        <v>24</v>
      </c>
      <c r="L482" s="6"/>
      <c r="M482" s="9" t="s">
        <v>25</v>
      </c>
      <c r="N482" s="113">
        <f t="shared" si="70"/>
        <v>0</v>
      </c>
      <c r="O482" s="114"/>
      <c r="P482" s="5" t="s">
        <v>24</v>
      </c>
      <c r="R482" s="113">
        <f t="shared" si="82"/>
        <v>0</v>
      </c>
      <c r="S482" s="114"/>
      <c r="T482" s="5" t="s">
        <v>24</v>
      </c>
      <c r="V482" s="25" t="str">
        <f t="shared" si="85"/>
        <v/>
      </c>
      <c r="W482" s="25" t="str">
        <f t="shared" si="83"/>
        <v/>
      </c>
      <c r="X482" s="25" t="str">
        <f t="shared" si="86"/>
        <v/>
      </c>
      <c r="Y482" s="25" t="s">
        <v>26</v>
      </c>
      <c r="Z482" s="29"/>
      <c r="AA482" s="25" t="str">
        <f t="shared" si="84"/>
        <v/>
      </c>
      <c r="AB482" s="29"/>
      <c r="AC482" s="29"/>
      <c r="AD482" s="87" t="str">
        <f t="shared" si="87"/>
        <v/>
      </c>
      <c r="AE482" s="95" t="str">
        <f t="shared" si="88"/>
        <v/>
      </c>
      <c r="AF482" s="23">
        <f t="shared" si="89"/>
        <v>1</v>
      </c>
      <c r="AG482" s="2">
        <f t="shared" si="90"/>
        <v>7</v>
      </c>
      <c r="AH482" s="2">
        <f t="shared" si="91"/>
        <v>1</v>
      </c>
      <c r="AI482" s="2">
        <f>COUNTIF(【編集不可】祝日一覧!$B$1:$B$23,$F482)</f>
        <v>0</v>
      </c>
      <c r="AJ482" s="2">
        <f>COUNTIF(【編集不可】祝日一覧!$B$1:$B$23,$AF482)</f>
        <v>0</v>
      </c>
      <c r="AK482" s="2" t="str">
        <f ca="1">$B482&amp;"-"&amp;COUNTIF($B$13:INDIRECT("B"&amp;12+A482),B482)</f>
        <v>-0</v>
      </c>
    </row>
    <row r="483" spans="1:37" ht="21.75" customHeight="1" x14ac:dyDescent="0.25">
      <c r="A483" s="7">
        <v>471</v>
      </c>
      <c r="B483" s="14"/>
      <c r="C483" s="28"/>
      <c r="D483" s="28"/>
      <c r="E483" s="17"/>
      <c r="F483" s="17"/>
      <c r="G483" s="6"/>
      <c r="H483" s="9" t="s">
        <v>24</v>
      </c>
      <c r="I483" s="113">
        <f t="shared" si="92"/>
        <v>0</v>
      </c>
      <c r="J483" s="114"/>
      <c r="K483" s="5" t="s">
        <v>24</v>
      </c>
      <c r="L483" s="6"/>
      <c r="M483" s="9" t="s">
        <v>25</v>
      </c>
      <c r="N483" s="113">
        <f t="shared" si="70"/>
        <v>0</v>
      </c>
      <c r="O483" s="114"/>
      <c r="P483" s="5" t="s">
        <v>24</v>
      </c>
      <c r="R483" s="113">
        <f t="shared" si="82"/>
        <v>0</v>
      </c>
      <c r="S483" s="114"/>
      <c r="T483" s="5" t="s">
        <v>24</v>
      </c>
      <c r="V483" s="25" t="str">
        <f t="shared" si="85"/>
        <v/>
      </c>
      <c r="W483" s="25" t="str">
        <f t="shared" si="83"/>
        <v/>
      </c>
      <c r="X483" s="25" t="str">
        <f t="shared" si="86"/>
        <v/>
      </c>
      <c r="Y483" s="25" t="s">
        <v>26</v>
      </c>
      <c r="Z483" s="29"/>
      <c r="AA483" s="25" t="str">
        <f t="shared" si="84"/>
        <v/>
      </c>
      <c r="AB483" s="29"/>
      <c r="AC483" s="29"/>
      <c r="AD483" s="87" t="str">
        <f t="shared" si="87"/>
        <v/>
      </c>
      <c r="AE483" s="95" t="str">
        <f t="shared" si="88"/>
        <v/>
      </c>
      <c r="AF483" s="23">
        <f t="shared" si="89"/>
        <v>1</v>
      </c>
      <c r="AG483" s="2">
        <f t="shared" si="90"/>
        <v>7</v>
      </c>
      <c r="AH483" s="2">
        <f t="shared" si="91"/>
        <v>1</v>
      </c>
      <c r="AI483" s="2">
        <f>COUNTIF(【編集不可】祝日一覧!$B$1:$B$23,$F483)</f>
        <v>0</v>
      </c>
      <c r="AJ483" s="2">
        <f>COUNTIF(【編集不可】祝日一覧!$B$1:$B$23,$AF483)</f>
        <v>0</v>
      </c>
      <c r="AK483" s="2" t="str">
        <f ca="1">$B483&amp;"-"&amp;COUNTIF($B$13:INDIRECT("B"&amp;12+A483),B483)</f>
        <v>-0</v>
      </c>
    </row>
    <row r="484" spans="1:37" ht="21.75" customHeight="1" x14ac:dyDescent="0.25">
      <c r="A484" s="7">
        <v>472</v>
      </c>
      <c r="B484" s="14"/>
      <c r="C484" s="28"/>
      <c r="D484" s="28"/>
      <c r="E484" s="17"/>
      <c r="F484" s="17"/>
      <c r="G484" s="6"/>
      <c r="H484" s="9" t="s">
        <v>24</v>
      </c>
      <c r="I484" s="113">
        <f t="shared" si="92"/>
        <v>0</v>
      </c>
      <c r="J484" s="114"/>
      <c r="K484" s="5" t="s">
        <v>24</v>
      </c>
      <c r="L484" s="6"/>
      <c r="M484" s="9" t="s">
        <v>25</v>
      </c>
      <c r="N484" s="113">
        <f t="shared" si="70"/>
        <v>0</v>
      </c>
      <c r="O484" s="114"/>
      <c r="P484" s="5" t="s">
        <v>24</v>
      </c>
      <c r="R484" s="113">
        <f t="shared" si="82"/>
        <v>0</v>
      </c>
      <c r="S484" s="114"/>
      <c r="T484" s="5" t="s">
        <v>24</v>
      </c>
      <c r="V484" s="25" t="str">
        <f t="shared" si="85"/>
        <v/>
      </c>
      <c r="W484" s="25" t="str">
        <f t="shared" si="83"/>
        <v/>
      </c>
      <c r="X484" s="25" t="str">
        <f t="shared" si="86"/>
        <v/>
      </c>
      <c r="Y484" s="25" t="s">
        <v>26</v>
      </c>
      <c r="Z484" s="29"/>
      <c r="AA484" s="25" t="str">
        <f t="shared" si="84"/>
        <v/>
      </c>
      <c r="AB484" s="29"/>
      <c r="AC484" s="29"/>
      <c r="AD484" s="87" t="str">
        <f t="shared" si="87"/>
        <v/>
      </c>
      <c r="AE484" s="95" t="str">
        <f t="shared" si="88"/>
        <v/>
      </c>
      <c r="AF484" s="23">
        <f t="shared" si="89"/>
        <v>1</v>
      </c>
      <c r="AG484" s="2">
        <f t="shared" si="90"/>
        <v>7</v>
      </c>
      <c r="AH484" s="2">
        <f t="shared" si="91"/>
        <v>1</v>
      </c>
      <c r="AI484" s="2">
        <f>COUNTIF(【編集不可】祝日一覧!$B$1:$B$23,$F484)</f>
        <v>0</v>
      </c>
      <c r="AJ484" s="2">
        <f>COUNTIF(【編集不可】祝日一覧!$B$1:$B$23,$AF484)</f>
        <v>0</v>
      </c>
      <c r="AK484" s="2" t="str">
        <f ca="1">$B484&amp;"-"&amp;COUNTIF($B$13:INDIRECT("B"&amp;12+A484),B484)</f>
        <v>-0</v>
      </c>
    </row>
    <row r="485" spans="1:37" ht="21.75" customHeight="1" x14ac:dyDescent="0.25">
      <c r="A485" s="7">
        <v>473</v>
      </c>
      <c r="B485" s="14"/>
      <c r="C485" s="28"/>
      <c r="D485" s="28"/>
      <c r="E485" s="17"/>
      <c r="F485" s="17"/>
      <c r="G485" s="6"/>
      <c r="H485" s="9" t="s">
        <v>24</v>
      </c>
      <c r="I485" s="113">
        <f t="shared" si="92"/>
        <v>0</v>
      </c>
      <c r="J485" s="114"/>
      <c r="K485" s="5" t="s">
        <v>24</v>
      </c>
      <c r="L485" s="6"/>
      <c r="M485" s="9" t="s">
        <v>25</v>
      </c>
      <c r="N485" s="113">
        <f t="shared" si="70"/>
        <v>0</v>
      </c>
      <c r="O485" s="114"/>
      <c r="P485" s="5" t="s">
        <v>24</v>
      </c>
      <c r="R485" s="113">
        <f t="shared" si="82"/>
        <v>0</v>
      </c>
      <c r="S485" s="114"/>
      <c r="T485" s="5" t="s">
        <v>24</v>
      </c>
      <c r="V485" s="25" t="str">
        <f t="shared" si="85"/>
        <v/>
      </c>
      <c r="W485" s="25" t="str">
        <f t="shared" si="83"/>
        <v/>
      </c>
      <c r="X485" s="25" t="str">
        <f t="shared" si="86"/>
        <v/>
      </c>
      <c r="Y485" s="25" t="s">
        <v>26</v>
      </c>
      <c r="Z485" s="29"/>
      <c r="AA485" s="25" t="str">
        <f t="shared" si="84"/>
        <v/>
      </c>
      <c r="AB485" s="29"/>
      <c r="AC485" s="29"/>
      <c r="AD485" s="87" t="str">
        <f t="shared" si="87"/>
        <v/>
      </c>
      <c r="AE485" s="95" t="str">
        <f t="shared" si="88"/>
        <v/>
      </c>
      <c r="AF485" s="23">
        <f t="shared" si="89"/>
        <v>1</v>
      </c>
      <c r="AG485" s="2">
        <f t="shared" si="90"/>
        <v>7</v>
      </c>
      <c r="AH485" s="2">
        <f t="shared" si="91"/>
        <v>1</v>
      </c>
      <c r="AI485" s="2">
        <f>COUNTIF(【編集不可】祝日一覧!$B$1:$B$23,$F485)</f>
        <v>0</v>
      </c>
      <c r="AJ485" s="2">
        <f>COUNTIF(【編集不可】祝日一覧!$B$1:$B$23,$AF485)</f>
        <v>0</v>
      </c>
      <c r="AK485" s="2" t="str">
        <f ca="1">$B485&amp;"-"&amp;COUNTIF($B$13:INDIRECT("B"&amp;12+A485),B485)</f>
        <v>-0</v>
      </c>
    </row>
    <row r="486" spans="1:37" ht="21.75" customHeight="1" x14ac:dyDescent="0.25">
      <c r="A486" s="7">
        <v>474</v>
      </c>
      <c r="B486" s="14"/>
      <c r="C486" s="28"/>
      <c r="D486" s="28"/>
      <c r="E486" s="17"/>
      <c r="F486" s="17"/>
      <c r="G486" s="6"/>
      <c r="H486" s="9" t="s">
        <v>24</v>
      </c>
      <c r="I486" s="113">
        <f t="shared" si="92"/>
        <v>0</v>
      </c>
      <c r="J486" s="114"/>
      <c r="K486" s="5" t="s">
        <v>24</v>
      </c>
      <c r="L486" s="6"/>
      <c r="M486" s="9" t="s">
        <v>25</v>
      </c>
      <c r="N486" s="113">
        <f t="shared" si="70"/>
        <v>0</v>
      </c>
      <c r="O486" s="114"/>
      <c r="P486" s="5" t="s">
        <v>24</v>
      </c>
      <c r="R486" s="113">
        <f t="shared" si="82"/>
        <v>0</v>
      </c>
      <c r="S486" s="114"/>
      <c r="T486" s="5" t="s">
        <v>24</v>
      </c>
      <c r="V486" s="25" t="str">
        <f t="shared" si="85"/>
        <v/>
      </c>
      <c r="W486" s="25" t="str">
        <f t="shared" si="83"/>
        <v/>
      </c>
      <c r="X486" s="25" t="str">
        <f t="shared" si="86"/>
        <v/>
      </c>
      <c r="Y486" s="25" t="s">
        <v>26</v>
      </c>
      <c r="Z486" s="29"/>
      <c r="AA486" s="25" t="str">
        <f t="shared" si="84"/>
        <v/>
      </c>
      <c r="AB486" s="29"/>
      <c r="AC486" s="29"/>
      <c r="AD486" s="87" t="str">
        <f t="shared" si="87"/>
        <v/>
      </c>
      <c r="AE486" s="95" t="str">
        <f t="shared" si="88"/>
        <v/>
      </c>
      <c r="AF486" s="23">
        <f t="shared" si="89"/>
        <v>1</v>
      </c>
      <c r="AG486" s="2">
        <f t="shared" si="90"/>
        <v>7</v>
      </c>
      <c r="AH486" s="2">
        <f t="shared" si="91"/>
        <v>1</v>
      </c>
      <c r="AI486" s="2">
        <f>COUNTIF(【編集不可】祝日一覧!$B$1:$B$23,$F486)</f>
        <v>0</v>
      </c>
      <c r="AJ486" s="2">
        <f>COUNTIF(【編集不可】祝日一覧!$B$1:$B$23,$AF486)</f>
        <v>0</v>
      </c>
      <c r="AK486" s="2" t="str">
        <f ca="1">$B486&amp;"-"&amp;COUNTIF($B$13:INDIRECT("B"&amp;12+A486),B486)</f>
        <v>-0</v>
      </c>
    </row>
    <row r="487" spans="1:37" ht="21.75" customHeight="1" x14ac:dyDescent="0.25">
      <c r="A487" s="7">
        <v>475</v>
      </c>
      <c r="B487" s="14"/>
      <c r="C487" s="28"/>
      <c r="D487" s="28"/>
      <c r="E487" s="17"/>
      <c r="F487" s="17"/>
      <c r="G487" s="6"/>
      <c r="H487" s="9" t="s">
        <v>24</v>
      </c>
      <c r="I487" s="113">
        <f t="shared" si="92"/>
        <v>0</v>
      </c>
      <c r="J487" s="114"/>
      <c r="K487" s="5" t="s">
        <v>24</v>
      </c>
      <c r="L487" s="6"/>
      <c r="M487" s="9" t="s">
        <v>25</v>
      </c>
      <c r="N487" s="113">
        <f t="shared" si="70"/>
        <v>0</v>
      </c>
      <c r="O487" s="114"/>
      <c r="P487" s="5" t="s">
        <v>24</v>
      </c>
      <c r="R487" s="113">
        <f t="shared" si="82"/>
        <v>0</v>
      </c>
      <c r="S487" s="114"/>
      <c r="T487" s="5" t="s">
        <v>24</v>
      </c>
      <c r="V487" s="25" t="str">
        <f t="shared" si="85"/>
        <v/>
      </c>
      <c r="W487" s="25" t="str">
        <f t="shared" si="83"/>
        <v/>
      </c>
      <c r="X487" s="25" t="str">
        <f t="shared" si="86"/>
        <v/>
      </c>
      <c r="Y487" s="25" t="s">
        <v>26</v>
      </c>
      <c r="Z487" s="29"/>
      <c r="AA487" s="25" t="str">
        <f t="shared" si="84"/>
        <v/>
      </c>
      <c r="AB487" s="29"/>
      <c r="AC487" s="29"/>
      <c r="AD487" s="87" t="str">
        <f t="shared" si="87"/>
        <v/>
      </c>
      <c r="AE487" s="95" t="str">
        <f t="shared" si="88"/>
        <v/>
      </c>
      <c r="AF487" s="23">
        <f t="shared" si="89"/>
        <v>1</v>
      </c>
      <c r="AG487" s="2">
        <f t="shared" si="90"/>
        <v>7</v>
      </c>
      <c r="AH487" s="2">
        <f t="shared" si="91"/>
        <v>1</v>
      </c>
      <c r="AI487" s="2">
        <f>COUNTIF(【編集不可】祝日一覧!$B$1:$B$23,$F487)</f>
        <v>0</v>
      </c>
      <c r="AJ487" s="2">
        <f>COUNTIF(【編集不可】祝日一覧!$B$1:$B$23,$AF487)</f>
        <v>0</v>
      </c>
      <c r="AK487" s="2" t="str">
        <f ca="1">$B487&amp;"-"&amp;COUNTIF($B$13:INDIRECT("B"&amp;12+A487),B487)</f>
        <v>-0</v>
      </c>
    </row>
    <row r="488" spans="1:37" ht="21.75" customHeight="1" x14ac:dyDescent="0.25">
      <c r="A488" s="7">
        <v>476</v>
      </c>
      <c r="B488" s="14"/>
      <c r="C488" s="28"/>
      <c r="D488" s="28"/>
      <c r="E488" s="17"/>
      <c r="F488" s="17"/>
      <c r="G488" s="6"/>
      <c r="H488" s="9" t="s">
        <v>24</v>
      </c>
      <c r="I488" s="113">
        <f t="shared" si="92"/>
        <v>0</v>
      </c>
      <c r="J488" s="114"/>
      <c r="K488" s="5" t="s">
        <v>24</v>
      </c>
      <c r="L488" s="6"/>
      <c r="M488" s="9" t="s">
        <v>25</v>
      </c>
      <c r="N488" s="113">
        <f t="shared" si="70"/>
        <v>0</v>
      </c>
      <c r="O488" s="114"/>
      <c r="P488" s="5" t="s">
        <v>24</v>
      </c>
      <c r="R488" s="113">
        <f t="shared" si="82"/>
        <v>0</v>
      </c>
      <c r="S488" s="114"/>
      <c r="T488" s="5" t="s">
        <v>24</v>
      </c>
      <c r="V488" s="25" t="str">
        <f t="shared" si="85"/>
        <v/>
      </c>
      <c r="W488" s="25" t="str">
        <f t="shared" si="83"/>
        <v/>
      </c>
      <c r="X488" s="25" t="str">
        <f t="shared" si="86"/>
        <v/>
      </c>
      <c r="Y488" s="25" t="s">
        <v>26</v>
      </c>
      <c r="Z488" s="29"/>
      <c r="AA488" s="25" t="str">
        <f t="shared" si="84"/>
        <v/>
      </c>
      <c r="AB488" s="29"/>
      <c r="AC488" s="29"/>
      <c r="AD488" s="87" t="str">
        <f t="shared" si="87"/>
        <v/>
      </c>
      <c r="AE488" s="95" t="str">
        <f t="shared" si="88"/>
        <v/>
      </c>
      <c r="AF488" s="23">
        <f t="shared" si="89"/>
        <v>1</v>
      </c>
      <c r="AG488" s="2">
        <f t="shared" si="90"/>
        <v>7</v>
      </c>
      <c r="AH488" s="2">
        <f t="shared" si="91"/>
        <v>1</v>
      </c>
      <c r="AI488" s="2">
        <f>COUNTIF(【編集不可】祝日一覧!$B$1:$B$23,$F488)</f>
        <v>0</v>
      </c>
      <c r="AJ488" s="2">
        <f>COUNTIF(【編集不可】祝日一覧!$B$1:$B$23,$AF488)</f>
        <v>0</v>
      </c>
      <c r="AK488" s="2" t="str">
        <f ca="1">$B488&amp;"-"&amp;COUNTIF($B$13:INDIRECT("B"&amp;12+A488),B488)</f>
        <v>-0</v>
      </c>
    </row>
    <row r="489" spans="1:37" ht="21.75" customHeight="1" x14ac:dyDescent="0.25">
      <c r="A489" s="7">
        <v>477</v>
      </c>
      <c r="B489" s="14"/>
      <c r="C489" s="28"/>
      <c r="D489" s="28"/>
      <c r="E489" s="17"/>
      <c r="F489" s="17"/>
      <c r="G489" s="6"/>
      <c r="H489" s="9" t="s">
        <v>24</v>
      </c>
      <c r="I489" s="113">
        <f t="shared" si="92"/>
        <v>0</v>
      </c>
      <c r="J489" s="114"/>
      <c r="K489" s="5" t="s">
        <v>24</v>
      </c>
      <c r="L489" s="6"/>
      <c r="M489" s="9" t="s">
        <v>25</v>
      </c>
      <c r="N489" s="113">
        <f t="shared" si="70"/>
        <v>0</v>
      </c>
      <c r="O489" s="114"/>
      <c r="P489" s="5" t="s">
        <v>24</v>
      </c>
      <c r="R489" s="113">
        <f t="shared" si="82"/>
        <v>0</v>
      </c>
      <c r="S489" s="114"/>
      <c r="T489" s="5" t="s">
        <v>24</v>
      </c>
      <c r="V489" s="25" t="str">
        <f t="shared" si="85"/>
        <v/>
      </c>
      <c r="W489" s="25" t="str">
        <f t="shared" si="83"/>
        <v/>
      </c>
      <c r="X489" s="25" t="str">
        <f t="shared" si="86"/>
        <v/>
      </c>
      <c r="Y489" s="25" t="s">
        <v>26</v>
      </c>
      <c r="Z489" s="29"/>
      <c r="AA489" s="25" t="str">
        <f t="shared" si="84"/>
        <v/>
      </c>
      <c r="AB489" s="29"/>
      <c r="AC489" s="29"/>
      <c r="AD489" s="87" t="str">
        <f t="shared" si="87"/>
        <v/>
      </c>
      <c r="AE489" s="95" t="str">
        <f t="shared" si="88"/>
        <v/>
      </c>
      <c r="AF489" s="23">
        <f t="shared" si="89"/>
        <v>1</v>
      </c>
      <c r="AG489" s="2">
        <f t="shared" si="90"/>
        <v>7</v>
      </c>
      <c r="AH489" s="2">
        <f t="shared" si="91"/>
        <v>1</v>
      </c>
      <c r="AI489" s="2">
        <f>COUNTIF(【編集不可】祝日一覧!$B$1:$B$23,$F489)</f>
        <v>0</v>
      </c>
      <c r="AJ489" s="2">
        <f>COUNTIF(【編集不可】祝日一覧!$B$1:$B$23,$AF489)</f>
        <v>0</v>
      </c>
      <c r="AK489" s="2" t="str">
        <f ca="1">$B489&amp;"-"&amp;COUNTIF($B$13:INDIRECT("B"&amp;12+A489),B489)</f>
        <v>-0</v>
      </c>
    </row>
    <row r="490" spans="1:37" ht="21.75" customHeight="1" x14ac:dyDescent="0.25">
      <c r="A490" s="7">
        <v>478</v>
      </c>
      <c r="B490" s="14"/>
      <c r="C490" s="28"/>
      <c r="D490" s="28"/>
      <c r="E490" s="17"/>
      <c r="F490" s="17"/>
      <c r="G490" s="6"/>
      <c r="H490" s="9" t="s">
        <v>24</v>
      </c>
      <c r="I490" s="113">
        <f t="shared" si="92"/>
        <v>0</v>
      </c>
      <c r="J490" s="114"/>
      <c r="K490" s="5" t="s">
        <v>24</v>
      </c>
      <c r="L490" s="6"/>
      <c r="M490" s="9" t="s">
        <v>25</v>
      </c>
      <c r="N490" s="113">
        <f t="shared" si="70"/>
        <v>0</v>
      </c>
      <c r="O490" s="114"/>
      <c r="P490" s="5" t="s">
        <v>24</v>
      </c>
      <c r="R490" s="113">
        <f t="shared" si="82"/>
        <v>0</v>
      </c>
      <c r="S490" s="114"/>
      <c r="T490" s="5" t="s">
        <v>24</v>
      </c>
      <c r="V490" s="25" t="str">
        <f t="shared" si="85"/>
        <v/>
      </c>
      <c r="W490" s="25" t="str">
        <f t="shared" si="83"/>
        <v/>
      </c>
      <c r="X490" s="25" t="str">
        <f t="shared" si="86"/>
        <v/>
      </c>
      <c r="Y490" s="25" t="s">
        <v>26</v>
      </c>
      <c r="Z490" s="29"/>
      <c r="AA490" s="25" t="str">
        <f t="shared" si="84"/>
        <v/>
      </c>
      <c r="AB490" s="29"/>
      <c r="AC490" s="29"/>
      <c r="AD490" s="87" t="str">
        <f t="shared" si="87"/>
        <v/>
      </c>
      <c r="AE490" s="95" t="str">
        <f t="shared" si="88"/>
        <v/>
      </c>
      <c r="AF490" s="23">
        <f t="shared" si="89"/>
        <v>1</v>
      </c>
      <c r="AG490" s="2">
        <f t="shared" si="90"/>
        <v>7</v>
      </c>
      <c r="AH490" s="2">
        <f t="shared" si="91"/>
        <v>1</v>
      </c>
      <c r="AI490" s="2">
        <f>COUNTIF(【編集不可】祝日一覧!$B$1:$B$23,$F490)</f>
        <v>0</v>
      </c>
      <c r="AJ490" s="2">
        <f>COUNTIF(【編集不可】祝日一覧!$B$1:$B$23,$AF490)</f>
        <v>0</v>
      </c>
      <c r="AK490" s="2" t="str">
        <f ca="1">$B490&amp;"-"&amp;COUNTIF($B$13:INDIRECT("B"&amp;12+A490),B490)</f>
        <v>-0</v>
      </c>
    </row>
    <row r="491" spans="1:37" ht="21.75" customHeight="1" x14ac:dyDescent="0.25">
      <c r="A491" s="7">
        <v>479</v>
      </c>
      <c r="B491" s="14"/>
      <c r="C491" s="28"/>
      <c r="D491" s="28"/>
      <c r="E491" s="17"/>
      <c r="F491" s="17"/>
      <c r="G491" s="6"/>
      <c r="H491" s="9" t="s">
        <v>24</v>
      </c>
      <c r="I491" s="113">
        <f t="shared" si="92"/>
        <v>0</v>
      </c>
      <c r="J491" s="114"/>
      <c r="K491" s="5" t="s">
        <v>24</v>
      </c>
      <c r="L491" s="6"/>
      <c r="M491" s="9" t="s">
        <v>25</v>
      </c>
      <c r="N491" s="113">
        <f t="shared" si="70"/>
        <v>0</v>
      </c>
      <c r="O491" s="114"/>
      <c r="P491" s="5" t="s">
        <v>24</v>
      </c>
      <c r="R491" s="113">
        <f t="shared" si="82"/>
        <v>0</v>
      </c>
      <c r="S491" s="114"/>
      <c r="T491" s="5" t="s">
        <v>24</v>
      </c>
      <c r="V491" s="25" t="str">
        <f t="shared" si="85"/>
        <v/>
      </c>
      <c r="W491" s="25" t="str">
        <f t="shared" si="83"/>
        <v/>
      </c>
      <c r="X491" s="25" t="str">
        <f t="shared" si="86"/>
        <v/>
      </c>
      <c r="Y491" s="25" t="s">
        <v>26</v>
      </c>
      <c r="Z491" s="29"/>
      <c r="AA491" s="25" t="str">
        <f t="shared" si="84"/>
        <v/>
      </c>
      <c r="AB491" s="29"/>
      <c r="AC491" s="29"/>
      <c r="AD491" s="87" t="str">
        <f t="shared" si="87"/>
        <v/>
      </c>
      <c r="AE491" s="95" t="str">
        <f t="shared" si="88"/>
        <v/>
      </c>
      <c r="AF491" s="23">
        <f t="shared" si="89"/>
        <v>1</v>
      </c>
      <c r="AG491" s="2">
        <f t="shared" si="90"/>
        <v>7</v>
      </c>
      <c r="AH491" s="2">
        <f t="shared" si="91"/>
        <v>1</v>
      </c>
      <c r="AI491" s="2">
        <f>COUNTIF(【編集不可】祝日一覧!$B$1:$B$23,$F491)</f>
        <v>0</v>
      </c>
      <c r="AJ491" s="2">
        <f>COUNTIF(【編集不可】祝日一覧!$B$1:$B$23,$AF491)</f>
        <v>0</v>
      </c>
      <c r="AK491" s="2" t="str">
        <f ca="1">$B491&amp;"-"&amp;COUNTIF($B$13:INDIRECT("B"&amp;12+A491),B491)</f>
        <v>-0</v>
      </c>
    </row>
    <row r="492" spans="1:37" ht="21.75" customHeight="1" x14ac:dyDescent="0.25">
      <c r="A492" s="7">
        <v>480</v>
      </c>
      <c r="B492" s="14"/>
      <c r="C492" s="28"/>
      <c r="D492" s="28"/>
      <c r="E492" s="17"/>
      <c r="F492" s="17"/>
      <c r="G492" s="6"/>
      <c r="H492" s="9" t="s">
        <v>24</v>
      </c>
      <c r="I492" s="113">
        <f t="shared" si="92"/>
        <v>0</v>
      </c>
      <c r="J492" s="114"/>
      <c r="K492" s="5" t="s">
        <v>24</v>
      </c>
      <c r="L492" s="6"/>
      <c r="M492" s="9" t="s">
        <v>25</v>
      </c>
      <c r="N492" s="113">
        <f t="shared" si="70"/>
        <v>0</v>
      </c>
      <c r="O492" s="114"/>
      <c r="P492" s="5" t="s">
        <v>24</v>
      </c>
      <c r="R492" s="113">
        <f t="shared" si="82"/>
        <v>0</v>
      </c>
      <c r="S492" s="114"/>
      <c r="T492" s="5" t="s">
        <v>24</v>
      </c>
      <c r="V492" s="25" t="str">
        <f t="shared" si="85"/>
        <v/>
      </c>
      <c r="W492" s="25" t="str">
        <f t="shared" si="83"/>
        <v/>
      </c>
      <c r="X492" s="25" t="str">
        <f t="shared" si="86"/>
        <v/>
      </c>
      <c r="Y492" s="25" t="s">
        <v>26</v>
      </c>
      <c r="Z492" s="29"/>
      <c r="AA492" s="25" t="str">
        <f t="shared" si="84"/>
        <v/>
      </c>
      <c r="AB492" s="29"/>
      <c r="AC492" s="29"/>
      <c r="AD492" s="87" t="str">
        <f t="shared" si="87"/>
        <v/>
      </c>
      <c r="AE492" s="95" t="str">
        <f t="shared" si="88"/>
        <v/>
      </c>
      <c r="AF492" s="23">
        <f t="shared" si="89"/>
        <v>1</v>
      </c>
      <c r="AG492" s="2">
        <f t="shared" si="90"/>
        <v>7</v>
      </c>
      <c r="AH492" s="2">
        <f t="shared" si="91"/>
        <v>1</v>
      </c>
      <c r="AI492" s="2">
        <f>COUNTIF(【編集不可】祝日一覧!$B$1:$B$23,$F492)</f>
        <v>0</v>
      </c>
      <c r="AJ492" s="2">
        <f>COUNTIF(【編集不可】祝日一覧!$B$1:$B$23,$AF492)</f>
        <v>0</v>
      </c>
      <c r="AK492" s="2" t="str">
        <f ca="1">$B492&amp;"-"&amp;COUNTIF($B$13:INDIRECT("B"&amp;12+A492),B492)</f>
        <v>-0</v>
      </c>
    </row>
    <row r="493" spans="1:37" ht="21.75" customHeight="1" x14ac:dyDescent="0.25">
      <c r="A493" s="7">
        <v>481</v>
      </c>
      <c r="B493" s="14"/>
      <c r="C493" s="28"/>
      <c r="D493" s="28"/>
      <c r="E493" s="17"/>
      <c r="F493" s="17"/>
      <c r="G493" s="6"/>
      <c r="H493" s="9" t="s">
        <v>24</v>
      </c>
      <c r="I493" s="113">
        <f t="shared" si="92"/>
        <v>0</v>
      </c>
      <c r="J493" s="114"/>
      <c r="K493" s="5" t="s">
        <v>24</v>
      </c>
      <c r="L493" s="6"/>
      <c r="M493" s="9" t="s">
        <v>25</v>
      </c>
      <c r="N493" s="113">
        <f t="shared" si="70"/>
        <v>0</v>
      </c>
      <c r="O493" s="114"/>
      <c r="P493" s="5" t="s">
        <v>24</v>
      </c>
      <c r="R493" s="113">
        <f t="shared" si="82"/>
        <v>0</v>
      </c>
      <c r="S493" s="114"/>
      <c r="T493" s="5" t="s">
        <v>24</v>
      </c>
      <c r="V493" s="25" t="str">
        <f t="shared" si="85"/>
        <v/>
      </c>
      <c r="W493" s="25" t="str">
        <f t="shared" si="83"/>
        <v/>
      </c>
      <c r="X493" s="25" t="str">
        <f t="shared" si="86"/>
        <v/>
      </c>
      <c r="Y493" s="25" t="s">
        <v>26</v>
      </c>
      <c r="Z493" s="29"/>
      <c r="AA493" s="25" t="str">
        <f t="shared" si="84"/>
        <v/>
      </c>
      <c r="AB493" s="29"/>
      <c r="AC493" s="29"/>
      <c r="AD493" s="87" t="str">
        <f t="shared" si="87"/>
        <v/>
      </c>
      <c r="AE493" s="95" t="str">
        <f t="shared" si="88"/>
        <v/>
      </c>
      <c r="AF493" s="23">
        <f t="shared" si="89"/>
        <v>1</v>
      </c>
      <c r="AG493" s="2">
        <f t="shared" si="90"/>
        <v>7</v>
      </c>
      <c r="AH493" s="2">
        <f t="shared" si="91"/>
        <v>1</v>
      </c>
      <c r="AI493" s="2">
        <f>COUNTIF(【編集不可】祝日一覧!$B$1:$B$23,$F493)</f>
        <v>0</v>
      </c>
      <c r="AJ493" s="2">
        <f>COUNTIF(【編集不可】祝日一覧!$B$1:$B$23,$AF493)</f>
        <v>0</v>
      </c>
      <c r="AK493" s="2" t="str">
        <f ca="1">$B493&amp;"-"&amp;COUNTIF($B$13:INDIRECT("B"&amp;12+A493),B493)</f>
        <v>-0</v>
      </c>
    </row>
    <row r="494" spans="1:37" ht="21.75" customHeight="1" x14ac:dyDescent="0.25">
      <c r="A494" s="7">
        <v>482</v>
      </c>
      <c r="B494" s="14"/>
      <c r="C494" s="28"/>
      <c r="D494" s="28"/>
      <c r="E494" s="17"/>
      <c r="F494" s="17"/>
      <c r="G494" s="6"/>
      <c r="H494" s="9" t="s">
        <v>24</v>
      </c>
      <c r="I494" s="113">
        <f t="shared" si="92"/>
        <v>0</v>
      </c>
      <c r="J494" s="114"/>
      <c r="K494" s="5" t="s">
        <v>24</v>
      </c>
      <c r="L494" s="6"/>
      <c r="M494" s="9" t="s">
        <v>25</v>
      </c>
      <c r="N494" s="113">
        <f t="shared" si="70"/>
        <v>0</v>
      </c>
      <c r="O494" s="114"/>
      <c r="P494" s="5" t="s">
        <v>24</v>
      </c>
      <c r="R494" s="113">
        <f t="shared" si="82"/>
        <v>0</v>
      </c>
      <c r="S494" s="114"/>
      <c r="T494" s="5" t="s">
        <v>24</v>
      </c>
      <c r="V494" s="25" t="str">
        <f t="shared" si="85"/>
        <v/>
      </c>
      <c r="W494" s="25" t="str">
        <f t="shared" si="83"/>
        <v/>
      </c>
      <c r="X494" s="25" t="str">
        <f t="shared" si="86"/>
        <v/>
      </c>
      <c r="Y494" s="25" t="s">
        <v>26</v>
      </c>
      <c r="Z494" s="29"/>
      <c r="AA494" s="25" t="str">
        <f t="shared" si="84"/>
        <v/>
      </c>
      <c r="AB494" s="29"/>
      <c r="AC494" s="29"/>
      <c r="AD494" s="87" t="str">
        <f t="shared" si="87"/>
        <v/>
      </c>
      <c r="AE494" s="95" t="str">
        <f t="shared" si="88"/>
        <v/>
      </c>
      <c r="AF494" s="23">
        <f t="shared" si="89"/>
        <v>1</v>
      </c>
      <c r="AG494" s="2">
        <f t="shared" si="90"/>
        <v>7</v>
      </c>
      <c r="AH494" s="2">
        <f t="shared" si="91"/>
        <v>1</v>
      </c>
      <c r="AI494" s="2">
        <f>COUNTIF(【編集不可】祝日一覧!$B$1:$B$23,$F494)</f>
        <v>0</v>
      </c>
      <c r="AJ494" s="2">
        <f>COUNTIF(【編集不可】祝日一覧!$B$1:$B$23,$AF494)</f>
        <v>0</v>
      </c>
      <c r="AK494" s="2" t="str">
        <f ca="1">$B494&amp;"-"&amp;COUNTIF($B$13:INDIRECT("B"&amp;12+A494),B494)</f>
        <v>-0</v>
      </c>
    </row>
    <row r="495" spans="1:37" ht="21.75" customHeight="1" x14ac:dyDescent="0.25">
      <c r="A495" s="7">
        <v>483</v>
      </c>
      <c r="B495" s="14"/>
      <c r="C495" s="28"/>
      <c r="D495" s="28"/>
      <c r="E495" s="17"/>
      <c r="F495" s="17"/>
      <c r="G495" s="6"/>
      <c r="H495" s="9" t="s">
        <v>24</v>
      </c>
      <c r="I495" s="113">
        <f t="shared" si="92"/>
        <v>0</v>
      </c>
      <c r="J495" s="114"/>
      <c r="K495" s="5" t="s">
        <v>24</v>
      </c>
      <c r="L495" s="6"/>
      <c r="M495" s="9" t="s">
        <v>25</v>
      </c>
      <c r="N495" s="113">
        <f t="shared" si="70"/>
        <v>0</v>
      </c>
      <c r="O495" s="114"/>
      <c r="P495" s="5" t="s">
        <v>24</v>
      </c>
      <c r="R495" s="113">
        <f t="shared" si="82"/>
        <v>0</v>
      </c>
      <c r="S495" s="114"/>
      <c r="T495" s="5" t="s">
        <v>24</v>
      </c>
      <c r="V495" s="25" t="str">
        <f t="shared" si="85"/>
        <v/>
      </c>
      <c r="W495" s="25" t="str">
        <f t="shared" si="83"/>
        <v/>
      </c>
      <c r="X495" s="25" t="str">
        <f t="shared" si="86"/>
        <v/>
      </c>
      <c r="Y495" s="25" t="s">
        <v>26</v>
      </c>
      <c r="Z495" s="29"/>
      <c r="AA495" s="25" t="str">
        <f t="shared" si="84"/>
        <v/>
      </c>
      <c r="AB495" s="29"/>
      <c r="AC495" s="29"/>
      <c r="AD495" s="87" t="str">
        <f t="shared" si="87"/>
        <v/>
      </c>
      <c r="AE495" s="95" t="str">
        <f t="shared" si="88"/>
        <v/>
      </c>
      <c r="AF495" s="23">
        <f t="shared" si="89"/>
        <v>1</v>
      </c>
      <c r="AG495" s="2">
        <f t="shared" si="90"/>
        <v>7</v>
      </c>
      <c r="AH495" s="2">
        <f t="shared" si="91"/>
        <v>1</v>
      </c>
      <c r="AI495" s="2">
        <f>COUNTIF(【編集不可】祝日一覧!$B$1:$B$23,$F495)</f>
        <v>0</v>
      </c>
      <c r="AJ495" s="2">
        <f>COUNTIF(【編集不可】祝日一覧!$B$1:$B$23,$AF495)</f>
        <v>0</v>
      </c>
      <c r="AK495" s="2" t="str">
        <f ca="1">$B495&amp;"-"&amp;COUNTIF($B$13:INDIRECT("B"&amp;12+A495),B495)</f>
        <v>-0</v>
      </c>
    </row>
    <row r="496" spans="1:37" ht="21.75" customHeight="1" x14ac:dyDescent="0.25">
      <c r="A496" s="7">
        <v>484</v>
      </c>
      <c r="B496" s="14"/>
      <c r="C496" s="28"/>
      <c r="D496" s="28"/>
      <c r="E496" s="17"/>
      <c r="F496" s="17"/>
      <c r="G496" s="6"/>
      <c r="H496" s="9" t="s">
        <v>24</v>
      </c>
      <c r="I496" s="113">
        <f t="shared" si="92"/>
        <v>0</v>
      </c>
      <c r="J496" s="114"/>
      <c r="K496" s="5" t="s">
        <v>24</v>
      </c>
      <c r="L496" s="6"/>
      <c r="M496" s="9" t="s">
        <v>25</v>
      </c>
      <c r="N496" s="113">
        <f t="shared" si="70"/>
        <v>0</v>
      </c>
      <c r="O496" s="114"/>
      <c r="P496" s="5" t="s">
        <v>24</v>
      </c>
      <c r="R496" s="113">
        <f t="shared" si="82"/>
        <v>0</v>
      </c>
      <c r="S496" s="114"/>
      <c r="T496" s="5" t="s">
        <v>24</v>
      </c>
      <c r="V496" s="25" t="str">
        <f t="shared" si="85"/>
        <v/>
      </c>
      <c r="W496" s="25" t="str">
        <f t="shared" si="83"/>
        <v/>
      </c>
      <c r="X496" s="25" t="str">
        <f t="shared" si="86"/>
        <v/>
      </c>
      <c r="Y496" s="25" t="s">
        <v>26</v>
      </c>
      <c r="Z496" s="29"/>
      <c r="AA496" s="25" t="str">
        <f t="shared" si="84"/>
        <v/>
      </c>
      <c r="AB496" s="29"/>
      <c r="AC496" s="29"/>
      <c r="AD496" s="87" t="str">
        <f t="shared" si="87"/>
        <v/>
      </c>
      <c r="AE496" s="95" t="str">
        <f t="shared" si="88"/>
        <v/>
      </c>
      <c r="AF496" s="23">
        <f t="shared" si="89"/>
        <v>1</v>
      </c>
      <c r="AG496" s="2">
        <f t="shared" si="90"/>
        <v>7</v>
      </c>
      <c r="AH496" s="2">
        <f t="shared" si="91"/>
        <v>1</v>
      </c>
      <c r="AI496" s="2">
        <f>COUNTIF(【編集不可】祝日一覧!$B$1:$B$23,$F496)</f>
        <v>0</v>
      </c>
      <c r="AJ496" s="2">
        <f>COUNTIF(【編集不可】祝日一覧!$B$1:$B$23,$AF496)</f>
        <v>0</v>
      </c>
      <c r="AK496" s="2" t="str">
        <f ca="1">$B496&amp;"-"&amp;COUNTIF($B$13:INDIRECT("B"&amp;12+A496),B496)</f>
        <v>-0</v>
      </c>
    </row>
    <row r="497" spans="1:37" ht="21.75" customHeight="1" x14ac:dyDescent="0.25">
      <c r="A497" s="7">
        <v>485</v>
      </c>
      <c r="B497" s="14"/>
      <c r="C497" s="28"/>
      <c r="D497" s="28"/>
      <c r="E497" s="17"/>
      <c r="F497" s="17"/>
      <c r="G497" s="6"/>
      <c r="H497" s="9" t="s">
        <v>24</v>
      </c>
      <c r="I497" s="113">
        <f t="shared" si="92"/>
        <v>0</v>
      </c>
      <c r="J497" s="114"/>
      <c r="K497" s="5" t="s">
        <v>24</v>
      </c>
      <c r="L497" s="6"/>
      <c r="M497" s="9" t="s">
        <v>25</v>
      </c>
      <c r="N497" s="113">
        <f t="shared" si="70"/>
        <v>0</v>
      </c>
      <c r="O497" s="114"/>
      <c r="P497" s="5" t="s">
        <v>24</v>
      </c>
      <c r="R497" s="113">
        <f t="shared" si="82"/>
        <v>0</v>
      </c>
      <c r="S497" s="114"/>
      <c r="T497" s="5" t="s">
        <v>24</v>
      </c>
      <c r="V497" s="25" t="str">
        <f t="shared" si="85"/>
        <v/>
      </c>
      <c r="W497" s="25" t="str">
        <f t="shared" si="83"/>
        <v/>
      </c>
      <c r="X497" s="25" t="str">
        <f t="shared" si="86"/>
        <v/>
      </c>
      <c r="Y497" s="25" t="s">
        <v>26</v>
      </c>
      <c r="Z497" s="29"/>
      <c r="AA497" s="25" t="str">
        <f t="shared" si="84"/>
        <v/>
      </c>
      <c r="AB497" s="29"/>
      <c r="AC497" s="29"/>
      <c r="AD497" s="87" t="str">
        <f t="shared" si="87"/>
        <v/>
      </c>
      <c r="AE497" s="95" t="str">
        <f t="shared" si="88"/>
        <v/>
      </c>
      <c r="AF497" s="23">
        <f t="shared" si="89"/>
        <v>1</v>
      </c>
      <c r="AG497" s="2">
        <f t="shared" si="90"/>
        <v>7</v>
      </c>
      <c r="AH497" s="2">
        <f t="shared" si="91"/>
        <v>1</v>
      </c>
      <c r="AI497" s="2">
        <f>COUNTIF(【編集不可】祝日一覧!$B$1:$B$23,$F497)</f>
        <v>0</v>
      </c>
      <c r="AJ497" s="2">
        <f>COUNTIF(【編集不可】祝日一覧!$B$1:$B$23,$AF497)</f>
        <v>0</v>
      </c>
      <c r="AK497" s="2" t="str">
        <f ca="1">$B497&amp;"-"&amp;COUNTIF($B$13:INDIRECT("B"&amp;12+A497),B497)</f>
        <v>-0</v>
      </c>
    </row>
    <row r="498" spans="1:37" ht="21.75" customHeight="1" x14ac:dyDescent="0.25">
      <c r="A498" s="7">
        <v>486</v>
      </c>
      <c r="B498" s="14"/>
      <c r="C498" s="28"/>
      <c r="D498" s="28"/>
      <c r="E498" s="17"/>
      <c r="F498" s="17"/>
      <c r="G498" s="6"/>
      <c r="H498" s="9" t="s">
        <v>24</v>
      </c>
      <c r="I498" s="113">
        <f t="shared" si="92"/>
        <v>0</v>
      </c>
      <c r="J498" s="114"/>
      <c r="K498" s="5" t="s">
        <v>24</v>
      </c>
      <c r="L498" s="6"/>
      <c r="M498" s="9" t="s">
        <v>25</v>
      </c>
      <c r="N498" s="113">
        <f t="shared" si="70"/>
        <v>0</v>
      </c>
      <c r="O498" s="114"/>
      <c r="P498" s="5" t="s">
        <v>24</v>
      </c>
      <c r="R498" s="113">
        <f t="shared" si="82"/>
        <v>0</v>
      </c>
      <c r="S498" s="114"/>
      <c r="T498" s="5" t="s">
        <v>24</v>
      </c>
      <c r="V498" s="25" t="str">
        <f t="shared" si="85"/>
        <v/>
      </c>
      <c r="W498" s="25" t="str">
        <f t="shared" si="83"/>
        <v/>
      </c>
      <c r="X498" s="25" t="str">
        <f t="shared" si="86"/>
        <v/>
      </c>
      <c r="Y498" s="25" t="s">
        <v>26</v>
      </c>
      <c r="Z498" s="29"/>
      <c r="AA498" s="25" t="str">
        <f t="shared" si="84"/>
        <v/>
      </c>
      <c r="AB498" s="29"/>
      <c r="AC498" s="29"/>
      <c r="AD498" s="87" t="str">
        <f t="shared" si="87"/>
        <v/>
      </c>
      <c r="AE498" s="95" t="str">
        <f t="shared" si="88"/>
        <v/>
      </c>
      <c r="AF498" s="23">
        <f t="shared" si="89"/>
        <v>1</v>
      </c>
      <c r="AG498" s="2">
        <f t="shared" si="90"/>
        <v>7</v>
      </c>
      <c r="AH498" s="2">
        <f t="shared" si="91"/>
        <v>1</v>
      </c>
      <c r="AI498" s="2">
        <f>COUNTIF(【編集不可】祝日一覧!$B$1:$B$23,$F498)</f>
        <v>0</v>
      </c>
      <c r="AJ498" s="2">
        <f>COUNTIF(【編集不可】祝日一覧!$B$1:$B$23,$AF498)</f>
        <v>0</v>
      </c>
      <c r="AK498" s="2" t="str">
        <f ca="1">$B498&amp;"-"&amp;COUNTIF($B$13:INDIRECT("B"&amp;12+A498),B498)</f>
        <v>-0</v>
      </c>
    </row>
    <row r="499" spans="1:37" ht="21.75" customHeight="1" x14ac:dyDescent="0.25">
      <c r="A499" s="7">
        <v>487</v>
      </c>
      <c r="B499" s="14"/>
      <c r="C499" s="28"/>
      <c r="D499" s="28"/>
      <c r="E499" s="17"/>
      <c r="F499" s="17"/>
      <c r="G499" s="6"/>
      <c r="H499" s="9" t="s">
        <v>24</v>
      </c>
      <c r="I499" s="113">
        <f t="shared" si="92"/>
        <v>0</v>
      </c>
      <c r="J499" s="114"/>
      <c r="K499" s="5" t="s">
        <v>24</v>
      </c>
      <c r="L499" s="6"/>
      <c r="M499" s="9" t="s">
        <v>25</v>
      </c>
      <c r="N499" s="113">
        <f t="shared" si="70"/>
        <v>0</v>
      </c>
      <c r="O499" s="114"/>
      <c r="P499" s="5" t="s">
        <v>24</v>
      </c>
      <c r="R499" s="113">
        <f t="shared" si="82"/>
        <v>0</v>
      </c>
      <c r="S499" s="114"/>
      <c r="T499" s="5" t="s">
        <v>24</v>
      </c>
      <c r="V499" s="25" t="str">
        <f t="shared" si="85"/>
        <v/>
      </c>
      <c r="W499" s="25" t="str">
        <f t="shared" si="83"/>
        <v/>
      </c>
      <c r="X499" s="25" t="str">
        <f t="shared" si="86"/>
        <v/>
      </c>
      <c r="Y499" s="25" t="s">
        <v>26</v>
      </c>
      <c r="Z499" s="29"/>
      <c r="AA499" s="25" t="str">
        <f t="shared" si="84"/>
        <v/>
      </c>
      <c r="AB499" s="29"/>
      <c r="AC499" s="29"/>
      <c r="AD499" s="87" t="str">
        <f t="shared" si="87"/>
        <v/>
      </c>
      <c r="AE499" s="95" t="str">
        <f t="shared" si="88"/>
        <v/>
      </c>
      <c r="AF499" s="23">
        <f t="shared" si="89"/>
        <v>1</v>
      </c>
      <c r="AG499" s="2">
        <f t="shared" si="90"/>
        <v>7</v>
      </c>
      <c r="AH499" s="2">
        <f t="shared" si="91"/>
        <v>1</v>
      </c>
      <c r="AI499" s="2">
        <f>COUNTIF(【編集不可】祝日一覧!$B$1:$B$23,$F499)</f>
        <v>0</v>
      </c>
      <c r="AJ499" s="2">
        <f>COUNTIF(【編集不可】祝日一覧!$B$1:$B$23,$AF499)</f>
        <v>0</v>
      </c>
      <c r="AK499" s="2" t="str">
        <f ca="1">$B499&amp;"-"&amp;COUNTIF($B$13:INDIRECT("B"&amp;12+A499),B499)</f>
        <v>-0</v>
      </c>
    </row>
    <row r="500" spans="1:37" ht="21.75" customHeight="1" x14ac:dyDescent="0.25">
      <c r="A500" s="7">
        <v>488</v>
      </c>
      <c r="B500" s="14"/>
      <c r="C500" s="28"/>
      <c r="D500" s="28"/>
      <c r="E500" s="17"/>
      <c r="F500" s="17"/>
      <c r="G500" s="6"/>
      <c r="H500" s="9" t="s">
        <v>24</v>
      </c>
      <c r="I500" s="113">
        <f t="shared" si="92"/>
        <v>0</v>
      </c>
      <c r="J500" s="114"/>
      <c r="K500" s="5" t="s">
        <v>24</v>
      </c>
      <c r="L500" s="6"/>
      <c r="M500" s="9" t="s">
        <v>25</v>
      </c>
      <c r="N500" s="113">
        <f t="shared" si="70"/>
        <v>0</v>
      </c>
      <c r="O500" s="114"/>
      <c r="P500" s="5" t="s">
        <v>24</v>
      </c>
      <c r="R500" s="113">
        <f t="shared" si="82"/>
        <v>0</v>
      </c>
      <c r="S500" s="114"/>
      <c r="T500" s="5" t="s">
        <v>24</v>
      </c>
      <c r="V500" s="25" t="str">
        <f t="shared" si="85"/>
        <v/>
      </c>
      <c r="W500" s="25" t="str">
        <f t="shared" si="83"/>
        <v/>
      </c>
      <c r="X500" s="25" t="str">
        <f t="shared" si="86"/>
        <v/>
      </c>
      <c r="Y500" s="25" t="s">
        <v>26</v>
      </c>
      <c r="Z500" s="29"/>
      <c r="AA500" s="25" t="str">
        <f t="shared" si="84"/>
        <v/>
      </c>
      <c r="AB500" s="29"/>
      <c r="AC500" s="29"/>
      <c r="AD500" s="87" t="str">
        <f t="shared" si="87"/>
        <v/>
      </c>
      <c r="AE500" s="95" t="str">
        <f t="shared" si="88"/>
        <v/>
      </c>
      <c r="AF500" s="23">
        <f t="shared" si="89"/>
        <v>1</v>
      </c>
      <c r="AG500" s="2">
        <f t="shared" si="90"/>
        <v>7</v>
      </c>
      <c r="AH500" s="2">
        <f t="shared" si="91"/>
        <v>1</v>
      </c>
      <c r="AI500" s="2">
        <f>COUNTIF(【編集不可】祝日一覧!$B$1:$B$23,$F500)</f>
        <v>0</v>
      </c>
      <c r="AJ500" s="2">
        <f>COUNTIF(【編集不可】祝日一覧!$B$1:$B$23,$AF500)</f>
        <v>0</v>
      </c>
      <c r="AK500" s="2" t="str">
        <f ca="1">$B500&amp;"-"&amp;COUNTIF($B$13:INDIRECT("B"&amp;12+A500),B500)</f>
        <v>-0</v>
      </c>
    </row>
    <row r="501" spans="1:37" ht="21.75" customHeight="1" x14ac:dyDescent="0.25">
      <c r="A501" s="7">
        <v>489</v>
      </c>
      <c r="B501" s="14"/>
      <c r="C501" s="28"/>
      <c r="D501" s="28"/>
      <c r="E501" s="17"/>
      <c r="F501" s="17"/>
      <c r="G501" s="6"/>
      <c r="H501" s="9" t="s">
        <v>24</v>
      </c>
      <c r="I501" s="113">
        <f t="shared" si="92"/>
        <v>0</v>
      </c>
      <c r="J501" s="114"/>
      <c r="K501" s="5" t="s">
        <v>24</v>
      </c>
      <c r="L501" s="6"/>
      <c r="M501" s="9" t="s">
        <v>25</v>
      </c>
      <c r="N501" s="113">
        <f t="shared" si="70"/>
        <v>0</v>
      </c>
      <c r="O501" s="114"/>
      <c r="P501" s="5" t="s">
        <v>24</v>
      </c>
      <c r="R501" s="113">
        <f t="shared" si="82"/>
        <v>0</v>
      </c>
      <c r="S501" s="114"/>
      <c r="T501" s="5" t="s">
        <v>24</v>
      </c>
      <c r="V501" s="25" t="str">
        <f t="shared" si="85"/>
        <v/>
      </c>
      <c r="W501" s="25" t="str">
        <f t="shared" si="83"/>
        <v/>
      </c>
      <c r="X501" s="25" t="str">
        <f t="shared" si="86"/>
        <v/>
      </c>
      <c r="Y501" s="25" t="s">
        <v>26</v>
      </c>
      <c r="Z501" s="29"/>
      <c r="AA501" s="25" t="str">
        <f t="shared" si="84"/>
        <v/>
      </c>
      <c r="AB501" s="29"/>
      <c r="AC501" s="29"/>
      <c r="AD501" s="87" t="str">
        <f t="shared" si="87"/>
        <v/>
      </c>
      <c r="AE501" s="95" t="str">
        <f t="shared" si="88"/>
        <v/>
      </c>
      <c r="AF501" s="23">
        <f t="shared" si="89"/>
        <v>1</v>
      </c>
      <c r="AG501" s="2">
        <f t="shared" si="90"/>
        <v>7</v>
      </c>
      <c r="AH501" s="2">
        <f t="shared" si="91"/>
        <v>1</v>
      </c>
      <c r="AI501" s="2">
        <f>COUNTIF(【編集不可】祝日一覧!$B$1:$B$23,$F501)</f>
        <v>0</v>
      </c>
      <c r="AJ501" s="2">
        <f>COUNTIF(【編集不可】祝日一覧!$B$1:$B$23,$AF501)</f>
        <v>0</v>
      </c>
      <c r="AK501" s="2" t="str">
        <f ca="1">$B501&amp;"-"&amp;COUNTIF($B$13:INDIRECT("B"&amp;12+A501),B501)</f>
        <v>-0</v>
      </c>
    </row>
    <row r="502" spans="1:37" ht="21.75" customHeight="1" x14ac:dyDescent="0.25">
      <c r="A502" s="7">
        <v>490</v>
      </c>
      <c r="B502" s="14"/>
      <c r="C502" s="28"/>
      <c r="D502" s="28"/>
      <c r="E502" s="17"/>
      <c r="F502" s="17"/>
      <c r="G502" s="6"/>
      <c r="H502" s="9" t="s">
        <v>24</v>
      </c>
      <c r="I502" s="113">
        <f t="shared" si="92"/>
        <v>0</v>
      </c>
      <c r="J502" s="114"/>
      <c r="K502" s="5" t="s">
        <v>24</v>
      </c>
      <c r="L502" s="6"/>
      <c r="M502" s="9" t="s">
        <v>25</v>
      </c>
      <c r="N502" s="113">
        <f t="shared" si="70"/>
        <v>0</v>
      </c>
      <c r="O502" s="114"/>
      <c r="P502" s="5" t="s">
        <v>24</v>
      </c>
      <c r="R502" s="113">
        <f t="shared" si="82"/>
        <v>0</v>
      </c>
      <c r="S502" s="114"/>
      <c r="T502" s="5" t="s">
        <v>24</v>
      </c>
      <c r="V502" s="25" t="str">
        <f t="shared" si="85"/>
        <v/>
      </c>
      <c r="W502" s="25" t="str">
        <f t="shared" si="83"/>
        <v/>
      </c>
      <c r="X502" s="25" t="str">
        <f t="shared" si="86"/>
        <v/>
      </c>
      <c r="Y502" s="25" t="s">
        <v>26</v>
      </c>
      <c r="Z502" s="29"/>
      <c r="AA502" s="25" t="str">
        <f t="shared" si="84"/>
        <v/>
      </c>
      <c r="AB502" s="29"/>
      <c r="AC502" s="29"/>
      <c r="AD502" s="87" t="str">
        <f t="shared" si="87"/>
        <v/>
      </c>
      <c r="AE502" s="95" t="str">
        <f t="shared" si="88"/>
        <v/>
      </c>
      <c r="AF502" s="23">
        <f t="shared" si="89"/>
        <v>1</v>
      </c>
      <c r="AG502" s="2">
        <f t="shared" si="90"/>
        <v>7</v>
      </c>
      <c r="AH502" s="2">
        <f t="shared" si="91"/>
        <v>1</v>
      </c>
      <c r="AI502" s="2">
        <f>COUNTIF(【編集不可】祝日一覧!$B$1:$B$23,$F502)</f>
        <v>0</v>
      </c>
      <c r="AJ502" s="2">
        <f>COUNTIF(【編集不可】祝日一覧!$B$1:$B$23,$AF502)</f>
        <v>0</v>
      </c>
      <c r="AK502" s="2" t="str">
        <f ca="1">$B502&amp;"-"&amp;COUNTIF($B$13:INDIRECT("B"&amp;12+A502),B502)</f>
        <v>-0</v>
      </c>
    </row>
    <row r="503" spans="1:37" ht="21.75" customHeight="1" x14ac:dyDescent="0.25">
      <c r="A503" s="7">
        <v>491</v>
      </c>
      <c r="B503" s="14"/>
      <c r="C503" s="28"/>
      <c r="D503" s="28"/>
      <c r="E503" s="17"/>
      <c r="F503" s="17"/>
      <c r="G503" s="6"/>
      <c r="H503" s="9" t="s">
        <v>24</v>
      </c>
      <c r="I503" s="113">
        <f t="shared" si="92"/>
        <v>0</v>
      </c>
      <c r="J503" s="114"/>
      <c r="K503" s="5" t="s">
        <v>24</v>
      </c>
      <c r="L503" s="6"/>
      <c r="M503" s="9" t="s">
        <v>25</v>
      </c>
      <c r="N503" s="113">
        <f t="shared" si="70"/>
        <v>0</v>
      </c>
      <c r="O503" s="114"/>
      <c r="P503" s="5" t="s">
        <v>24</v>
      </c>
      <c r="R503" s="113">
        <f t="shared" si="82"/>
        <v>0</v>
      </c>
      <c r="S503" s="114"/>
      <c r="T503" s="5" t="s">
        <v>24</v>
      </c>
      <c r="V503" s="25" t="str">
        <f t="shared" si="85"/>
        <v/>
      </c>
      <c r="W503" s="25" t="str">
        <f t="shared" si="83"/>
        <v/>
      </c>
      <c r="X503" s="25" t="str">
        <f t="shared" si="86"/>
        <v/>
      </c>
      <c r="Y503" s="25" t="s">
        <v>26</v>
      </c>
      <c r="Z503" s="29"/>
      <c r="AA503" s="25" t="str">
        <f t="shared" si="84"/>
        <v/>
      </c>
      <c r="AB503" s="29"/>
      <c r="AC503" s="29"/>
      <c r="AD503" s="87" t="str">
        <f t="shared" si="87"/>
        <v/>
      </c>
      <c r="AE503" s="95" t="str">
        <f t="shared" si="88"/>
        <v/>
      </c>
      <c r="AF503" s="23">
        <f t="shared" si="89"/>
        <v>1</v>
      </c>
      <c r="AG503" s="2">
        <f t="shared" si="90"/>
        <v>7</v>
      </c>
      <c r="AH503" s="2">
        <f t="shared" si="91"/>
        <v>1</v>
      </c>
      <c r="AI503" s="2">
        <f>COUNTIF(【編集不可】祝日一覧!$B$1:$B$23,$F503)</f>
        <v>0</v>
      </c>
      <c r="AJ503" s="2">
        <f>COUNTIF(【編集不可】祝日一覧!$B$1:$B$23,$AF503)</f>
        <v>0</v>
      </c>
      <c r="AK503" s="2" t="str">
        <f ca="1">$B503&amp;"-"&amp;COUNTIF($B$13:INDIRECT("B"&amp;12+A503),B503)</f>
        <v>-0</v>
      </c>
    </row>
    <row r="504" spans="1:37" ht="21.75" customHeight="1" x14ac:dyDescent="0.25">
      <c r="A504" s="7">
        <v>492</v>
      </c>
      <c r="B504" s="14"/>
      <c r="C504" s="28"/>
      <c r="D504" s="28"/>
      <c r="E504" s="17"/>
      <c r="F504" s="17"/>
      <c r="G504" s="6"/>
      <c r="H504" s="9" t="s">
        <v>24</v>
      </c>
      <c r="I504" s="113">
        <f t="shared" si="92"/>
        <v>0</v>
      </c>
      <c r="J504" s="114"/>
      <c r="K504" s="5" t="s">
        <v>24</v>
      </c>
      <c r="L504" s="6"/>
      <c r="M504" s="9" t="s">
        <v>25</v>
      </c>
      <c r="N504" s="113">
        <f t="shared" si="70"/>
        <v>0</v>
      </c>
      <c r="O504" s="114"/>
      <c r="P504" s="5" t="s">
        <v>24</v>
      </c>
      <c r="R504" s="113">
        <f t="shared" si="82"/>
        <v>0</v>
      </c>
      <c r="S504" s="114"/>
      <c r="T504" s="5" t="s">
        <v>24</v>
      </c>
      <c r="V504" s="25" t="str">
        <f t="shared" si="85"/>
        <v/>
      </c>
      <c r="W504" s="25" t="str">
        <f t="shared" si="83"/>
        <v/>
      </c>
      <c r="X504" s="25" t="str">
        <f t="shared" si="86"/>
        <v/>
      </c>
      <c r="Y504" s="25" t="s">
        <v>26</v>
      </c>
      <c r="Z504" s="29"/>
      <c r="AA504" s="25" t="str">
        <f t="shared" si="84"/>
        <v/>
      </c>
      <c r="AB504" s="29"/>
      <c r="AC504" s="29"/>
      <c r="AD504" s="87" t="str">
        <f t="shared" si="87"/>
        <v/>
      </c>
      <c r="AE504" s="95" t="str">
        <f t="shared" si="88"/>
        <v/>
      </c>
      <c r="AF504" s="23">
        <f t="shared" si="89"/>
        <v>1</v>
      </c>
      <c r="AG504" s="2">
        <f t="shared" si="90"/>
        <v>7</v>
      </c>
      <c r="AH504" s="2">
        <f t="shared" si="91"/>
        <v>1</v>
      </c>
      <c r="AI504" s="2">
        <f>COUNTIF(【編集不可】祝日一覧!$B$1:$B$23,$F504)</f>
        <v>0</v>
      </c>
      <c r="AJ504" s="2">
        <f>COUNTIF(【編集不可】祝日一覧!$B$1:$B$23,$AF504)</f>
        <v>0</v>
      </c>
      <c r="AK504" s="2" t="str">
        <f ca="1">$B504&amp;"-"&amp;COUNTIF($B$13:INDIRECT("B"&amp;12+A504),B504)</f>
        <v>-0</v>
      </c>
    </row>
    <row r="505" spans="1:37" ht="21.75" customHeight="1" x14ac:dyDescent="0.25">
      <c r="A505" s="7">
        <v>493</v>
      </c>
      <c r="B505" s="14"/>
      <c r="C505" s="28"/>
      <c r="D505" s="28"/>
      <c r="E505" s="17"/>
      <c r="F505" s="17"/>
      <c r="G505" s="6"/>
      <c r="H505" s="9" t="s">
        <v>24</v>
      </c>
      <c r="I505" s="113">
        <f t="shared" si="92"/>
        <v>0</v>
      </c>
      <c r="J505" s="114"/>
      <c r="K505" s="5" t="s">
        <v>24</v>
      </c>
      <c r="L505" s="6"/>
      <c r="M505" s="9" t="s">
        <v>25</v>
      </c>
      <c r="N505" s="113">
        <f t="shared" si="70"/>
        <v>0</v>
      </c>
      <c r="O505" s="114"/>
      <c r="P505" s="5" t="s">
        <v>24</v>
      </c>
      <c r="R505" s="113">
        <f t="shared" si="82"/>
        <v>0</v>
      </c>
      <c r="S505" s="114"/>
      <c r="T505" s="5" t="s">
        <v>24</v>
      </c>
      <c r="V505" s="25" t="str">
        <f t="shared" si="85"/>
        <v/>
      </c>
      <c r="W505" s="25" t="str">
        <f t="shared" si="83"/>
        <v/>
      </c>
      <c r="X505" s="25" t="str">
        <f t="shared" si="86"/>
        <v/>
      </c>
      <c r="Y505" s="25" t="s">
        <v>26</v>
      </c>
      <c r="Z505" s="29"/>
      <c r="AA505" s="25" t="str">
        <f t="shared" si="84"/>
        <v/>
      </c>
      <c r="AB505" s="29"/>
      <c r="AC505" s="29"/>
      <c r="AD505" s="87" t="str">
        <f t="shared" si="87"/>
        <v/>
      </c>
      <c r="AE505" s="95" t="str">
        <f t="shared" si="88"/>
        <v/>
      </c>
      <c r="AF505" s="23">
        <f t="shared" si="89"/>
        <v>1</v>
      </c>
      <c r="AG505" s="2">
        <f t="shared" si="90"/>
        <v>7</v>
      </c>
      <c r="AH505" s="2">
        <f t="shared" si="91"/>
        <v>1</v>
      </c>
      <c r="AI505" s="2">
        <f>COUNTIF(【編集不可】祝日一覧!$B$1:$B$23,$F505)</f>
        <v>0</v>
      </c>
      <c r="AJ505" s="2">
        <f>COUNTIF(【編集不可】祝日一覧!$B$1:$B$23,$AF505)</f>
        <v>0</v>
      </c>
      <c r="AK505" s="2" t="str">
        <f ca="1">$B505&amp;"-"&amp;COUNTIF($B$13:INDIRECT("B"&amp;12+A505),B505)</f>
        <v>-0</v>
      </c>
    </row>
    <row r="506" spans="1:37" ht="21.75" customHeight="1" x14ac:dyDescent="0.25">
      <c r="A506" s="7">
        <v>494</v>
      </c>
      <c r="B506" s="14"/>
      <c r="C506" s="28"/>
      <c r="D506" s="28"/>
      <c r="E506" s="17"/>
      <c r="F506" s="17"/>
      <c r="G506" s="6"/>
      <c r="H506" s="9" t="s">
        <v>24</v>
      </c>
      <c r="I506" s="113">
        <f t="shared" si="92"/>
        <v>0</v>
      </c>
      <c r="J506" s="114"/>
      <c r="K506" s="5" t="s">
        <v>24</v>
      </c>
      <c r="L506" s="6"/>
      <c r="M506" s="9" t="s">
        <v>25</v>
      </c>
      <c r="N506" s="113">
        <f t="shared" si="70"/>
        <v>0</v>
      </c>
      <c r="O506" s="114"/>
      <c r="P506" s="5" t="s">
        <v>24</v>
      </c>
      <c r="R506" s="113">
        <f t="shared" si="82"/>
        <v>0</v>
      </c>
      <c r="S506" s="114"/>
      <c r="T506" s="5" t="s">
        <v>24</v>
      </c>
      <c r="V506" s="25" t="str">
        <f t="shared" si="85"/>
        <v/>
      </c>
      <c r="W506" s="25" t="str">
        <f t="shared" si="83"/>
        <v/>
      </c>
      <c r="X506" s="25" t="str">
        <f t="shared" si="86"/>
        <v/>
      </c>
      <c r="Y506" s="25" t="s">
        <v>26</v>
      </c>
      <c r="Z506" s="29"/>
      <c r="AA506" s="25" t="str">
        <f t="shared" si="84"/>
        <v/>
      </c>
      <c r="AB506" s="29"/>
      <c r="AC506" s="29"/>
      <c r="AD506" s="87" t="str">
        <f t="shared" si="87"/>
        <v/>
      </c>
      <c r="AE506" s="95" t="str">
        <f t="shared" si="88"/>
        <v/>
      </c>
      <c r="AF506" s="23">
        <f t="shared" si="89"/>
        <v>1</v>
      </c>
      <c r="AG506" s="2">
        <f t="shared" si="90"/>
        <v>7</v>
      </c>
      <c r="AH506" s="2">
        <f t="shared" si="91"/>
        <v>1</v>
      </c>
      <c r="AI506" s="2">
        <f>COUNTIF(【編集不可】祝日一覧!$B$1:$B$23,$F506)</f>
        <v>0</v>
      </c>
      <c r="AJ506" s="2">
        <f>COUNTIF(【編集不可】祝日一覧!$B$1:$B$23,$AF506)</f>
        <v>0</v>
      </c>
      <c r="AK506" s="2" t="str">
        <f ca="1">$B506&amp;"-"&amp;COUNTIF($B$13:INDIRECT("B"&amp;12+A506),B506)</f>
        <v>-0</v>
      </c>
    </row>
    <row r="507" spans="1:37" ht="21.75" customHeight="1" x14ac:dyDescent="0.25">
      <c r="A507" s="7">
        <v>495</v>
      </c>
      <c r="B507" s="14"/>
      <c r="C507" s="28"/>
      <c r="D507" s="28"/>
      <c r="E507" s="17"/>
      <c r="F507" s="17"/>
      <c r="G507" s="6"/>
      <c r="H507" s="9" t="s">
        <v>24</v>
      </c>
      <c r="I507" s="113">
        <f t="shared" si="92"/>
        <v>0</v>
      </c>
      <c r="J507" s="114"/>
      <c r="K507" s="5" t="s">
        <v>24</v>
      </c>
      <c r="L507" s="6"/>
      <c r="M507" s="9" t="s">
        <v>25</v>
      </c>
      <c r="N507" s="113">
        <f t="shared" si="70"/>
        <v>0</v>
      </c>
      <c r="O507" s="114"/>
      <c r="P507" s="5" t="s">
        <v>24</v>
      </c>
      <c r="R507" s="113">
        <f t="shared" si="82"/>
        <v>0</v>
      </c>
      <c r="S507" s="114"/>
      <c r="T507" s="5" t="s">
        <v>24</v>
      </c>
      <c r="V507" s="25" t="str">
        <f t="shared" si="85"/>
        <v/>
      </c>
      <c r="W507" s="25" t="str">
        <f t="shared" si="83"/>
        <v/>
      </c>
      <c r="X507" s="25" t="str">
        <f t="shared" si="86"/>
        <v/>
      </c>
      <c r="Y507" s="25" t="s">
        <v>26</v>
      </c>
      <c r="Z507" s="29"/>
      <c r="AA507" s="25" t="str">
        <f t="shared" si="84"/>
        <v/>
      </c>
      <c r="AB507" s="29"/>
      <c r="AC507" s="29"/>
      <c r="AD507" s="87" t="str">
        <f t="shared" si="87"/>
        <v/>
      </c>
      <c r="AE507" s="95" t="str">
        <f t="shared" si="88"/>
        <v/>
      </c>
      <c r="AF507" s="23">
        <f t="shared" si="89"/>
        <v>1</v>
      </c>
      <c r="AG507" s="2">
        <f t="shared" si="90"/>
        <v>7</v>
      </c>
      <c r="AH507" s="2">
        <f t="shared" si="91"/>
        <v>1</v>
      </c>
      <c r="AI507" s="2">
        <f>COUNTIF(【編集不可】祝日一覧!$B$1:$B$23,$F507)</f>
        <v>0</v>
      </c>
      <c r="AJ507" s="2">
        <f>COUNTIF(【編集不可】祝日一覧!$B$1:$B$23,$AF507)</f>
        <v>0</v>
      </c>
      <c r="AK507" s="2" t="str">
        <f ca="1">$B507&amp;"-"&amp;COUNTIF($B$13:INDIRECT("B"&amp;12+A507),B507)</f>
        <v>-0</v>
      </c>
    </row>
    <row r="508" spans="1:37" ht="21.75" customHeight="1" x14ac:dyDescent="0.25">
      <c r="A508" s="7">
        <v>496</v>
      </c>
      <c r="B508" s="14"/>
      <c r="C508" s="28"/>
      <c r="D508" s="28"/>
      <c r="E508" s="17"/>
      <c r="F508" s="17"/>
      <c r="G508" s="6"/>
      <c r="H508" s="9" t="s">
        <v>24</v>
      </c>
      <c r="I508" s="113">
        <f t="shared" si="92"/>
        <v>0</v>
      </c>
      <c r="J508" s="114"/>
      <c r="K508" s="5" t="s">
        <v>24</v>
      </c>
      <c r="L508" s="6"/>
      <c r="M508" s="9" t="s">
        <v>25</v>
      </c>
      <c r="N508" s="113">
        <f t="shared" si="70"/>
        <v>0</v>
      </c>
      <c r="O508" s="114"/>
      <c r="P508" s="5" t="s">
        <v>24</v>
      </c>
      <c r="R508" s="113">
        <f t="shared" si="82"/>
        <v>0</v>
      </c>
      <c r="S508" s="114"/>
      <c r="T508" s="5" t="s">
        <v>24</v>
      </c>
      <c r="V508" s="25" t="str">
        <f t="shared" si="85"/>
        <v/>
      </c>
      <c r="W508" s="25" t="str">
        <f t="shared" si="83"/>
        <v/>
      </c>
      <c r="X508" s="25" t="str">
        <f t="shared" si="86"/>
        <v/>
      </c>
      <c r="Y508" s="25" t="s">
        <v>26</v>
      </c>
      <c r="Z508" s="29"/>
      <c r="AA508" s="25" t="str">
        <f t="shared" si="84"/>
        <v/>
      </c>
      <c r="AB508" s="29"/>
      <c r="AC508" s="29"/>
      <c r="AD508" s="87" t="str">
        <f t="shared" si="87"/>
        <v/>
      </c>
      <c r="AE508" s="95" t="str">
        <f t="shared" si="88"/>
        <v/>
      </c>
      <c r="AF508" s="23">
        <f t="shared" si="89"/>
        <v>1</v>
      </c>
      <c r="AG508" s="2">
        <f t="shared" si="90"/>
        <v>7</v>
      </c>
      <c r="AH508" s="2">
        <f t="shared" si="91"/>
        <v>1</v>
      </c>
      <c r="AI508" s="2">
        <f>COUNTIF(【編集不可】祝日一覧!$B$1:$B$23,$F508)</f>
        <v>0</v>
      </c>
      <c r="AJ508" s="2">
        <f>COUNTIF(【編集不可】祝日一覧!$B$1:$B$23,$AF508)</f>
        <v>0</v>
      </c>
      <c r="AK508" s="2" t="str">
        <f ca="1">$B508&amp;"-"&amp;COUNTIF($B$13:INDIRECT("B"&amp;12+A508),B508)</f>
        <v>-0</v>
      </c>
    </row>
    <row r="509" spans="1:37" ht="21.75" customHeight="1" x14ac:dyDescent="0.25">
      <c r="A509" s="7">
        <v>497</v>
      </c>
      <c r="B509" s="14"/>
      <c r="C509" s="28"/>
      <c r="D509" s="28"/>
      <c r="E509" s="17"/>
      <c r="F509" s="17"/>
      <c r="G509" s="6"/>
      <c r="H509" s="9" t="s">
        <v>24</v>
      </c>
      <c r="I509" s="113">
        <f t="shared" si="92"/>
        <v>0</v>
      </c>
      <c r="J509" s="114"/>
      <c r="K509" s="5" t="s">
        <v>24</v>
      </c>
      <c r="L509" s="6"/>
      <c r="M509" s="9" t="s">
        <v>25</v>
      </c>
      <c r="N509" s="113">
        <f t="shared" si="70"/>
        <v>0</v>
      </c>
      <c r="O509" s="114"/>
      <c r="P509" s="5" t="s">
        <v>24</v>
      </c>
      <c r="R509" s="113">
        <f t="shared" si="82"/>
        <v>0</v>
      </c>
      <c r="S509" s="114"/>
      <c r="T509" s="5" t="s">
        <v>24</v>
      </c>
      <c r="V509" s="25" t="str">
        <f t="shared" si="85"/>
        <v/>
      </c>
      <c r="W509" s="25" t="str">
        <f t="shared" si="83"/>
        <v/>
      </c>
      <c r="X509" s="25" t="str">
        <f t="shared" si="86"/>
        <v/>
      </c>
      <c r="Y509" s="25" t="s">
        <v>26</v>
      </c>
      <c r="Z509" s="29"/>
      <c r="AA509" s="25" t="str">
        <f t="shared" si="84"/>
        <v/>
      </c>
      <c r="AB509" s="29"/>
      <c r="AC509" s="29"/>
      <c r="AD509" s="87" t="str">
        <f t="shared" si="87"/>
        <v/>
      </c>
      <c r="AE509" s="95" t="str">
        <f t="shared" si="88"/>
        <v/>
      </c>
      <c r="AF509" s="23">
        <f t="shared" si="89"/>
        <v>1</v>
      </c>
      <c r="AG509" s="2">
        <f t="shared" si="90"/>
        <v>7</v>
      </c>
      <c r="AH509" s="2">
        <f t="shared" si="91"/>
        <v>1</v>
      </c>
      <c r="AI509" s="2">
        <f>COUNTIF(【編集不可】祝日一覧!$B$1:$B$23,$F509)</f>
        <v>0</v>
      </c>
      <c r="AJ509" s="2">
        <f>COUNTIF(【編集不可】祝日一覧!$B$1:$B$23,$AF509)</f>
        <v>0</v>
      </c>
      <c r="AK509" s="2" t="str">
        <f ca="1">$B509&amp;"-"&amp;COUNTIF($B$13:INDIRECT("B"&amp;12+A509),B509)</f>
        <v>-0</v>
      </c>
    </row>
    <row r="510" spans="1:37" ht="21.75" customHeight="1" x14ac:dyDescent="0.25">
      <c r="A510" s="7">
        <v>498</v>
      </c>
      <c r="B510" s="14"/>
      <c r="C510" s="28"/>
      <c r="D510" s="28"/>
      <c r="E510" s="17"/>
      <c r="F510" s="17"/>
      <c r="G510" s="6"/>
      <c r="H510" s="9" t="s">
        <v>24</v>
      </c>
      <c r="I510" s="113">
        <f t="shared" si="92"/>
        <v>0</v>
      </c>
      <c r="J510" s="114"/>
      <c r="K510" s="5" t="s">
        <v>24</v>
      </c>
      <c r="L510" s="6"/>
      <c r="M510" s="9" t="s">
        <v>25</v>
      </c>
      <c r="N510" s="113">
        <f t="shared" si="70"/>
        <v>0</v>
      </c>
      <c r="O510" s="114"/>
      <c r="P510" s="5" t="s">
        <v>24</v>
      </c>
      <c r="R510" s="113">
        <f t="shared" si="82"/>
        <v>0</v>
      </c>
      <c r="S510" s="114"/>
      <c r="T510" s="5" t="s">
        <v>24</v>
      </c>
      <c r="V510" s="25" t="str">
        <f t="shared" si="85"/>
        <v/>
      </c>
      <c r="W510" s="25" t="str">
        <f t="shared" si="83"/>
        <v/>
      </c>
      <c r="X510" s="25" t="str">
        <f t="shared" si="86"/>
        <v/>
      </c>
      <c r="Y510" s="25" t="s">
        <v>26</v>
      </c>
      <c r="Z510" s="29"/>
      <c r="AA510" s="25" t="str">
        <f t="shared" si="84"/>
        <v/>
      </c>
      <c r="AB510" s="29"/>
      <c r="AC510" s="29"/>
      <c r="AD510" s="87" t="str">
        <f t="shared" si="87"/>
        <v/>
      </c>
      <c r="AE510" s="95" t="str">
        <f t="shared" si="88"/>
        <v/>
      </c>
      <c r="AF510" s="23">
        <f t="shared" si="89"/>
        <v>1</v>
      </c>
      <c r="AG510" s="2">
        <f t="shared" si="90"/>
        <v>7</v>
      </c>
      <c r="AH510" s="2">
        <f t="shared" si="91"/>
        <v>1</v>
      </c>
      <c r="AI510" s="2">
        <f>COUNTIF(【編集不可】祝日一覧!$B$1:$B$23,$F510)</f>
        <v>0</v>
      </c>
      <c r="AJ510" s="2">
        <f>COUNTIF(【編集不可】祝日一覧!$B$1:$B$23,$AF510)</f>
        <v>0</v>
      </c>
      <c r="AK510" s="2" t="str">
        <f ca="1">$B510&amp;"-"&amp;COUNTIF($B$13:INDIRECT("B"&amp;12+A510),B510)</f>
        <v>-0</v>
      </c>
    </row>
    <row r="511" spans="1:37" ht="21.75" customHeight="1" x14ac:dyDescent="0.25">
      <c r="A511" s="7">
        <v>499</v>
      </c>
      <c r="B511" s="14"/>
      <c r="C511" s="28"/>
      <c r="D511" s="28"/>
      <c r="E511" s="17"/>
      <c r="F511" s="17"/>
      <c r="G511" s="6"/>
      <c r="H511" s="9" t="s">
        <v>24</v>
      </c>
      <c r="I511" s="113">
        <f t="shared" si="92"/>
        <v>0</v>
      </c>
      <c r="J511" s="114"/>
      <c r="K511" s="5" t="s">
        <v>24</v>
      </c>
      <c r="L511" s="6"/>
      <c r="M511" s="9" t="s">
        <v>25</v>
      </c>
      <c r="N511" s="113">
        <f t="shared" si="70"/>
        <v>0</v>
      </c>
      <c r="O511" s="114"/>
      <c r="P511" s="5" t="s">
        <v>24</v>
      </c>
      <c r="R511" s="113">
        <f t="shared" si="82"/>
        <v>0</v>
      </c>
      <c r="S511" s="114"/>
      <c r="T511" s="5" t="s">
        <v>24</v>
      </c>
      <c r="V511" s="25" t="str">
        <f t="shared" si="85"/>
        <v/>
      </c>
      <c r="W511" s="25" t="str">
        <f t="shared" si="83"/>
        <v/>
      </c>
      <c r="X511" s="25" t="str">
        <f t="shared" si="86"/>
        <v/>
      </c>
      <c r="Y511" s="25" t="s">
        <v>26</v>
      </c>
      <c r="Z511" s="29"/>
      <c r="AA511" s="25" t="str">
        <f t="shared" si="84"/>
        <v/>
      </c>
      <c r="AB511" s="29"/>
      <c r="AC511" s="29"/>
      <c r="AD511" s="87" t="str">
        <f t="shared" si="87"/>
        <v/>
      </c>
      <c r="AE511" s="95" t="str">
        <f t="shared" si="88"/>
        <v/>
      </c>
      <c r="AF511" s="23">
        <f t="shared" si="89"/>
        <v>1</v>
      </c>
      <c r="AG511" s="2">
        <f t="shared" si="90"/>
        <v>7</v>
      </c>
      <c r="AH511" s="2">
        <f t="shared" si="91"/>
        <v>1</v>
      </c>
      <c r="AI511" s="2">
        <f>COUNTIF(【編集不可】祝日一覧!$B$1:$B$23,$F511)</f>
        <v>0</v>
      </c>
      <c r="AJ511" s="2">
        <f>COUNTIF(【編集不可】祝日一覧!$B$1:$B$23,$AF511)</f>
        <v>0</v>
      </c>
      <c r="AK511" s="2" t="str">
        <f ca="1">$B511&amp;"-"&amp;COUNTIF($B$13:INDIRECT("B"&amp;12+A511),B511)</f>
        <v>-0</v>
      </c>
    </row>
    <row r="512" spans="1:37" ht="21.75" customHeight="1" x14ac:dyDescent="0.25">
      <c r="A512" s="7">
        <v>500</v>
      </c>
      <c r="B512" s="14"/>
      <c r="C512" s="28"/>
      <c r="D512" s="28"/>
      <c r="E512" s="17"/>
      <c r="F512" s="17"/>
      <c r="G512" s="6"/>
      <c r="H512" s="9" t="s">
        <v>24</v>
      </c>
      <c r="I512" s="113">
        <f t="shared" si="92"/>
        <v>0</v>
      </c>
      <c r="J512" s="114"/>
      <c r="K512" s="5" t="s">
        <v>24</v>
      </c>
      <c r="L512" s="6"/>
      <c r="M512" s="9" t="s">
        <v>25</v>
      </c>
      <c r="N512" s="113">
        <f t="shared" si="70"/>
        <v>0</v>
      </c>
      <c r="O512" s="114"/>
      <c r="P512" s="5" t="s">
        <v>24</v>
      </c>
      <c r="R512" s="113">
        <f>G512*L512</f>
        <v>0</v>
      </c>
      <c r="S512" s="114"/>
      <c r="T512" s="5" t="s">
        <v>24</v>
      </c>
      <c r="V512" s="25" t="str">
        <f t="shared" si="85"/>
        <v/>
      </c>
      <c r="W512" s="25" t="str">
        <f t="shared" si="83"/>
        <v/>
      </c>
      <c r="X512" s="25" t="str">
        <f t="shared" si="86"/>
        <v/>
      </c>
      <c r="Y512" s="25" t="s">
        <v>26</v>
      </c>
      <c r="Z512" s="29"/>
      <c r="AA512" s="25" t="str">
        <f t="shared" si="84"/>
        <v/>
      </c>
      <c r="AB512" s="29"/>
      <c r="AC512" s="29"/>
      <c r="AD512" s="87" t="str">
        <f t="shared" si="87"/>
        <v/>
      </c>
      <c r="AE512" s="95" t="str">
        <f t="shared" si="88"/>
        <v/>
      </c>
      <c r="AF512" s="23">
        <f t="shared" si="89"/>
        <v>1</v>
      </c>
      <c r="AG512" s="2">
        <f t="shared" si="90"/>
        <v>7</v>
      </c>
      <c r="AH512" s="2">
        <f t="shared" si="91"/>
        <v>1</v>
      </c>
      <c r="AI512" s="2">
        <f>COUNTIF(【編集不可】祝日一覧!$B$1:$B$23,$F512)</f>
        <v>0</v>
      </c>
      <c r="AJ512" s="2">
        <f>COUNTIF(【編集不可】祝日一覧!$B$1:$B$23,$AF512)</f>
        <v>0</v>
      </c>
      <c r="AK512" s="2" t="str">
        <f ca="1">$B512&amp;"-"&amp;COUNTIF($B$13:INDIRECT("B"&amp;12+A512),B512)</f>
        <v>-0</v>
      </c>
    </row>
    <row r="513" spans="1:37" ht="21.75" customHeight="1" x14ac:dyDescent="0.25">
      <c r="A513" s="7">
        <v>501</v>
      </c>
      <c r="B513" s="14"/>
      <c r="C513" s="28"/>
      <c r="D513" s="28"/>
      <c r="E513" s="17"/>
      <c r="F513" s="17"/>
      <c r="G513" s="6"/>
      <c r="H513" s="81" t="s">
        <v>24</v>
      </c>
      <c r="I513" s="113">
        <f t="shared" si="92"/>
        <v>0</v>
      </c>
      <c r="J513" s="114"/>
      <c r="K513" s="5" t="s">
        <v>24</v>
      </c>
      <c r="L513" s="6"/>
      <c r="M513" s="81" t="s">
        <v>25</v>
      </c>
      <c r="N513" s="113">
        <f t="shared" ref="N513:N576" si="93">I513*L513</f>
        <v>0</v>
      </c>
      <c r="O513" s="114"/>
      <c r="P513" s="5" t="s">
        <v>24</v>
      </c>
      <c r="R513" s="113">
        <f t="shared" ref="R513:R576" si="94">G513*L513</f>
        <v>0</v>
      </c>
      <c r="S513" s="114"/>
      <c r="T513" s="5" t="s">
        <v>24</v>
      </c>
      <c r="V513" s="25" t="str">
        <f t="shared" si="85"/>
        <v/>
      </c>
      <c r="W513" s="25" t="str">
        <f t="shared" si="83"/>
        <v/>
      </c>
      <c r="X513" s="25" t="str">
        <f t="shared" si="86"/>
        <v/>
      </c>
      <c r="Y513" s="25" t="s">
        <v>26</v>
      </c>
      <c r="Z513" s="29"/>
      <c r="AA513" s="25" t="str">
        <f t="shared" si="84"/>
        <v/>
      </c>
      <c r="AB513" s="29"/>
      <c r="AC513" s="29"/>
      <c r="AD513" s="87" t="str">
        <f t="shared" si="87"/>
        <v/>
      </c>
      <c r="AE513" s="95" t="str">
        <f t="shared" si="88"/>
        <v/>
      </c>
      <c r="AF513" s="23">
        <f t="shared" si="89"/>
        <v>1</v>
      </c>
      <c r="AG513" s="2">
        <f t="shared" si="90"/>
        <v>7</v>
      </c>
      <c r="AH513" s="2">
        <f t="shared" si="91"/>
        <v>1</v>
      </c>
      <c r="AI513" s="2">
        <f>COUNTIF(【編集不可】祝日一覧!$B$1:$B$23,$F513)</f>
        <v>0</v>
      </c>
      <c r="AJ513" s="2">
        <f>COUNTIF(【編集不可】祝日一覧!$B$1:$B$23,$AF513)</f>
        <v>0</v>
      </c>
      <c r="AK513" s="2" t="str">
        <f ca="1">$B513&amp;"-"&amp;COUNTIF($B$13:INDIRECT("B"&amp;12+A513),B513)</f>
        <v>-0</v>
      </c>
    </row>
    <row r="514" spans="1:37" ht="21.75" customHeight="1" x14ac:dyDescent="0.25">
      <c r="A514" s="7">
        <v>502</v>
      </c>
      <c r="B514" s="14"/>
      <c r="C514" s="28"/>
      <c r="D514" s="28"/>
      <c r="E514" s="17"/>
      <c r="F514" s="17"/>
      <c r="G514" s="6"/>
      <c r="H514" s="81" t="s">
        <v>24</v>
      </c>
      <c r="I514" s="113">
        <f t="shared" si="92"/>
        <v>0</v>
      </c>
      <c r="J514" s="114"/>
      <c r="K514" s="5" t="s">
        <v>24</v>
      </c>
      <c r="L514" s="6"/>
      <c r="M514" s="81" t="s">
        <v>25</v>
      </c>
      <c r="N514" s="113">
        <f t="shared" si="93"/>
        <v>0</v>
      </c>
      <c r="O514" s="114"/>
      <c r="P514" s="5" t="s">
        <v>24</v>
      </c>
      <c r="R514" s="113">
        <f t="shared" si="94"/>
        <v>0</v>
      </c>
      <c r="S514" s="114"/>
      <c r="T514" s="5" t="s">
        <v>24</v>
      </c>
      <c r="V514" s="25" t="str">
        <f t="shared" si="85"/>
        <v/>
      </c>
      <c r="W514" s="25" t="str">
        <f t="shared" si="83"/>
        <v/>
      </c>
      <c r="X514" s="25" t="str">
        <f t="shared" si="86"/>
        <v/>
      </c>
      <c r="Y514" s="25" t="s">
        <v>26</v>
      </c>
      <c r="Z514" s="29"/>
      <c r="AA514" s="25" t="str">
        <f t="shared" si="84"/>
        <v/>
      </c>
      <c r="AB514" s="29"/>
      <c r="AC514" s="29"/>
      <c r="AD514" s="87" t="str">
        <f t="shared" si="87"/>
        <v/>
      </c>
      <c r="AE514" s="95" t="str">
        <f t="shared" si="88"/>
        <v/>
      </c>
      <c r="AF514" s="23">
        <f t="shared" si="89"/>
        <v>1</v>
      </c>
      <c r="AG514" s="2">
        <f t="shared" si="90"/>
        <v>7</v>
      </c>
      <c r="AH514" s="2">
        <f t="shared" si="91"/>
        <v>1</v>
      </c>
      <c r="AI514" s="2">
        <f>COUNTIF(【編集不可】祝日一覧!$B$1:$B$23,$F514)</f>
        <v>0</v>
      </c>
      <c r="AJ514" s="2">
        <f>COUNTIF(【編集不可】祝日一覧!$B$1:$B$23,$AF514)</f>
        <v>0</v>
      </c>
      <c r="AK514" s="2" t="str">
        <f ca="1">$B514&amp;"-"&amp;COUNTIF($B$13:INDIRECT("B"&amp;12+A514),B514)</f>
        <v>-0</v>
      </c>
    </row>
    <row r="515" spans="1:37" ht="21.95" customHeight="1" x14ac:dyDescent="0.25">
      <c r="A515" s="7">
        <v>503</v>
      </c>
      <c r="B515" s="14"/>
      <c r="C515" s="28"/>
      <c r="D515" s="28"/>
      <c r="E515" s="17"/>
      <c r="F515" s="17"/>
      <c r="G515" s="6"/>
      <c r="H515" s="81" t="s">
        <v>24</v>
      </c>
      <c r="I515" s="113">
        <f t="shared" si="92"/>
        <v>0</v>
      </c>
      <c r="J515" s="114"/>
      <c r="K515" s="5" t="s">
        <v>24</v>
      </c>
      <c r="L515" s="6"/>
      <c r="M515" s="81" t="s">
        <v>25</v>
      </c>
      <c r="N515" s="113">
        <f t="shared" si="93"/>
        <v>0</v>
      </c>
      <c r="O515" s="114"/>
      <c r="P515" s="5" t="s">
        <v>24</v>
      </c>
      <c r="R515" s="113">
        <f t="shared" si="94"/>
        <v>0</v>
      </c>
      <c r="S515" s="114"/>
      <c r="T515" s="5" t="s">
        <v>24</v>
      </c>
      <c r="V515" s="25" t="str">
        <f t="shared" si="85"/>
        <v/>
      </c>
      <c r="W515" s="25" t="str">
        <f t="shared" si="83"/>
        <v/>
      </c>
      <c r="X515" s="25" t="str">
        <f t="shared" si="86"/>
        <v/>
      </c>
      <c r="Y515" s="25" t="s">
        <v>26</v>
      </c>
      <c r="Z515" s="29"/>
      <c r="AA515" s="25" t="str">
        <f t="shared" si="84"/>
        <v/>
      </c>
      <c r="AB515" s="29"/>
      <c r="AC515" s="29"/>
      <c r="AD515" s="87" t="str">
        <f t="shared" si="87"/>
        <v/>
      </c>
      <c r="AE515" s="95" t="str">
        <f t="shared" si="88"/>
        <v/>
      </c>
      <c r="AF515" s="23">
        <f t="shared" si="89"/>
        <v>1</v>
      </c>
      <c r="AG515" s="2">
        <f t="shared" si="90"/>
        <v>7</v>
      </c>
      <c r="AH515" s="2">
        <f t="shared" si="91"/>
        <v>1</v>
      </c>
      <c r="AI515" s="2">
        <f>COUNTIF(【編集不可】祝日一覧!$B$1:$B$23,$F515)</f>
        <v>0</v>
      </c>
      <c r="AJ515" s="2">
        <f>COUNTIF(【編集不可】祝日一覧!$B$1:$B$23,$AF515)</f>
        <v>0</v>
      </c>
      <c r="AK515" s="2" t="str">
        <f ca="1">$B515&amp;"-"&amp;COUNTIF($B$13:INDIRECT("B"&amp;12+A515),B515)</f>
        <v>-0</v>
      </c>
    </row>
    <row r="516" spans="1:37" ht="21.95" customHeight="1" x14ac:dyDescent="0.25">
      <c r="A516" s="7">
        <v>504</v>
      </c>
      <c r="B516" s="14"/>
      <c r="C516" s="28"/>
      <c r="D516" s="28"/>
      <c r="E516" s="17"/>
      <c r="F516" s="17"/>
      <c r="G516" s="6"/>
      <c r="H516" s="81" t="s">
        <v>24</v>
      </c>
      <c r="I516" s="113">
        <f t="shared" si="92"/>
        <v>0</v>
      </c>
      <c r="J516" s="114"/>
      <c r="K516" s="5" t="s">
        <v>24</v>
      </c>
      <c r="L516" s="6"/>
      <c r="M516" s="81" t="s">
        <v>25</v>
      </c>
      <c r="N516" s="113">
        <f t="shared" si="93"/>
        <v>0</v>
      </c>
      <c r="O516" s="114"/>
      <c r="P516" s="5" t="s">
        <v>24</v>
      </c>
      <c r="R516" s="113">
        <f t="shared" si="94"/>
        <v>0</v>
      </c>
      <c r="S516" s="114"/>
      <c r="T516" s="5" t="s">
        <v>24</v>
      </c>
      <c r="V516" s="25" t="str">
        <f t="shared" si="85"/>
        <v/>
      </c>
      <c r="W516" s="25" t="str">
        <f t="shared" si="83"/>
        <v/>
      </c>
      <c r="X516" s="25" t="str">
        <f t="shared" si="86"/>
        <v/>
      </c>
      <c r="Y516" s="25" t="s">
        <v>26</v>
      </c>
      <c r="Z516" s="29"/>
      <c r="AA516" s="25" t="str">
        <f t="shared" si="84"/>
        <v/>
      </c>
      <c r="AB516" s="29"/>
      <c r="AC516" s="29"/>
      <c r="AD516" s="87" t="str">
        <f t="shared" si="87"/>
        <v/>
      </c>
      <c r="AE516" s="95" t="str">
        <f t="shared" si="88"/>
        <v/>
      </c>
      <c r="AF516" s="23">
        <f t="shared" si="89"/>
        <v>1</v>
      </c>
      <c r="AG516" s="2">
        <f t="shared" si="90"/>
        <v>7</v>
      </c>
      <c r="AH516" s="2">
        <f t="shared" si="91"/>
        <v>1</v>
      </c>
      <c r="AI516" s="2">
        <f>COUNTIF(【編集不可】祝日一覧!$B$1:$B$23,$F516)</f>
        <v>0</v>
      </c>
      <c r="AJ516" s="2">
        <f>COUNTIF(【編集不可】祝日一覧!$B$1:$B$23,$AF516)</f>
        <v>0</v>
      </c>
      <c r="AK516" s="2" t="str">
        <f ca="1">$B516&amp;"-"&amp;COUNTIF($B$13:INDIRECT("B"&amp;12+A516),B516)</f>
        <v>-0</v>
      </c>
    </row>
    <row r="517" spans="1:37" ht="21.95" customHeight="1" x14ac:dyDescent="0.25">
      <c r="A517" s="7">
        <v>505</v>
      </c>
      <c r="B517" s="14"/>
      <c r="C517" s="28"/>
      <c r="D517" s="28"/>
      <c r="E517" s="17"/>
      <c r="F517" s="17"/>
      <c r="G517" s="6"/>
      <c r="H517" s="81" t="s">
        <v>24</v>
      </c>
      <c r="I517" s="113">
        <f t="shared" si="92"/>
        <v>0</v>
      </c>
      <c r="J517" s="114"/>
      <c r="K517" s="5" t="s">
        <v>24</v>
      </c>
      <c r="L517" s="6"/>
      <c r="M517" s="81" t="s">
        <v>25</v>
      </c>
      <c r="N517" s="113">
        <f t="shared" si="93"/>
        <v>0</v>
      </c>
      <c r="O517" s="114"/>
      <c r="P517" s="5" t="s">
        <v>24</v>
      </c>
      <c r="R517" s="113">
        <f t="shared" si="94"/>
        <v>0</v>
      </c>
      <c r="S517" s="114"/>
      <c r="T517" s="5" t="s">
        <v>24</v>
      </c>
      <c r="V517" s="25" t="str">
        <f t="shared" si="85"/>
        <v/>
      </c>
      <c r="W517" s="25" t="str">
        <f t="shared" si="83"/>
        <v/>
      </c>
      <c r="X517" s="25" t="str">
        <f t="shared" si="86"/>
        <v/>
      </c>
      <c r="Y517" s="25" t="s">
        <v>26</v>
      </c>
      <c r="Z517" s="29"/>
      <c r="AA517" s="25" t="str">
        <f t="shared" si="84"/>
        <v/>
      </c>
      <c r="AB517" s="29"/>
      <c r="AC517" s="29"/>
      <c r="AD517" s="87" t="str">
        <f t="shared" si="87"/>
        <v/>
      </c>
      <c r="AE517" s="95" t="str">
        <f t="shared" si="88"/>
        <v/>
      </c>
      <c r="AF517" s="23">
        <f t="shared" si="89"/>
        <v>1</v>
      </c>
      <c r="AG517" s="2">
        <f t="shared" si="90"/>
        <v>7</v>
      </c>
      <c r="AH517" s="2">
        <f t="shared" si="91"/>
        <v>1</v>
      </c>
      <c r="AI517" s="2">
        <f>COUNTIF(【編集不可】祝日一覧!$B$1:$B$23,$F517)</f>
        <v>0</v>
      </c>
      <c r="AJ517" s="2">
        <f>COUNTIF(【編集不可】祝日一覧!$B$1:$B$23,$AF517)</f>
        <v>0</v>
      </c>
      <c r="AK517" s="2" t="str">
        <f ca="1">$B517&amp;"-"&amp;COUNTIF($B$13:INDIRECT("B"&amp;12+A517),B517)</f>
        <v>-0</v>
      </c>
    </row>
    <row r="518" spans="1:37" ht="21.95" customHeight="1" x14ac:dyDescent="0.25">
      <c r="A518" s="7">
        <v>506</v>
      </c>
      <c r="B518" s="14"/>
      <c r="C518" s="28"/>
      <c r="D518" s="28"/>
      <c r="E518" s="17"/>
      <c r="F518" s="17"/>
      <c r="G518" s="6"/>
      <c r="H518" s="81" t="s">
        <v>24</v>
      </c>
      <c r="I518" s="113">
        <f t="shared" si="92"/>
        <v>0</v>
      </c>
      <c r="J518" s="114"/>
      <c r="K518" s="5" t="s">
        <v>24</v>
      </c>
      <c r="L518" s="6"/>
      <c r="M518" s="81" t="s">
        <v>25</v>
      </c>
      <c r="N518" s="113">
        <f t="shared" si="93"/>
        <v>0</v>
      </c>
      <c r="O518" s="114"/>
      <c r="P518" s="5" t="s">
        <v>24</v>
      </c>
      <c r="R518" s="113">
        <f t="shared" si="94"/>
        <v>0</v>
      </c>
      <c r="S518" s="114"/>
      <c r="T518" s="5" t="s">
        <v>24</v>
      </c>
      <c r="V518" s="25" t="str">
        <f t="shared" si="85"/>
        <v/>
      </c>
      <c r="W518" s="25" t="str">
        <f t="shared" si="83"/>
        <v/>
      </c>
      <c r="X518" s="25" t="str">
        <f t="shared" si="86"/>
        <v/>
      </c>
      <c r="Y518" s="25" t="s">
        <v>26</v>
      </c>
      <c r="Z518" s="29"/>
      <c r="AA518" s="25" t="str">
        <f t="shared" si="84"/>
        <v/>
      </c>
      <c r="AB518" s="29"/>
      <c r="AC518" s="29"/>
      <c r="AD518" s="87" t="str">
        <f t="shared" si="87"/>
        <v/>
      </c>
      <c r="AE518" s="95" t="str">
        <f t="shared" si="88"/>
        <v/>
      </c>
      <c r="AF518" s="23">
        <f t="shared" si="89"/>
        <v>1</v>
      </c>
      <c r="AG518" s="2">
        <f t="shared" si="90"/>
        <v>7</v>
      </c>
      <c r="AH518" s="2">
        <f t="shared" si="91"/>
        <v>1</v>
      </c>
      <c r="AI518" s="2">
        <f>COUNTIF(【編集不可】祝日一覧!$B$1:$B$23,$F518)</f>
        <v>0</v>
      </c>
      <c r="AJ518" s="2">
        <f>COUNTIF(【編集不可】祝日一覧!$B$1:$B$23,$AF518)</f>
        <v>0</v>
      </c>
      <c r="AK518" s="2" t="str">
        <f ca="1">$B518&amp;"-"&amp;COUNTIF($B$13:INDIRECT("B"&amp;12+A518),B518)</f>
        <v>-0</v>
      </c>
    </row>
    <row r="519" spans="1:37" ht="21.95" customHeight="1" x14ac:dyDescent="0.25">
      <c r="A519" s="7">
        <v>507</v>
      </c>
      <c r="B519" s="14"/>
      <c r="C519" s="28"/>
      <c r="D519" s="28"/>
      <c r="E519" s="17"/>
      <c r="F519" s="17"/>
      <c r="G519" s="6"/>
      <c r="H519" s="81" t="s">
        <v>24</v>
      </c>
      <c r="I519" s="113">
        <f t="shared" si="92"/>
        <v>0</v>
      </c>
      <c r="J519" s="114"/>
      <c r="K519" s="5" t="s">
        <v>24</v>
      </c>
      <c r="L519" s="6"/>
      <c r="M519" s="81" t="s">
        <v>25</v>
      </c>
      <c r="N519" s="113">
        <f t="shared" si="93"/>
        <v>0</v>
      </c>
      <c r="O519" s="114"/>
      <c r="P519" s="5" t="s">
        <v>24</v>
      </c>
      <c r="R519" s="113">
        <f t="shared" si="94"/>
        <v>0</v>
      </c>
      <c r="S519" s="114"/>
      <c r="T519" s="5" t="s">
        <v>24</v>
      </c>
      <c r="V519" s="25" t="str">
        <f t="shared" si="85"/>
        <v/>
      </c>
      <c r="W519" s="25" t="str">
        <f t="shared" si="83"/>
        <v/>
      </c>
      <c r="X519" s="25" t="str">
        <f t="shared" si="86"/>
        <v/>
      </c>
      <c r="Y519" s="25" t="s">
        <v>26</v>
      </c>
      <c r="Z519" s="29"/>
      <c r="AA519" s="25" t="str">
        <f t="shared" si="84"/>
        <v/>
      </c>
      <c r="AB519" s="29"/>
      <c r="AC519" s="29"/>
      <c r="AD519" s="87" t="str">
        <f t="shared" si="87"/>
        <v/>
      </c>
      <c r="AE519" s="95" t="str">
        <f t="shared" si="88"/>
        <v/>
      </c>
      <c r="AF519" s="23">
        <f t="shared" si="89"/>
        <v>1</v>
      </c>
      <c r="AG519" s="2">
        <f t="shared" si="90"/>
        <v>7</v>
      </c>
      <c r="AH519" s="2">
        <f t="shared" si="91"/>
        <v>1</v>
      </c>
      <c r="AI519" s="2">
        <f>COUNTIF(【編集不可】祝日一覧!$B$1:$B$23,$F519)</f>
        <v>0</v>
      </c>
      <c r="AJ519" s="2">
        <f>COUNTIF(【編集不可】祝日一覧!$B$1:$B$23,$AF519)</f>
        <v>0</v>
      </c>
      <c r="AK519" s="2" t="str">
        <f ca="1">$B519&amp;"-"&amp;COUNTIF($B$13:INDIRECT("B"&amp;12+A519),B519)</f>
        <v>-0</v>
      </c>
    </row>
    <row r="520" spans="1:37" ht="21.95" customHeight="1" x14ac:dyDescent="0.25">
      <c r="A520" s="7">
        <v>508</v>
      </c>
      <c r="B520" s="14"/>
      <c r="C520" s="28"/>
      <c r="D520" s="28"/>
      <c r="E520" s="17"/>
      <c r="F520" s="17"/>
      <c r="G520" s="6"/>
      <c r="H520" s="81" t="s">
        <v>24</v>
      </c>
      <c r="I520" s="113">
        <f t="shared" si="92"/>
        <v>0</v>
      </c>
      <c r="J520" s="114"/>
      <c r="K520" s="5" t="s">
        <v>24</v>
      </c>
      <c r="L520" s="6"/>
      <c r="M520" s="81" t="s">
        <v>25</v>
      </c>
      <c r="N520" s="113">
        <f t="shared" si="93"/>
        <v>0</v>
      </c>
      <c r="O520" s="114"/>
      <c r="P520" s="5" t="s">
        <v>24</v>
      </c>
      <c r="R520" s="113">
        <f t="shared" si="94"/>
        <v>0</v>
      </c>
      <c r="S520" s="114"/>
      <c r="T520" s="5" t="s">
        <v>24</v>
      </c>
      <c r="V520" s="25" t="str">
        <f t="shared" si="85"/>
        <v/>
      </c>
      <c r="W520" s="25" t="str">
        <f t="shared" si="83"/>
        <v/>
      </c>
      <c r="X520" s="25" t="str">
        <f t="shared" si="86"/>
        <v/>
      </c>
      <c r="Y520" s="25" t="s">
        <v>26</v>
      </c>
      <c r="Z520" s="29"/>
      <c r="AA520" s="25" t="str">
        <f t="shared" si="84"/>
        <v/>
      </c>
      <c r="AB520" s="29"/>
      <c r="AC520" s="29"/>
      <c r="AD520" s="87" t="str">
        <f t="shared" si="87"/>
        <v/>
      </c>
      <c r="AE520" s="95" t="str">
        <f t="shared" si="88"/>
        <v/>
      </c>
      <c r="AF520" s="23">
        <f t="shared" si="89"/>
        <v>1</v>
      </c>
      <c r="AG520" s="2">
        <f t="shared" si="90"/>
        <v>7</v>
      </c>
      <c r="AH520" s="2">
        <f t="shared" si="91"/>
        <v>1</v>
      </c>
      <c r="AI520" s="2">
        <f>COUNTIF(【編集不可】祝日一覧!$B$1:$B$23,$F520)</f>
        <v>0</v>
      </c>
      <c r="AJ520" s="2">
        <f>COUNTIF(【編集不可】祝日一覧!$B$1:$B$23,$AF520)</f>
        <v>0</v>
      </c>
      <c r="AK520" s="2" t="str">
        <f ca="1">$B520&amp;"-"&amp;COUNTIF($B$13:INDIRECT("B"&amp;12+A520),B520)</f>
        <v>-0</v>
      </c>
    </row>
    <row r="521" spans="1:37" ht="21.95" customHeight="1" x14ac:dyDescent="0.25">
      <c r="A521" s="7">
        <v>509</v>
      </c>
      <c r="B521" s="14"/>
      <c r="C521" s="28"/>
      <c r="D521" s="28"/>
      <c r="E521" s="17"/>
      <c r="F521" s="17"/>
      <c r="G521" s="6"/>
      <c r="H521" s="81" t="s">
        <v>24</v>
      </c>
      <c r="I521" s="113">
        <f t="shared" si="92"/>
        <v>0</v>
      </c>
      <c r="J521" s="114"/>
      <c r="K521" s="5" t="s">
        <v>24</v>
      </c>
      <c r="L521" s="6"/>
      <c r="M521" s="81" t="s">
        <v>25</v>
      </c>
      <c r="N521" s="113">
        <f t="shared" si="93"/>
        <v>0</v>
      </c>
      <c r="O521" s="114"/>
      <c r="P521" s="5" t="s">
        <v>24</v>
      </c>
      <c r="R521" s="113">
        <f t="shared" si="94"/>
        <v>0</v>
      </c>
      <c r="S521" s="114"/>
      <c r="T521" s="5" t="s">
        <v>24</v>
      </c>
      <c r="V521" s="25" t="str">
        <f t="shared" si="85"/>
        <v/>
      </c>
      <c r="W521" s="25" t="str">
        <f t="shared" si="83"/>
        <v/>
      </c>
      <c r="X521" s="25" t="str">
        <f t="shared" si="86"/>
        <v/>
      </c>
      <c r="Y521" s="25" t="s">
        <v>26</v>
      </c>
      <c r="Z521" s="29"/>
      <c r="AA521" s="25" t="str">
        <f t="shared" si="84"/>
        <v/>
      </c>
      <c r="AB521" s="29"/>
      <c r="AC521" s="29"/>
      <c r="AD521" s="87" t="str">
        <f t="shared" si="87"/>
        <v/>
      </c>
      <c r="AE521" s="95" t="str">
        <f t="shared" si="88"/>
        <v/>
      </c>
      <c r="AF521" s="23">
        <f t="shared" si="89"/>
        <v>1</v>
      </c>
      <c r="AG521" s="2">
        <f t="shared" si="90"/>
        <v>7</v>
      </c>
      <c r="AH521" s="2">
        <f t="shared" si="91"/>
        <v>1</v>
      </c>
      <c r="AI521" s="2">
        <f>COUNTIF(【編集不可】祝日一覧!$B$1:$B$23,$F521)</f>
        <v>0</v>
      </c>
      <c r="AJ521" s="2">
        <f>COUNTIF(【編集不可】祝日一覧!$B$1:$B$23,$AF521)</f>
        <v>0</v>
      </c>
      <c r="AK521" s="2" t="str">
        <f ca="1">$B521&amp;"-"&amp;COUNTIF($B$13:INDIRECT("B"&amp;12+A521),B521)</f>
        <v>-0</v>
      </c>
    </row>
    <row r="522" spans="1:37" ht="21.95" customHeight="1" x14ac:dyDescent="0.25">
      <c r="A522" s="7">
        <v>510</v>
      </c>
      <c r="B522" s="14"/>
      <c r="C522" s="28"/>
      <c r="D522" s="28"/>
      <c r="E522" s="17"/>
      <c r="F522" s="17"/>
      <c r="G522" s="6"/>
      <c r="H522" s="81" t="s">
        <v>24</v>
      </c>
      <c r="I522" s="113">
        <f t="shared" si="92"/>
        <v>0</v>
      </c>
      <c r="J522" s="114"/>
      <c r="K522" s="5" t="s">
        <v>24</v>
      </c>
      <c r="L522" s="6"/>
      <c r="M522" s="81" t="s">
        <v>25</v>
      </c>
      <c r="N522" s="113">
        <f t="shared" si="93"/>
        <v>0</v>
      </c>
      <c r="O522" s="114"/>
      <c r="P522" s="5" t="s">
        <v>24</v>
      </c>
      <c r="R522" s="113">
        <f t="shared" si="94"/>
        <v>0</v>
      </c>
      <c r="S522" s="114"/>
      <c r="T522" s="5" t="s">
        <v>24</v>
      </c>
      <c r="V522" s="25" t="str">
        <f t="shared" si="85"/>
        <v/>
      </c>
      <c r="W522" s="25" t="str">
        <f t="shared" si="83"/>
        <v/>
      </c>
      <c r="X522" s="25" t="str">
        <f t="shared" si="86"/>
        <v/>
      </c>
      <c r="Y522" s="25" t="s">
        <v>26</v>
      </c>
      <c r="Z522" s="29"/>
      <c r="AA522" s="25" t="str">
        <f t="shared" si="84"/>
        <v/>
      </c>
      <c r="AB522" s="29"/>
      <c r="AC522" s="29"/>
      <c r="AD522" s="87" t="str">
        <f t="shared" si="87"/>
        <v/>
      </c>
      <c r="AE522" s="95" t="str">
        <f t="shared" si="88"/>
        <v/>
      </c>
      <c r="AF522" s="23">
        <f t="shared" si="89"/>
        <v>1</v>
      </c>
      <c r="AG522" s="2">
        <f t="shared" si="90"/>
        <v>7</v>
      </c>
      <c r="AH522" s="2">
        <f t="shared" si="91"/>
        <v>1</v>
      </c>
      <c r="AI522" s="2">
        <f>COUNTIF(【編集不可】祝日一覧!$B$1:$B$23,$F522)</f>
        <v>0</v>
      </c>
      <c r="AJ522" s="2">
        <f>COUNTIF(【編集不可】祝日一覧!$B$1:$B$23,$AF522)</f>
        <v>0</v>
      </c>
      <c r="AK522" s="2" t="str">
        <f ca="1">$B522&amp;"-"&amp;COUNTIF($B$13:INDIRECT("B"&amp;12+A522),B522)</f>
        <v>-0</v>
      </c>
    </row>
    <row r="523" spans="1:37" ht="21.95" customHeight="1" x14ac:dyDescent="0.25">
      <c r="A523" s="7">
        <v>511</v>
      </c>
      <c r="B523" s="14"/>
      <c r="C523" s="28"/>
      <c r="D523" s="28"/>
      <c r="E523" s="17"/>
      <c r="F523" s="17"/>
      <c r="G523" s="6"/>
      <c r="H523" s="81" t="s">
        <v>24</v>
      </c>
      <c r="I523" s="113">
        <f t="shared" si="92"/>
        <v>0</v>
      </c>
      <c r="J523" s="114"/>
      <c r="K523" s="5" t="s">
        <v>24</v>
      </c>
      <c r="L523" s="6"/>
      <c r="M523" s="81" t="s">
        <v>25</v>
      </c>
      <c r="N523" s="113">
        <f t="shared" si="93"/>
        <v>0</v>
      </c>
      <c r="O523" s="114"/>
      <c r="P523" s="5" t="s">
        <v>24</v>
      </c>
      <c r="R523" s="113">
        <f t="shared" si="94"/>
        <v>0</v>
      </c>
      <c r="S523" s="114"/>
      <c r="T523" s="5" t="s">
        <v>24</v>
      </c>
      <c r="V523" s="25" t="str">
        <f t="shared" si="85"/>
        <v/>
      </c>
      <c r="W523" s="25" t="str">
        <f t="shared" si="83"/>
        <v/>
      </c>
      <c r="X523" s="25" t="str">
        <f t="shared" si="86"/>
        <v/>
      </c>
      <c r="Y523" s="25" t="s">
        <v>26</v>
      </c>
      <c r="Z523" s="29"/>
      <c r="AA523" s="25" t="str">
        <f t="shared" si="84"/>
        <v/>
      </c>
      <c r="AB523" s="29"/>
      <c r="AC523" s="29"/>
      <c r="AD523" s="87" t="str">
        <f t="shared" si="87"/>
        <v/>
      </c>
      <c r="AE523" s="95" t="str">
        <f t="shared" si="88"/>
        <v/>
      </c>
      <c r="AF523" s="23">
        <f t="shared" si="89"/>
        <v>1</v>
      </c>
      <c r="AG523" s="2">
        <f t="shared" si="90"/>
        <v>7</v>
      </c>
      <c r="AH523" s="2">
        <f t="shared" si="91"/>
        <v>1</v>
      </c>
      <c r="AI523" s="2">
        <f>COUNTIF(【編集不可】祝日一覧!$B$1:$B$23,$F523)</f>
        <v>0</v>
      </c>
      <c r="AJ523" s="2">
        <f>COUNTIF(【編集不可】祝日一覧!$B$1:$B$23,$AF523)</f>
        <v>0</v>
      </c>
      <c r="AK523" s="2" t="str">
        <f ca="1">$B523&amp;"-"&amp;COUNTIF($B$13:INDIRECT("B"&amp;12+A523),B523)</f>
        <v>-0</v>
      </c>
    </row>
    <row r="524" spans="1:37" ht="21.95" customHeight="1" x14ac:dyDescent="0.25">
      <c r="A524" s="7">
        <v>512</v>
      </c>
      <c r="B524" s="14"/>
      <c r="C524" s="28"/>
      <c r="D524" s="28"/>
      <c r="E524" s="17"/>
      <c r="F524" s="17"/>
      <c r="G524" s="6"/>
      <c r="H524" s="81" t="s">
        <v>24</v>
      </c>
      <c r="I524" s="113">
        <f t="shared" si="92"/>
        <v>0</v>
      </c>
      <c r="J524" s="114"/>
      <c r="K524" s="5" t="s">
        <v>24</v>
      </c>
      <c r="L524" s="6"/>
      <c r="M524" s="81" t="s">
        <v>25</v>
      </c>
      <c r="N524" s="113">
        <f t="shared" si="93"/>
        <v>0</v>
      </c>
      <c r="O524" s="114"/>
      <c r="P524" s="5" t="s">
        <v>24</v>
      </c>
      <c r="R524" s="113">
        <f t="shared" si="94"/>
        <v>0</v>
      </c>
      <c r="S524" s="114"/>
      <c r="T524" s="5" t="s">
        <v>24</v>
      </c>
      <c r="V524" s="25" t="str">
        <f t="shared" si="85"/>
        <v/>
      </c>
      <c r="W524" s="25" t="str">
        <f t="shared" si="83"/>
        <v/>
      </c>
      <c r="X524" s="25" t="str">
        <f t="shared" si="86"/>
        <v/>
      </c>
      <c r="Y524" s="25" t="s">
        <v>26</v>
      </c>
      <c r="Z524" s="29"/>
      <c r="AA524" s="25" t="str">
        <f t="shared" si="84"/>
        <v/>
      </c>
      <c r="AB524" s="29"/>
      <c r="AC524" s="29"/>
      <c r="AD524" s="87" t="str">
        <f t="shared" si="87"/>
        <v/>
      </c>
      <c r="AE524" s="95" t="str">
        <f t="shared" si="88"/>
        <v/>
      </c>
      <c r="AF524" s="23">
        <f t="shared" si="89"/>
        <v>1</v>
      </c>
      <c r="AG524" s="2">
        <f t="shared" si="90"/>
        <v>7</v>
      </c>
      <c r="AH524" s="2">
        <f t="shared" si="91"/>
        <v>1</v>
      </c>
      <c r="AI524" s="2">
        <f>COUNTIF(【編集不可】祝日一覧!$B$1:$B$23,$F524)</f>
        <v>0</v>
      </c>
      <c r="AJ524" s="2">
        <f>COUNTIF(【編集不可】祝日一覧!$B$1:$B$23,$AF524)</f>
        <v>0</v>
      </c>
      <c r="AK524" s="2" t="str">
        <f ca="1">$B524&amp;"-"&amp;COUNTIF($B$13:INDIRECT("B"&amp;12+A524),B524)</f>
        <v>-0</v>
      </c>
    </row>
    <row r="525" spans="1:37" ht="21.95" customHeight="1" x14ac:dyDescent="0.25">
      <c r="A525" s="7">
        <v>513</v>
      </c>
      <c r="B525" s="14"/>
      <c r="C525" s="28"/>
      <c r="D525" s="28"/>
      <c r="E525" s="17"/>
      <c r="F525" s="17"/>
      <c r="G525" s="6"/>
      <c r="H525" s="81" t="s">
        <v>24</v>
      </c>
      <c r="I525" s="113">
        <f t="shared" si="92"/>
        <v>0</v>
      </c>
      <c r="J525" s="114"/>
      <c r="K525" s="5" t="s">
        <v>24</v>
      </c>
      <c r="L525" s="6"/>
      <c r="M525" s="81" t="s">
        <v>25</v>
      </c>
      <c r="N525" s="113">
        <f t="shared" si="93"/>
        <v>0</v>
      </c>
      <c r="O525" s="114"/>
      <c r="P525" s="5" t="s">
        <v>24</v>
      </c>
      <c r="R525" s="113">
        <f t="shared" si="94"/>
        <v>0</v>
      </c>
      <c r="S525" s="114"/>
      <c r="T525" s="5" t="s">
        <v>24</v>
      </c>
      <c r="V525" s="25" t="str">
        <f t="shared" si="85"/>
        <v/>
      </c>
      <c r="W525" s="25" t="str">
        <f t="shared" ref="W525:W588" si="95">IF($F525="","",IF($AG525=7,"休日",IF(AND($AI525=1,$AH525=7),"休日",IF(AND($AG525=1,$AJ525=1),"休日",IF(AND($AI525=1,$AJ525=1),"休日","平日")))))</f>
        <v/>
      </c>
      <c r="X525" s="25" t="str">
        <f t="shared" si="86"/>
        <v/>
      </c>
      <c r="Y525" s="25" t="s">
        <v>26</v>
      </c>
      <c r="Z525" s="29"/>
      <c r="AA525" s="25" t="str">
        <f t="shared" ref="AA525:AA588" si="96">IF($B525="","","～")</f>
        <v/>
      </c>
      <c r="AB525" s="29"/>
      <c r="AC525" s="29"/>
      <c r="AD525" s="87" t="str">
        <f t="shared" si="87"/>
        <v/>
      </c>
      <c r="AE525" s="95" t="str">
        <f t="shared" si="88"/>
        <v/>
      </c>
      <c r="AF525" s="23">
        <f t="shared" si="89"/>
        <v>1</v>
      </c>
      <c r="AG525" s="2">
        <f t="shared" si="90"/>
        <v>7</v>
      </c>
      <c r="AH525" s="2">
        <f t="shared" si="91"/>
        <v>1</v>
      </c>
      <c r="AI525" s="2">
        <f>COUNTIF(【編集不可】祝日一覧!$B$1:$B$23,$F525)</f>
        <v>0</v>
      </c>
      <c r="AJ525" s="2">
        <f>COUNTIF(【編集不可】祝日一覧!$B$1:$B$23,$AF525)</f>
        <v>0</v>
      </c>
      <c r="AK525" s="2" t="str">
        <f ca="1">$B525&amp;"-"&amp;COUNTIF($B$13:INDIRECT("B"&amp;12+A525),B525)</f>
        <v>-0</v>
      </c>
    </row>
    <row r="526" spans="1:37" ht="21.95" customHeight="1" x14ac:dyDescent="0.25">
      <c r="A526" s="7">
        <v>514</v>
      </c>
      <c r="B526" s="14"/>
      <c r="C526" s="28"/>
      <c r="D526" s="28"/>
      <c r="E526" s="17"/>
      <c r="F526" s="17"/>
      <c r="G526" s="6"/>
      <c r="H526" s="81" t="s">
        <v>24</v>
      </c>
      <c r="I526" s="113">
        <f t="shared" si="92"/>
        <v>0</v>
      </c>
      <c r="J526" s="114"/>
      <c r="K526" s="5" t="s">
        <v>24</v>
      </c>
      <c r="L526" s="6"/>
      <c r="M526" s="81" t="s">
        <v>25</v>
      </c>
      <c r="N526" s="113">
        <f t="shared" si="93"/>
        <v>0</v>
      </c>
      <c r="O526" s="114"/>
      <c r="P526" s="5" t="s">
        <v>24</v>
      </c>
      <c r="R526" s="113">
        <f t="shared" si="94"/>
        <v>0</v>
      </c>
      <c r="S526" s="114"/>
      <c r="T526" s="5" t="s">
        <v>24</v>
      </c>
      <c r="V526" s="25" t="str">
        <f t="shared" ref="V526:V589" si="97">IF($G526="","",IF(AND($W526="平日",$G526&gt;=3000),"配布対象",IF(AND($W526="休日",$G526&gt;=2000),"配布対象","配布対象外")))</f>
        <v/>
      </c>
      <c r="W526" s="25" t="str">
        <f t="shared" si="95"/>
        <v/>
      </c>
      <c r="X526" s="25" t="str">
        <f t="shared" ref="X526:X589" si="98">IF($L526="","",IF(AND($V526="配布対象",$W526="平日"),2*$L526,IF(AND($V526="配布対象",$W526="休日"),1*$L526,"")))</f>
        <v/>
      </c>
      <c r="Y526" s="25" t="s">
        <v>26</v>
      </c>
      <c r="Z526" s="29"/>
      <c r="AA526" s="25" t="str">
        <f t="shared" si="96"/>
        <v/>
      </c>
      <c r="AB526" s="29"/>
      <c r="AC526" s="29"/>
      <c r="AD526" s="87" t="str">
        <f t="shared" ref="AD526:AD589" si="99">IF(AND(RIGHT($Z526,6)="",RIGHT($AB526,6)="",RIGHT($AC526,6)=""),"",IF(RIGHT($AC526,6)="",RIGHT($AB526,6)-RIGHT($Z526,6)+1,IF(AND(RIGHT($Z526,6)="",RIGHT($AB526,6)=""),LEN(TRIM($AC526))-LEN(SUBSTITUTE(TRIM($AC526),",",""))+1,RIGHT($AB526,6)-RIGHT($Z526,6)+1+LEN(TRIM($AC526))-LEN(SUBSTITUTE(TRIM($AC526),",",""))+1)))</f>
        <v/>
      </c>
      <c r="AE526" s="95" t="str">
        <f t="shared" ref="AE526:AE589" si="100">IFERROR($X526-$AD526,"")</f>
        <v/>
      </c>
      <c r="AF526" s="23">
        <f t="shared" ref="AF526:AF589" si="101">$F526+1</f>
        <v>1</v>
      </c>
      <c r="AG526" s="2">
        <f t="shared" ref="AG526:AG589" si="102">WEEKDAY($F526,1)</f>
        <v>7</v>
      </c>
      <c r="AH526" s="2">
        <f t="shared" ref="AH526:AH589" si="103">WEEKDAY($AF526,1)</f>
        <v>1</v>
      </c>
      <c r="AI526" s="2">
        <f>COUNTIF(【編集不可】祝日一覧!$B$1:$B$23,$F526)</f>
        <v>0</v>
      </c>
      <c r="AJ526" s="2">
        <f>COUNTIF(【編集不可】祝日一覧!$B$1:$B$23,$AF526)</f>
        <v>0</v>
      </c>
      <c r="AK526" s="2" t="str">
        <f ca="1">$B526&amp;"-"&amp;COUNTIF($B$13:INDIRECT("B"&amp;12+A526),B526)</f>
        <v>-0</v>
      </c>
    </row>
    <row r="527" spans="1:37" ht="21.95" customHeight="1" x14ac:dyDescent="0.25">
      <c r="A527" s="7">
        <v>515</v>
      </c>
      <c r="B527" s="14"/>
      <c r="C527" s="28"/>
      <c r="D527" s="28"/>
      <c r="E527" s="17"/>
      <c r="F527" s="17"/>
      <c r="G527" s="6"/>
      <c r="H527" s="81" t="s">
        <v>24</v>
      </c>
      <c r="I527" s="113">
        <f t="shared" si="92"/>
        <v>0</v>
      </c>
      <c r="J527" s="114"/>
      <c r="K527" s="5" t="s">
        <v>24</v>
      </c>
      <c r="L527" s="6"/>
      <c r="M527" s="81" t="s">
        <v>25</v>
      </c>
      <c r="N527" s="113">
        <f t="shared" si="93"/>
        <v>0</v>
      </c>
      <c r="O527" s="114"/>
      <c r="P527" s="5" t="s">
        <v>24</v>
      </c>
      <c r="R527" s="113">
        <f t="shared" si="94"/>
        <v>0</v>
      </c>
      <c r="S527" s="114"/>
      <c r="T527" s="5" t="s">
        <v>24</v>
      </c>
      <c r="V527" s="25" t="str">
        <f t="shared" si="97"/>
        <v/>
      </c>
      <c r="W527" s="25" t="str">
        <f t="shared" si="95"/>
        <v/>
      </c>
      <c r="X527" s="25" t="str">
        <f t="shared" si="98"/>
        <v/>
      </c>
      <c r="Y527" s="25" t="s">
        <v>26</v>
      </c>
      <c r="Z527" s="29"/>
      <c r="AA527" s="25" t="str">
        <f t="shared" si="96"/>
        <v/>
      </c>
      <c r="AB527" s="29"/>
      <c r="AC527" s="29"/>
      <c r="AD527" s="87" t="str">
        <f t="shared" si="99"/>
        <v/>
      </c>
      <c r="AE527" s="95" t="str">
        <f t="shared" si="100"/>
        <v/>
      </c>
      <c r="AF527" s="23">
        <f t="shared" si="101"/>
        <v>1</v>
      </c>
      <c r="AG527" s="2">
        <f t="shared" si="102"/>
        <v>7</v>
      </c>
      <c r="AH527" s="2">
        <f t="shared" si="103"/>
        <v>1</v>
      </c>
      <c r="AI527" s="2">
        <f>COUNTIF(【編集不可】祝日一覧!$B$1:$B$23,$F527)</f>
        <v>0</v>
      </c>
      <c r="AJ527" s="2">
        <f>COUNTIF(【編集不可】祝日一覧!$B$1:$B$23,$AF527)</f>
        <v>0</v>
      </c>
      <c r="AK527" s="2" t="str">
        <f ca="1">$B527&amp;"-"&amp;COUNTIF($B$13:INDIRECT("B"&amp;12+A527),B527)</f>
        <v>-0</v>
      </c>
    </row>
    <row r="528" spans="1:37" ht="21.95" customHeight="1" x14ac:dyDescent="0.25">
      <c r="A528" s="7">
        <v>516</v>
      </c>
      <c r="B528" s="14"/>
      <c r="C528" s="28"/>
      <c r="D528" s="28"/>
      <c r="E528" s="17"/>
      <c r="F528" s="17"/>
      <c r="G528" s="6"/>
      <c r="H528" s="81" t="s">
        <v>24</v>
      </c>
      <c r="I528" s="113">
        <f t="shared" si="92"/>
        <v>0</v>
      </c>
      <c r="J528" s="114"/>
      <c r="K528" s="5" t="s">
        <v>24</v>
      </c>
      <c r="L528" s="6"/>
      <c r="M528" s="81" t="s">
        <v>25</v>
      </c>
      <c r="N528" s="113">
        <f t="shared" si="93"/>
        <v>0</v>
      </c>
      <c r="O528" s="114"/>
      <c r="P528" s="5" t="s">
        <v>24</v>
      </c>
      <c r="R528" s="113">
        <f t="shared" si="94"/>
        <v>0</v>
      </c>
      <c r="S528" s="114"/>
      <c r="T528" s="5" t="s">
        <v>24</v>
      </c>
      <c r="V528" s="25" t="str">
        <f t="shared" si="97"/>
        <v/>
      </c>
      <c r="W528" s="25" t="str">
        <f t="shared" si="95"/>
        <v/>
      </c>
      <c r="X528" s="25" t="str">
        <f t="shared" si="98"/>
        <v/>
      </c>
      <c r="Y528" s="25" t="s">
        <v>26</v>
      </c>
      <c r="Z528" s="29"/>
      <c r="AA528" s="25" t="str">
        <f t="shared" si="96"/>
        <v/>
      </c>
      <c r="AB528" s="29"/>
      <c r="AC528" s="29"/>
      <c r="AD528" s="87" t="str">
        <f t="shared" si="99"/>
        <v/>
      </c>
      <c r="AE528" s="95" t="str">
        <f t="shared" si="100"/>
        <v/>
      </c>
      <c r="AF528" s="23">
        <f t="shared" si="101"/>
        <v>1</v>
      </c>
      <c r="AG528" s="2">
        <f t="shared" si="102"/>
        <v>7</v>
      </c>
      <c r="AH528" s="2">
        <f t="shared" si="103"/>
        <v>1</v>
      </c>
      <c r="AI528" s="2">
        <f>COUNTIF(【編集不可】祝日一覧!$B$1:$B$23,$F528)</f>
        <v>0</v>
      </c>
      <c r="AJ528" s="2">
        <f>COUNTIF(【編集不可】祝日一覧!$B$1:$B$23,$AF528)</f>
        <v>0</v>
      </c>
      <c r="AK528" s="2" t="str">
        <f ca="1">$B528&amp;"-"&amp;COUNTIF($B$13:INDIRECT("B"&amp;12+A528),B528)</f>
        <v>-0</v>
      </c>
    </row>
    <row r="529" spans="1:37" ht="21.95" customHeight="1" x14ac:dyDescent="0.25">
      <c r="A529" s="7">
        <v>517</v>
      </c>
      <c r="B529" s="14"/>
      <c r="C529" s="28"/>
      <c r="D529" s="28"/>
      <c r="E529" s="17"/>
      <c r="F529" s="17"/>
      <c r="G529" s="6"/>
      <c r="H529" s="81" t="s">
        <v>24</v>
      </c>
      <c r="I529" s="113">
        <f t="shared" si="92"/>
        <v>0</v>
      </c>
      <c r="J529" s="114"/>
      <c r="K529" s="5" t="s">
        <v>24</v>
      </c>
      <c r="L529" s="6"/>
      <c r="M529" s="81" t="s">
        <v>25</v>
      </c>
      <c r="N529" s="113">
        <f t="shared" si="93"/>
        <v>0</v>
      </c>
      <c r="O529" s="114"/>
      <c r="P529" s="5" t="s">
        <v>24</v>
      </c>
      <c r="R529" s="113">
        <f t="shared" si="94"/>
        <v>0</v>
      </c>
      <c r="S529" s="114"/>
      <c r="T529" s="5" t="s">
        <v>24</v>
      </c>
      <c r="V529" s="25" t="str">
        <f t="shared" si="97"/>
        <v/>
      </c>
      <c r="W529" s="25" t="str">
        <f t="shared" si="95"/>
        <v/>
      </c>
      <c r="X529" s="25" t="str">
        <f t="shared" si="98"/>
        <v/>
      </c>
      <c r="Y529" s="25" t="s">
        <v>26</v>
      </c>
      <c r="Z529" s="29"/>
      <c r="AA529" s="25" t="str">
        <f t="shared" si="96"/>
        <v/>
      </c>
      <c r="AB529" s="29"/>
      <c r="AC529" s="29"/>
      <c r="AD529" s="87" t="str">
        <f t="shared" si="99"/>
        <v/>
      </c>
      <c r="AE529" s="95" t="str">
        <f t="shared" si="100"/>
        <v/>
      </c>
      <c r="AF529" s="23">
        <f t="shared" si="101"/>
        <v>1</v>
      </c>
      <c r="AG529" s="2">
        <f t="shared" si="102"/>
        <v>7</v>
      </c>
      <c r="AH529" s="2">
        <f t="shared" si="103"/>
        <v>1</v>
      </c>
      <c r="AI529" s="2">
        <f>COUNTIF(【編集不可】祝日一覧!$B$1:$B$23,$F529)</f>
        <v>0</v>
      </c>
      <c r="AJ529" s="2">
        <f>COUNTIF(【編集不可】祝日一覧!$B$1:$B$23,$AF529)</f>
        <v>0</v>
      </c>
      <c r="AK529" s="2" t="str">
        <f ca="1">$B529&amp;"-"&amp;COUNTIF($B$13:INDIRECT("B"&amp;12+A529),B529)</f>
        <v>-0</v>
      </c>
    </row>
    <row r="530" spans="1:37" ht="21.95" customHeight="1" x14ac:dyDescent="0.25">
      <c r="A530" s="7">
        <v>518</v>
      </c>
      <c r="B530" s="14"/>
      <c r="C530" s="28"/>
      <c r="D530" s="28"/>
      <c r="E530" s="17"/>
      <c r="F530" s="17"/>
      <c r="G530" s="6"/>
      <c r="H530" s="81" t="s">
        <v>24</v>
      </c>
      <c r="I530" s="113">
        <f t="shared" si="92"/>
        <v>0</v>
      </c>
      <c r="J530" s="114"/>
      <c r="K530" s="5" t="s">
        <v>24</v>
      </c>
      <c r="L530" s="6"/>
      <c r="M530" s="81" t="s">
        <v>25</v>
      </c>
      <c r="N530" s="113">
        <f t="shared" si="93"/>
        <v>0</v>
      </c>
      <c r="O530" s="114"/>
      <c r="P530" s="5" t="s">
        <v>24</v>
      </c>
      <c r="R530" s="113">
        <f t="shared" si="94"/>
        <v>0</v>
      </c>
      <c r="S530" s="114"/>
      <c r="T530" s="5" t="s">
        <v>24</v>
      </c>
      <c r="V530" s="25" t="str">
        <f t="shared" si="97"/>
        <v/>
      </c>
      <c r="W530" s="25" t="str">
        <f t="shared" si="95"/>
        <v/>
      </c>
      <c r="X530" s="25" t="str">
        <f t="shared" si="98"/>
        <v/>
      </c>
      <c r="Y530" s="25" t="s">
        <v>26</v>
      </c>
      <c r="Z530" s="29"/>
      <c r="AA530" s="25" t="str">
        <f t="shared" si="96"/>
        <v/>
      </c>
      <c r="AB530" s="29"/>
      <c r="AC530" s="29"/>
      <c r="AD530" s="87" t="str">
        <f t="shared" si="99"/>
        <v/>
      </c>
      <c r="AE530" s="95" t="str">
        <f t="shared" si="100"/>
        <v/>
      </c>
      <c r="AF530" s="23">
        <f t="shared" si="101"/>
        <v>1</v>
      </c>
      <c r="AG530" s="2">
        <f t="shared" si="102"/>
        <v>7</v>
      </c>
      <c r="AH530" s="2">
        <f t="shared" si="103"/>
        <v>1</v>
      </c>
      <c r="AI530" s="2">
        <f>COUNTIF(【編集不可】祝日一覧!$B$1:$B$23,$F530)</f>
        <v>0</v>
      </c>
      <c r="AJ530" s="2">
        <f>COUNTIF(【編集不可】祝日一覧!$B$1:$B$23,$AF530)</f>
        <v>0</v>
      </c>
      <c r="AK530" s="2" t="str">
        <f ca="1">$B530&amp;"-"&amp;COUNTIF($B$13:INDIRECT("B"&amp;12+A530),B530)</f>
        <v>-0</v>
      </c>
    </row>
    <row r="531" spans="1:37" ht="21.95" customHeight="1" x14ac:dyDescent="0.25">
      <c r="A531" s="7">
        <v>519</v>
      </c>
      <c r="B531" s="14"/>
      <c r="C531" s="28"/>
      <c r="D531" s="28"/>
      <c r="E531" s="17"/>
      <c r="F531" s="17"/>
      <c r="G531" s="6"/>
      <c r="H531" s="81" t="s">
        <v>24</v>
      </c>
      <c r="I531" s="113">
        <f t="shared" si="92"/>
        <v>0</v>
      </c>
      <c r="J531" s="114"/>
      <c r="K531" s="5" t="s">
        <v>24</v>
      </c>
      <c r="L531" s="6"/>
      <c r="M531" s="81" t="s">
        <v>25</v>
      </c>
      <c r="N531" s="113">
        <f t="shared" si="93"/>
        <v>0</v>
      </c>
      <c r="O531" s="114"/>
      <c r="P531" s="5" t="s">
        <v>24</v>
      </c>
      <c r="R531" s="113">
        <f t="shared" si="94"/>
        <v>0</v>
      </c>
      <c r="S531" s="114"/>
      <c r="T531" s="5" t="s">
        <v>24</v>
      </c>
      <c r="V531" s="25" t="str">
        <f t="shared" si="97"/>
        <v/>
      </c>
      <c r="W531" s="25" t="str">
        <f t="shared" si="95"/>
        <v/>
      </c>
      <c r="X531" s="25" t="str">
        <f t="shared" si="98"/>
        <v/>
      </c>
      <c r="Y531" s="25" t="s">
        <v>26</v>
      </c>
      <c r="Z531" s="29"/>
      <c r="AA531" s="25" t="str">
        <f t="shared" si="96"/>
        <v/>
      </c>
      <c r="AB531" s="29"/>
      <c r="AC531" s="29"/>
      <c r="AD531" s="87" t="str">
        <f t="shared" si="99"/>
        <v/>
      </c>
      <c r="AE531" s="95" t="str">
        <f t="shared" si="100"/>
        <v/>
      </c>
      <c r="AF531" s="23">
        <f t="shared" si="101"/>
        <v>1</v>
      </c>
      <c r="AG531" s="2">
        <f t="shared" si="102"/>
        <v>7</v>
      </c>
      <c r="AH531" s="2">
        <f t="shared" si="103"/>
        <v>1</v>
      </c>
      <c r="AI531" s="2">
        <f>COUNTIF(【編集不可】祝日一覧!$B$1:$B$23,$F531)</f>
        <v>0</v>
      </c>
      <c r="AJ531" s="2">
        <f>COUNTIF(【編集不可】祝日一覧!$B$1:$B$23,$AF531)</f>
        <v>0</v>
      </c>
      <c r="AK531" s="2" t="str">
        <f ca="1">$B531&amp;"-"&amp;COUNTIF($B$13:INDIRECT("B"&amp;12+A531),B531)</f>
        <v>-0</v>
      </c>
    </row>
    <row r="532" spans="1:37" ht="21.95" customHeight="1" x14ac:dyDescent="0.25">
      <c r="A532" s="7">
        <v>520</v>
      </c>
      <c r="B532" s="14"/>
      <c r="C532" s="28"/>
      <c r="D532" s="28"/>
      <c r="E532" s="17"/>
      <c r="F532" s="17"/>
      <c r="G532" s="6"/>
      <c r="H532" s="81" t="s">
        <v>24</v>
      </c>
      <c r="I532" s="113">
        <f t="shared" ref="I532:I595" si="104">IF(ROUNDDOWN(G532*0.2,0)&lt;3000,ROUNDDOWN(G532*0.2,0),3000)</f>
        <v>0</v>
      </c>
      <c r="J532" s="114"/>
      <c r="K532" s="5" t="s">
        <v>24</v>
      </c>
      <c r="L532" s="6"/>
      <c r="M532" s="81" t="s">
        <v>25</v>
      </c>
      <c r="N532" s="113">
        <f t="shared" si="93"/>
        <v>0</v>
      </c>
      <c r="O532" s="114"/>
      <c r="P532" s="5" t="s">
        <v>24</v>
      </c>
      <c r="R532" s="113">
        <f t="shared" si="94"/>
        <v>0</v>
      </c>
      <c r="S532" s="114"/>
      <c r="T532" s="5" t="s">
        <v>24</v>
      </c>
      <c r="V532" s="25" t="str">
        <f t="shared" si="97"/>
        <v/>
      </c>
      <c r="W532" s="25" t="str">
        <f t="shared" si="95"/>
        <v/>
      </c>
      <c r="X532" s="25" t="str">
        <f t="shared" si="98"/>
        <v/>
      </c>
      <c r="Y532" s="25" t="s">
        <v>26</v>
      </c>
      <c r="Z532" s="29"/>
      <c r="AA532" s="25" t="str">
        <f t="shared" si="96"/>
        <v/>
      </c>
      <c r="AB532" s="29"/>
      <c r="AC532" s="29"/>
      <c r="AD532" s="87" t="str">
        <f t="shared" si="99"/>
        <v/>
      </c>
      <c r="AE532" s="95" t="str">
        <f t="shared" si="100"/>
        <v/>
      </c>
      <c r="AF532" s="23">
        <f t="shared" si="101"/>
        <v>1</v>
      </c>
      <c r="AG532" s="2">
        <f t="shared" si="102"/>
        <v>7</v>
      </c>
      <c r="AH532" s="2">
        <f t="shared" si="103"/>
        <v>1</v>
      </c>
      <c r="AI532" s="2">
        <f>COUNTIF(【編集不可】祝日一覧!$B$1:$B$23,$F532)</f>
        <v>0</v>
      </c>
      <c r="AJ532" s="2">
        <f>COUNTIF(【編集不可】祝日一覧!$B$1:$B$23,$AF532)</f>
        <v>0</v>
      </c>
      <c r="AK532" s="2" t="str">
        <f ca="1">$B532&amp;"-"&amp;COUNTIF($B$13:INDIRECT("B"&amp;12+A532),B532)</f>
        <v>-0</v>
      </c>
    </row>
    <row r="533" spans="1:37" ht="21.95" customHeight="1" x14ac:dyDescent="0.25">
      <c r="A533" s="7">
        <v>521</v>
      </c>
      <c r="B533" s="14"/>
      <c r="C533" s="28"/>
      <c r="D533" s="28"/>
      <c r="E533" s="17"/>
      <c r="F533" s="17"/>
      <c r="G533" s="6"/>
      <c r="H533" s="81" t="s">
        <v>24</v>
      </c>
      <c r="I533" s="113">
        <f t="shared" si="104"/>
        <v>0</v>
      </c>
      <c r="J533" s="114"/>
      <c r="K533" s="5" t="s">
        <v>24</v>
      </c>
      <c r="L533" s="6"/>
      <c r="M533" s="81" t="s">
        <v>25</v>
      </c>
      <c r="N533" s="113">
        <f t="shared" si="93"/>
        <v>0</v>
      </c>
      <c r="O533" s="114"/>
      <c r="P533" s="5" t="s">
        <v>24</v>
      </c>
      <c r="R533" s="113">
        <f t="shared" si="94"/>
        <v>0</v>
      </c>
      <c r="S533" s="114"/>
      <c r="T533" s="5" t="s">
        <v>24</v>
      </c>
      <c r="V533" s="25" t="str">
        <f t="shared" si="97"/>
        <v/>
      </c>
      <c r="W533" s="25" t="str">
        <f t="shared" si="95"/>
        <v/>
      </c>
      <c r="X533" s="25" t="str">
        <f t="shared" si="98"/>
        <v/>
      </c>
      <c r="Y533" s="25" t="s">
        <v>26</v>
      </c>
      <c r="Z533" s="29"/>
      <c r="AA533" s="25" t="str">
        <f t="shared" si="96"/>
        <v/>
      </c>
      <c r="AB533" s="29"/>
      <c r="AC533" s="29"/>
      <c r="AD533" s="87" t="str">
        <f t="shared" si="99"/>
        <v/>
      </c>
      <c r="AE533" s="95" t="str">
        <f t="shared" si="100"/>
        <v/>
      </c>
      <c r="AF533" s="23">
        <f t="shared" si="101"/>
        <v>1</v>
      </c>
      <c r="AG533" s="2">
        <f t="shared" si="102"/>
        <v>7</v>
      </c>
      <c r="AH533" s="2">
        <f t="shared" si="103"/>
        <v>1</v>
      </c>
      <c r="AI533" s="2">
        <f>COUNTIF(【編集不可】祝日一覧!$B$1:$B$23,$F533)</f>
        <v>0</v>
      </c>
      <c r="AJ533" s="2">
        <f>COUNTIF(【編集不可】祝日一覧!$B$1:$B$23,$AF533)</f>
        <v>0</v>
      </c>
      <c r="AK533" s="2" t="str">
        <f ca="1">$B533&amp;"-"&amp;COUNTIF($B$13:INDIRECT("B"&amp;12+A533),B533)</f>
        <v>-0</v>
      </c>
    </row>
    <row r="534" spans="1:37" ht="21.95" customHeight="1" x14ac:dyDescent="0.25">
      <c r="A534" s="7">
        <v>522</v>
      </c>
      <c r="B534" s="14"/>
      <c r="C534" s="28"/>
      <c r="D534" s="28"/>
      <c r="E534" s="17"/>
      <c r="F534" s="17"/>
      <c r="G534" s="6"/>
      <c r="H534" s="81" t="s">
        <v>24</v>
      </c>
      <c r="I534" s="113">
        <f t="shared" si="104"/>
        <v>0</v>
      </c>
      <c r="J534" s="114"/>
      <c r="K534" s="5" t="s">
        <v>24</v>
      </c>
      <c r="L534" s="6"/>
      <c r="M534" s="81" t="s">
        <v>25</v>
      </c>
      <c r="N534" s="113">
        <f t="shared" si="93"/>
        <v>0</v>
      </c>
      <c r="O534" s="114"/>
      <c r="P534" s="5" t="s">
        <v>24</v>
      </c>
      <c r="R534" s="113">
        <f t="shared" si="94"/>
        <v>0</v>
      </c>
      <c r="S534" s="114"/>
      <c r="T534" s="5" t="s">
        <v>24</v>
      </c>
      <c r="V534" s="25" t="str">
        <f t="shared" si="97"/>
        <v/>
      </c>
      <c r="W534" s="25" t="str">
        <f t="shared" si="95"/>
        <v/>
      </c>
      <c r="X534" s="25" t="str">
        <f t="shared" si="98"/>
        <v/>
      </c>
      <c r="Y534" s="25" t="s">
        <v>26</v>
      </c>
      <c r="Z534" s="29"/>
      <c r="AA534" s="25" t="str">
        <f t="shared" si="96"/>
        <v/>
      </c>
      <c r="AB534" s="29"/>
      <c r="AC534" s="29"/>
      <c r="AD534" s="87" t="str">
        <f t="shared" si="99"/>
        <v/>
      </c>
      <c r="AE534" s="95" t="str">
        <f t="shared" si="100"/>
        <v/>
      </c>
      <c r="AF534" s="23">
        <f t="shared" si="101"/>
        <v>1</v>
      </c>
      <c r="AG534" s="2">
        <f t="shared" si="102"/>
        <v>7</v>
      </c>
      <c r="AH534" s="2">
        <f t="shared" si="103"/>
        <v>1</v>
      </c>
      <c r="AI534" s="2">
        <f>COUNTIF(【編集不可】祝日一覧!$B$1:$B$23,$F534)</f>
        <v>0</v>
      </c>
      <c r="AJ534" s="2">
        <f>COUNTIF(【編集不可】祝日一覧!$B$1:$B$23,$AF534)</f>
        <v>0</v>
      </c>
      <c r="AK534" s="2" t="str">
        <f ca="1">$B534&amp;"-"&amp;COUNTIF($B$13:INDIRECT("B"&amp;12+A534),B534)</f>
        <v>-0</v>
      </c>
    </row>
    <row r="535" spans="1:37" ht="21.95" customHeight="1" x14ac:dyDescent="0.25">
      <c r="A535" s="7">
        <v>523</v>
      </c>
      <c r="B535" s="14"/>
      <c r="C535" s="28"/>
      <c r="D535" s="28"/>
      <c r="E535" s="17"/>
      <c r="F535" s="17"/>
      <c r="G535" s="6"/>
      <c r="H535" s="81" t="s">
        <v>24</v>
      </c>
      <c r="I535" s="113">
        <f t="shared" si="104"/>
        <v>0</v>
      </c>
      <c r="J535" s="114"/>
      <c r="K535" s="5" t="s">
        <v>24</v>
      </c>
      <c r="L535" s="6"/>
      <c r="M535" s="81" t="s">
        <v>25</v>
      </c>
      <c r="N535" s="113">
        <f t="shared" si="93"/>
        <v>0</v>
      </c>
      <c r="O535" s="114"/>
      <c r="P535" s="5" t="s">
        <v>24</v>
      </c>
      <c r="R535" s="113">
        <f t="shared" si="94"/>
        <v>0</v>
      </c>
      <c r="S535" s="114"/>
      <c r="T535" s="5" t="s">
        <v>24</v>
      </c>
      <c r="V535" s="25" t="str">
        <f t="shared" si="97"/>
        <v/>
      </c>
      <c r="W535" s="25" t="str">
        <f t="shared" si="95"/>
        <v/>
      </c>
      <c r="X535" s="25" t="str">
        <f t="shared" si="98"/>
        <v/>
      </c>
      <c r="Y535" s="25" t="s">
        <v>26</v>
      </c>
      <c r="Z535" s="29"/>
      <c r="AA535" s="25" t="str">
        <f t="shared" si="96"/>
        <v/>
      </c>
      <c r="AB535" s="29"/>
      <c r="AC535" s="29"/>
      <c r="AD535" s="87" t="str">
        <f t="shared" si="99"/>
        <v/>
      </c>
      <c r="AE535" s="95" t="str">
        <f t="shared" si="100"/>
        <v/>
      </c>
      <c r="AF535" s="23">
        <f t="shared" si="101"/>
        <v>1</v>
      </c>
      <c r="AG535" s="2">
        <f t="shared" si="102"/>
        <v>7</v>
      </c>
      <c r="AH535" s="2">
        <f t="shared" si="103"/>
        <v>1</v>
      </c>
      <c r="AI535" s="2">
        <f>COUNTIF(【編集不可】祝日一覧!$B$1:$B$23,$F535)</f>
        <v>0</v>
      </c>
      <c r="AJ535" s="2">
        <f>COUNTIF(【編集不可】祝日一覧!$B$1:$B$23,$AF535)</f>
        <v>0</v>
      </c>
      <c r="AK535" s="2" t="str">
        <f ca="1">$B535&amp;"-"&amp;COUNTIF($B$13:INDIRECT("B"&amp;12+A535),B535)</f>
        <v>-0</v>
      </c>
    </row>
    <row r="536" spans="1:37" ht="21.95" customHeight="1" x14ac:dyDescent="0.25">
      <c r="A536" s="7">
        <v>524</v>
      </c>
      <c r="B536" s="14"/>
      <c r="C536" s="28"/>
      <c r="D536" s="28"/>
      <c r="E536" s="17"/>
      <c r="F536" s="17"/>
      <c r="G536" s="6"/>
      <c r="H536" s="81" t="s">
        <v>24</v>
      </c>
      <c r="I536" s="113">
        <f t="shared" si="104"/>
        <v>0</v>
      </c>
      <c r="J536" s="114"/>
      <c r="K536" s="5" t="s">
        <v>24</v>
      </c>
      <c r="L536" s="6"/>
      <c r="M536" s="81" t="s">
        <v>25</v>
      </c>
      <c r="N536" s="113">
        <f t="shared" si="93"/>
        <v>0</v>
      </c>
      <c r="O536" s="114"/>
      <c r="P536" s="5" t="s">
        <v>24</v>
      </c>
      <c r="R536" s="113">
        <f t="shared" si="94"/>
        <v>0</v>
      </c>
      <c r="S536" s="114"/>
      <c r="T536" s="5" t="s">
        <v>24</v>
      </c>
      <c r="V536" s="25" t="str">
        <f t="shared" si="97"/>
        <v/>
      </c>
      <c r="W536" s="25" t="str">
        <f t="shared" si="95"/>
        <v/>
      </c>
      <c r="X536" s="25" t="str">
        <f t="shared" si="98"/>
        <v/>
      </c>
      <c r="Y536" s="25" t="s">
        <v>26</v>
      </c>
      <c r="Z536" s="29"/>
      <c r="AA536" s="25" t="str">
        <f t="shared" si="96"/>
        <v/>
      </c>
      <c r="AB536" s="29"/>
      <c r="AC536" s="29"/>
      <c r="AD536" s="87" t="str">
        <f t="shared" si="99"/>
        <v/>
      </c>
      <c r="AE536" s="95" t="str">
        <f t="shared" si="100"/>
        <v/>
      </c>
      <c r="AF536" s="23">
        <f t="shared" si="101"/>
        <v>1</v>
      </c>
      <c r="AG536" s="2">
        <f t="shared" si="102"/>
        <v>7</v>
      </c>
      <c r="AH536" s="2">
        <f t="shared" si="103"/>
        <v>1</v>
      </c>
      <c r="AI536" s="2">
        <f>COUNTIF(【編集不可】祝日一覧!$B$1:$B$23,$F536)</f>
        <v>0</v>
      </c>
      <c r="AJ536" s="2">
        <f>COUNTIF(【編集不可】祝日一覧!$B$1:$B$23,$AF536)</f>
        <v>0</v>
      </c>
      <c r="AK536" s="2" t="str">
        <f ca="1">$B536&amp;"-"&amp;COUNTIF($B$13:INDIRECT("B"&amp;12+A536),B536)</f>
        <v>-0</v>
      </c>
    </row>
    <row r="537" spans="1:37" ht="21.95" customHeight="1" x14ac:dyDescent="0.25">
      <c r="A537" s="7">
        <v>525</v>
      </c>
      <c r="B537" s="14"/>
      <c r="C537" s="28"/>
      <c r="D537" s="28"/>
      <c r="E537" s="17"/>
      <c r="F537" s="17"/>
      <c r="G537" s="6"/>
      <c r="H537" s="81" t="s">
        <v>24</v>
      </c>
      <c r="I537" s="113">
        <f t="shared" si="104"/>
        <v>0</v>
      </c>
      <c r="J537" s="114"/>
      <c r="K537" s="5" t="s">
        <v>24</v>
      </c>
      <c r="L537" s="6"/>
      <c r="M537" s="81" t="s">
        <v>25</v>
      </c>
      <c r="N537" s="113">
        <f t="shared" si="93"/>
        <v>0</v>
      </c>
      <c r="O537" s="114"/>
      <c r="P537" s="5" t="s">
        <v>24</v>
      </c>
      <c r="R537" s="113">
        <f t="shared" si="94"/>
        <v>0</v>
      </c>
      <c r="S537" s="114"/>
      <c r="T537" s="5" t="s">
        <v>24</v>
      </c>
      <c r="V537" s="25" t="str">
        <f t="shared" si="97"/>
        <v/>
      </c>
      <c r="W537" s="25" t="str">
        <f t="shared" si="95"/>
        <v/>
      </c>
      <c r="X537" s="25" t="str">
        <f t="shared" si="98"/>
        <v/>
      </c>
      <c r="Y537" s="25" t="s">
        <v>26</v>
      </c>
      <c r="Z537" s="29"/>
      <c r="AA537" s="25" t="str">
        <f t="shared" si="96"/>
        <v/>
      </c>
      <c r="AB537" s="29"/>
      <c r="AC537" s="29"/>
      <c r="AD537" s="87" t="str">
        <f t="shared" si="99"/>
        <v/>
      </c>
      <c r="AE537" s="95" t="str">
        <f t="shared" si="100"/>
        <v/>
      </c>
      <c r="AF537" s="23">
        <f t="shared" si="101"/>
        <v>1</v>
      </c>
      <c r="AG537" s="2">
        <f t="shared" si="102"/>
        <v>7</v>
      </c>
      <c r="AH537" s="2">
        <f t="shared" si="103"/>
        <v>1</v>
      </c>
      <c r="AI537" s="2">
        <f>COUNTIF(【編集不可】祝日一覧!$B$1:$B$23,$F537)</f>
        <v>0</v>
      </c>
      <c r="AJ537" s="2">
        <f>COUNTIF(【編集不可】祝日一覧!$B$1:$B$23,$AF537)</f>
        <v>0</v>
      </c>
      <c r="AK537" s="2" t="str">
        <f ca="1">$B537&amp;"-"&amp;COUNTIF($B$13:INDIRECT("B"&amp;12+A537),B537)</f>
        <v>-0</v>
      </c>
    </row>
    <row r="538" spans="1:37" ht="21.95" customHeight="1" x14ac:dyDescent="0.25">
      <c r="A538" s="7">
        <v>526</v>
      </c>
      <c r="B538" s="14"/>
      <c r="C538" s="28"/>
      <c r="D538" s="28"/>
      <c r="E538" s="17"/>
      <c r="F538" s="17"/>
      <c r="G538" s="6"/>
      <c r="H538" s="81" t="s">
        <v>24</v>
      </c>
      <c r="I538" s="113">
        <f t="shared" si="104"/>
        <v>0</v>
      </c>
      <c r="J538" s="114"/>
      <c r="K538" s="5" t="s">
        <v>24</v>
      </c>
      <c r="L538" s="6"/>
      <c r="M538" s="81" t="s">
        <v>25</v>
      </c>
      <c r="N538" s="113">
        <f t="shared" si="93"/>
        <v>0</v>
      </c>
      <c r="O538" s="114"/>
      <c r="P538" s="5" t="s">
        <v>24</v>
      </c>
      <c r="R538" s="113">
        <f t="shared" si="94"/>
        <v>0</v>
      </c>
      <c r="S538" s="114"/>
      <c r="T538" s="5" t="s">
        <v>24</v>
      </c>
      <c r="V538" s="25" t="str">
        <f t="shared" si="97"/>
        <v/>
      </c>
      <c r="W538" s="25" t="str">
        <f t="shared" si="95"/>
        <v/>
      </c>
      <c r="X538" s="25" t="str">
        <f t="shared" si="98"/>
        <v/>
      </c>
      <c r="Y538" s="25" t="s">
        <v>26</v>
      </c>
      <c r="Z538" s="29"/>
      <c r="AA538" s="25" t="str">
        <f t="shared" si="96"/>
        <v/>
      </c>
      <c r="AB538" s="29"/>
      <c r="AC538" s="29"/>
      <c r="AD538" s="87" t="str">
        <f t="shared" si="99"/>
        <v/>
      </c>
      <c r="AE538" s="95" t="str">
        <f t="shared" si="100"/>
        <v/>
      </c>
      <c r="AF538" s="23">
        <f t="shared" si="101"/>
        <v>1</v>
      </c>
      <c r="AG538" s="2">
        <f t="shared" si="102"/>
        <v>7</v>
      </c>
      <c r="AH538" s="2">
        <f t="shared" si="103"/>
        <v>1</v>
      </c>
      <c r="AI538" s="2">
        <f>COUNTIF(【編集不可】祝日一覧!$B$1:$B$23,$F538)</f>
        <v>0</v>
      </c>
      <c r="AJ538" s="2">
        <f>COUNTIF(【編集不可】祝日一覧!$B$1:$B$23,$AF538)</f>
        <v>0</v>
      </c>
      <c r="AK538" s="2" t="str">
        <f ca="1">$B538&amp;"-"&amp;COUNTIF($B$13:INDIRECT("B"&amp;12+A538),B538)</f>
        <v>-0</v>
      </c>
    </row>
    <row r="539" spans="1:37" ht="21.95" customHeight="1" x14ac:dyDescent="0.25">
      <c r="A539" s="7">
        <v>527</v>
      </c>
      <c r="B539" s="14"/>
      <c r="C539" s="28"/>
      <c r="D539" s="28"/>
      <c r="E539" s="17"/>
      <c r="F539" s="17"/>
      <c r="G539" s="6"/>
      <c r="H539" s="81" t="s">
        <v>24</v>
      </c>
      <c r="I539" s="113">
        <f t="shared" si="104"/>
        <v>0</v>
      </c>
      <c r="J539" s="114"/>
      <c r="K539" s="5" t="s">
        <v>24</v>
      </c>
      <c r="L539" s="6"/>
      <c r="M539" s="81" t="s">
        <v>25</v>
      </c>
      <c r="N539" s="113">
        <f t="shared" si="93"/>
        <v>0</v>
      </c>
      <c r="O539" s="114"/>
      <c r="P539" s="5" t="s">
        <v>24</v>
      </c>
      <c r="R539" s="113">
        <f t="shared" si="94"/>
        <v>0</v>
      </c>
      <c r="S539" s="114"/>
      <c r="T539" s="5" t="s">
        <v>24</v>
      </c>
      <c r="V539" s="25" t="str">
        <f t="shared" si="97"/>
        <v/>
      </c>
      <c r="W539" s="25" t="str">
        <f t="shared" si="95"/>
        <v/>
      </c>
      <c r="X539" s="25" t="str">
        <f t="shared" si="98"/>
        <v/>
      </c>
      <c r="Y539" s="25" t="s">
        <v>26</v>
      </c>
      <c r="Z539" s="29"/>
      <c r="AA539" s="25" t="str">
        <f t="shared" si="96"/>
        <v/>
      </c>
      <c r="AB539" s="29"/>
      <c r="AC539" s="29"/>
      <c r="AD539" s="87" t="str">
        <f t="shared" si="99"/>
        <v/>
      </c>
      <c r="AE539" s="95" t="str">
        <f t="shared" si="100"/>
        <v/>
      </c>
      <c r="AF539" s="23">
        <f t="shared" si="101"/>
        <v>1</v>
      </c>
      <c r="AG539" s="2">
        <f t="shared" si="102"/>
        <v>7</v>
      </c>
      <c r="AH539" s="2">
        <f t="shared" si="103"/>
        <v>1</v>
      </c>
      <c r="AI539" s="2">
        <f>COUNTIF(【編集不可】祝日一覧!$B$1:$B$23,$F539)</f>
        <v>0</v>
      </c>
      <c r="AJ539" s="2">
        <f>COUNTIF(【編集不可】祝日一覧!$B$1:$B$23,$AF539)</f>
        <v>0</v>
      </c>
      <c r="AK539" s="2" t="str">
        <f ca="1">$B539&amp;"-"&amp;COUNTIF($B$13:INDIRECT("B"&amp;12+A539),B539)</f>
        <v>-0</v>
      </c>
    </row>
    <row r="540" spans="1:37" ht="21.95" customHeight="1" x14ac:dyDescent="0.25">
      <c r="A540" s="7">
        <v>528</v>
      </c>
      <c r="B540" s="14"/>
      <c r="C540" s="28"/>
      <c r="D540" s="28"/>
      <c r="E540" s="17"/>
      <c r="F540" s="17"/>
      <c r="G540" s="6"/>
      <c r="H540" s="81" t="s">
        <v>24</v>
      </c>
      <c r="I540" s="113">
        <f t="shared" si="104"/>
        <v>0</v>
      </c>
      <c r="J540" s="114"/>
      <c r="K540" s="5" t="s">
        <v>24</v>
      </c>
      <c r="L540" s="6"/>
      <c r="M540" s="81" t="s">
        <v>25</v>
      </c>
      <c r="N540" s="113">
        <f t="shared" si="93"/>
        <v>0</v>
      </c>
      <c r="O540" s="114"/>
      <c r="P540" s="5" t="s">
        <v>24</v>
      </c>
      <c r="R540" s="113">
        <f t="shared" si="94"/>
        <v>0</v>
      </c>
      <c r="S540" s="114"/>
      <c r="T540" s="5" t="s">
        <v>24</v>
      </c>
      <c r="V540" s="25" t="str">
        <f t="shared" si="97"/>
        <v/>
      </c>
      <c r="W540" s="25" t="str">
        <f t="shared" si="95"/>
        <v/>
      </c>
      <c r="X540" s="25" t="str">
        <f t="shared" si="98"/>
        <v/>
      </c>
      <c r="Y540" s="25" t="s">
        <v>26</v>
      </c>
      <c r="Z540" s="29"/>
      <c r="AA540" s="25" t="str">
        <f t="shared" si="96"/>
        <v/>
      </c>
      <c r="AB540" s="29"/>
      <c r="AC540" s="29"/>
      <c r="AD540" s="87" t="str">
        <f t="shared" si="99"/>
        <v/>
      </c>
      <c r="AE540" s="95" t="str">
        <f t="shared" si="100"/>
        <v/>
      </c>
      <c r="AF540" s="23">
        <f t="shared" si="101"/>
        <v>1</v>
      </c>
      <c r="AG540" s="2">
        <f t="shared" si="102"/>
        <v>7</v>
      </c>
      <c r="AH540" s="2">
        <f t="shared" si="103"/>
        <v>1</v>
      </c>
      <c r="AI540" s="2">
        <f>COUNTIF(【編集不可】祝日一覧!$B$1:$B$23,$F540)</f>
        <v>0</v>
      </c>
      <c r="AJ540" s="2">
        <f>COUNTIF(【編集不可】祝日一覧!$B$1:$B$23,$AF540)</f>
        <v>0</v>
      </c>
      <c r="AK540" s="2" t="str">
        <f ca="1">$B540&amp;"-"&amp;COUNTIF($B$13:INDIRECT("B"&amp;12+A540),B540)</f>
        <v>-0</v>
      </c>
    </row>
    <row r="541" spans="1:37" ht="21.95" customHeight="1" x14ac:dyDescent="0.25">
      <c r="A541" s="7">
        <v>529</v>
      </c>
      <c r="B541" s="14"/>
      <c r="C541" s="28"/>
      <c r="D541" s="28"/>
      <c r="E541" s="17"/>
      <c r="F541" s="17"/>
      <c r="G541" s="6"/>
      <c r="H541" s="81" t="s">
        <v>24</v>
      </c>
      <c r="I541" s="113">
        <f t="shared" si="104"/>
        <v>0</v>
      </c>
      <c r="J541" s="114"/>
      <c r="K541" s="5" t="s">
        <v>24</v>
      </c>
      <c r="L541" s="6"/>
      <c r="M541" s="81" t="s">
        <v>25</v>
      </c>
      <c r="N541" s="113">
        <f t="shared" si="93"/>
        <v>0</v>
      </c>
      <c r="O541" s="114"/>
      <c r="P541" s="5" t="s">
        <v>24</v>
      </c>
      <c r="R541" s="113">
        <f t="shared" si="94"/>
        <v>0</v>
      </c>
      <c r="S541" s="114"/>
      <c r="T541" s="5" t="s">
        <v>24</v>
      </c>
      <c r="V541" s="25" t="str">
        <f t="shared" si="97"/>
        <v/>
      </c>
      <c r="W541" s="25" t="str">
        <f t="shared" si="95"/>
        <v/>
      </c>
      <c r="X541" s="25" t="str">
        <f t="shared" si="98"/>
        <v/>
      </c>
      <c r="Y541" s="25" t="s">
        <v>26</v>
      </c>
      <c r="Z541" s="29"/>
      <c r="AA541" s="25" t="str">
        <f t="shared" si="96"/>
        <v/>
      </c>
      <c r="AB541" s="29"/>
      <c r="AC541" s="29"/>
      <c r="AD541" s="87" t="str">
        <f t="shared" si="99"/>
        <v/>
      </c>
      <c r="AE541" s="95" t="str">
        <f t="shared" si="100"/>
        <v/>
      </c>
      <c r="AF541" s="23">
        <f t="shared" si="101"/>
        <v>1</v>
      </c>
      <c r="AG541" s="2">
        <f t="shared" si="102"/>
        <v>7</v>
      </c>
      <c r="AH541" s="2">
        <f t="shared" si="103"/>
        <v>1</v>
      </c>
      <c r="AI541" s="2">
        <f>COUNTIF(【編集不可】祝日一覧!$B$1:$B$23,$F541)</f>
        <v>0</v>
      </c>
      <c r="AJ541" s="2">
        <f>COUNTIF(【編集不可】祝日一覧!$B$1:$B$23,$AF541)</f>
        <v>0</v>
      </c>
      <c r="AK541" s="2" t="str">
        <f ca="1">$B541&amp;"-"&amp;COUNTIF($B$13:INDIRECT("B"&amp;12+A541),B541)</f>
        <v>-0</v>
      </c>
    </row>
    <row r="542" spans="1:37" ht="21.95" customHeight="1" x14ac:dyDescent="0.25">
      <c r="A542" s="7">
        <v>530</v>
      </c>
      <c r="B542" s="14"/>
      <c r="C542" s="28"/>
      <c r="D542" s="28"/>
      <c r="E542" s="17"/>
      <c r="F542" s="17"/>
      <c r="G542" s="6"/>
      <c r="H542" s="81" t="s">
        <v>24</v>
      </c>
      <c r="I542" s="113">
        <f t="shared" si="104"/>
        <v>0</v>
      </c>
      <c r="J542" s="114"/>
      <c r="K542" s="5" t="s">
        <v>24</v>
      </c>
      <c r="L542" s="6"/>
      <c r="M542" s="81" t="s">
        <v>25</v>
      </c>
      <c r="N542" s="113">
        <f t="shared" si="93"/>
        <v>0</v>
      </c>
      <c r="O542" s="114"/>
      <c r="P542" s="5" t="s">
        <v>24</v>
      </c>
      <c r="R542" s="113">
        <f t="shared" si="94"/>
        <v>0</v>
      </c>
      <c r="S542" s="114"/>
      <c r="T542" s="5" t="s">
        <v>24</v>
      </c>
      <c r="V542" s="25" t="str">
        <f t="shared" si="97"/>
        <v/>
      </c>
      <c r="W542" s="25" t="str">
        <f t="shared" si="95"/>
        <v/>
      </c>
      <c r="X542" s="25" t="str">
        <f t="shared" si="98"/>
        <v/>
      </c>
      <c r="Y542" s="25" t="s">
        <v>26</v>
      </c>
      <c r="Z542" s="29"/>
      <c r="AA542" s="25" t="str">
        <f t="shared" si="96"/>
        <v/>
      </c>
      <c r="AB542" s="29"/>
      <c r="AC542" s="29"/>
      <c r="AD542" s="87" t="str">
        <f t="shared" si="99"/>
        <v/>
      </c>
      <c r="AE542" s="95" t="str">
        <f t="shared" si="100"/>
        <v/>
      </c>
      <c r="AF542" s="23">
        <f t="shared" si="101"/>
        <v>1</v>
      </c>
      <c r="AG542" s="2">
        <f t="shared" si="102"/>
        <v>7</v>
      </c>
      <c r="AH542" s="2">
        <f t="shared" si="103"/>
        <v>1</v>
      </c>
      <c r="AI542" s="2">
        <f>COUNTIF(【編集不可】祝日一覧!$B$1:$B$23,$F542)</f>
        <v>0</v>
      </c>
      <c r="AJ542" s="2">
        <f>COUNTIF(【編集不可】祝日一覧!$B$1:$B$23,$AF542)</f>
        <v>0</v>
      </c>
      <c r="AK542" s="2" t="str">
        <f ca="1">$B542&amp;"-"&amp;COUNTIF($B$13:INDIRECT("B"&amp;12+A542),B542)</f>
        <v>-0</v>
      </c>
    </row>
    <row r="543" spans="1:37" ht="21.95" customHeight="1" x14ac:dyDescent="0.25">
      <c r="A543" s="7">
        <v>531</v>
      </c>
      <c r="B543" s="14"/>
      <c r="C543" s="28"/>
      <c r="D543" s="28"/>
      <c r="E543" s="17"/>
      <c r="F543" s="17"/>
      <c r="G543" s="6"/>
      <c r="H543" s="81" t="s">
        <v>24</v>
      </c>
      <c r="I543" s="113">
        <f t="shared" si="104"/>
        <v>0</v>
      </c>
      <c r="J543" s="114"/>
      <c r="K543" s="5" t="s">
        <v>24</v>
      </c>
      <c r="L543" s="6"/>
      <c r="M543" s="81" t="s">
        <v>25</v>
      </c>
      <c r="N543" s="113">
        <f t="shared" si="93"/>
        <v>0</v>
      </c>
      <c r="O543" s="114"/>
      <c r="P543" s="5" t="s">
        <v>24</v>
      </c>
      <c r="R543" s="113">
        <f t="shared" si="94"/>
        <v>0</v>
      </c>
      <c r="S543" s="114"/>
      <c r="T543" s="5" t="s">
        <v>24</v>
      </c>
      <c r="V543" s="25" t="str">
        <f t="shared" si="97"/>
        <v/>
      </c>
      <c r="W543" s="25" t="str">
        <f t="shared" si="95"/>
        <v/>
      </c>
      <c r="X543" s="25" t="str">
        <f t="shared" si="98"/>
        <v/>
      </c>
      <c r="Y543" s="25" t="s">
        <v>26</v>
      </c>
      <c r="Z543" s="29"/>
      <c r="AA543" s="25" t="str">
        <f t="shared" si="96"/>
        <v/>
      </c>
      <c r="AB543" s="29"/>
      <c r="AC543" s="29"/>
      <c r="AD543" s="87" t="str">
        <f t="shared" si="99"/>
        <v/>
      </c>
      <c r="AE543" s="95" t="str">
        <f t="shared" si="100"/>
        <v/>
      </c>
      <c r="AF543" s="23">
        <f t="shared" si="101"/>
        <v>1</v>
      </c>
      <c r="AG543" s="2">
        <f t="shared" si="102"/>
        <v>7</v>
      </c>
      <c r="AH543" s="2">
        <f t="shared" si="103"/>
        <v>1</v>
      </c>
      <c r="AI543" s="2">
        <f>COUNTIF(【編集不可】祝日一覧!$B$1:$B$23,$F543)</f>
        <v>0</v>
      </c>
      <c r="AJ543" s="2">
        <f>COUNTIF(【編集不可】祝日一覧!$B$1:$B$23,$AF543)</f>
        <v>0</v>
      </c>
      <c r="AK543" s="2" t="str">
        <f ca="1">$B543&amp;"-"&amp;COUNTIF($B$13:INDIRECT("B"&amp;12+A543),B543)</f>
        <v>-0</v>
      </c>
    </row>
    <row r="544" spans="1:37" ht="21.95" customHeight="1" x14ac:dyDescent="0.25">
      <c r="A544" s="7">
        <v>532</v>
      </c>
      <c r="B544" s="14"/>
      <c r="C544" s="28"/>
      <c r="D544" s="28"/>
      <c r="E544" s="17"/>
      <c r="F544" s="17"/>
      <c r="G544" s="6"/>
      <c r="H544" s="81" t="s">
        <v>24</v>
      </c>
      <c r="I544" s="113">
        <f t="shared" si="104"/>
        <v>0</v>
      </c>
      <c r="J544" s="114"/>
      <c r="K544" s="5" t="s">
        <v>24</v>
      </c>
      <c r="L544" s="6"/>
      <c r="M544" s="81" t="s">
        <v>25</v>
      </c>
      <c r="N544" s="113">
        <f t="shared" si="93"/>
        <v>0</v>
      </c>
      <c r="O544" s="114"/>
      <c r="P544" s="5" t="s">
        <v>24</v>
      </c>
      <c r="R544" s="113">
        <f t="shared" si="94"/>
        <v>0</v>
      </c>
      <c r="S544" s="114"/>
      <c r="T544" s="5" t="s">
        <v>24</v>
      </c>
      <c r="V544" s="25" t="str">
        <f t="shared" si="97"/>
        <v/>
      </c>
      <c r="W544" s="25" t="str">
        <f t="shared" si="95"/>
        <v/>
      </c>
      <c r="X544" s="25" t="str">
        <f t="shared" si="98"/>
        <v/>
      </c>
      <c r="Y544" s="25" t="s">
        <v>26</v>
      </c>
      <c r="Z544" s="29"/>
      <c r="AA544" s="25" t="str">
        <f t="shared" si="96"/>
        <v/>
      </c>
      <c r="AB544" s="29"/>
      <c r="AC544" s="29"/>
      <c r="AD544" s="87" t="str">
        <f t="shared" si="99"/>
        <v/>
      </c>
      <c r="AE544" s="95" t="str">
        <f t="shared" si="100"/>
        <v/>
      </c>
      <c r="AF544" s="23">
        <f t="shared" si="101"/>
        <v>1</v>
      </c>
      <c r="AG544" s="2">
        <f t="shared" si="102"/>
        <v>7</v>
      </c>
      <c r="AH544" s="2">
        <f t="shared" si="103"/>
        <v>1</v>
      </c>
      <c r="AI544" s="2">
        <f>COUNTIF(【編集不可】祝日一覧!$B$1:$B$23,$F544)</f>
        <v>0</v>
      </c>
      <c r="AJ544" s="2">
        <f>COUNTIF(【編集不可】祝日一覧!$B$1:$B$23,$AF544)</f>
        <v>0</v>
      </c>
      <c r="AK544" s="2" t="str">
        <f ca="1">$B544&amp;"-"&amp;COUNTIF($B$13:INDIRECT("B"&amp;12+A544),B544)</f>
        <v>-0</v>
      </c>
    </row>
    <row r="545" spans="1:37" ht="21.95" customHeight="1" x14ac:dyDescent="0.25">
      <c r="A545" s="7">
        <v>533</v>
      </c>
      <c r="B545" s="14"/>
      <c r="C545" s="28"/>
      <c r="D545" s="28"/>
      <c r="E545" s="17"/>
      <c r="F545" s="17"/>
      <c r="G545" s="6"/>
      <c r="H545" s="81" t="s">
        <v>24</v>
      </c>
      <c r="I545" s="113">
        <f t="shared" si="104"/>
        <v>0</v>
      </c>
      <c r="J545" s="114"/>
      <c r="K545" s="5" t="s">
        <v>24</v>
      </c>
      <c r="L545" s="6"/>
      <c r="M545" s="81" t="s">
        <v>25</v>
      </c>
      <c r="N545" s="113">
        <f t="shared" si="93"/>
        <v>0</v>
      </c>
      <c r="O545" s="114"/>
      <c r="P545" s="5" t="s">
        <v>24</v>
      </c>
      <c r="R545" s="113">
        <f t="shared" si="94"/>
        <v>0</v>
      </c>
      <c r="S545" s="114"/>
      <c r="T545" s="5" t="s">
        <v>24</v>
      </c>
      <c r="V545" s="25" t="str">
        <f t="shared" si="97"/>
        <v/>
      </c>
      <c r="W545" s="25" t="str">
        <f t="shared" si="95"/>
        <v/>
      </c>
      <c r="X545" s="25" t="str">
        <f t="shared" si="98"/>
        <v/>
      </c>
      <c r="Y545" s="25" t="s">
        <v>26</v>
      </c>
      <c r="Z545" s="29"/>
      <c r="AA545" s="25" t="str">
        <f t="shared" si="96"/>
        <v/>
      </c>
      <c r="AB545" s="29"/>
      <c r="AC545" s="29"/>
      <c r="AD545" s="87" t="str">
        <f t="shared" si="99"/>
        <v/>
      </c>
      <c r="AE545" s="95" t="str">
        <f t="shared" si="100"/>
        <v/>
      </c>
      <c r="AF545" s="23">
        <f t="shared" si="101"/>
        <v>1</v>
      </c>
      <c r="AG545" s="2">
        <f t="shared" si="102"/>
        <v>7</v>
      </c>
      <c r="AH545" s="2">
        <f t="shared" si="103"/>
        <v>1</v>
      </c>
      <c r="AI545" s="2">
        <f>COUNTIF(【編集不可】祝日一覧!$B$1:$B$23,$F545)</f>
        <v>0</v>
      </c>
      <c r="AJ545" s="2">
        <f>COUNTIF(【編集不可】祝日一覧!$B$1:$B$23,$AF545)</f>
        <v>0</v>
      </c>
      <c r="AK545" s="2" t="str">
        <f ca="1">$B545&amp;"-"&amp;COUNTIF($B$13:INDIRECT("B"&amp;12+A545),B545)</f>
        <v>-0</v>
      </c>
    </row>
    <row r="546" spans="1:37" ht="21.95" customHeight="1" x14ac:dyDescent="0.25">
      <c r="A546" s="7">
        <v>534</v>
      </c>
      <c r="B546" s="14"/>
      <c r="C546" s="28"/>
      <c r="D546" s="28"/>
      <c r="E546" s="17"/>
      <c r="F546" s="17"/>
      <c r="G546" s="6"/>
      <c r="H546" s="81" t="s">
        <v>24</v>
      </c>
      <c r="I546" s="113">
        <f t="shared" si="104"/>
        <v>0</v>
      </c>
      <c r="J546" s="114"/>
      <c r="K546" s="5" t="s">
        <v>24</v>
      </c>
      <c r="L546" s="6"/>
      <c r="M546" s="81" t="s">
        <v>25</v>
      </c>
      <c r="N546" s="113">
        <f t="shared" si="93"/>
        <v>0</v>
      </c>
      <c r="O546" s="114"/>
      <c r="P546" s="5" t="s">
        <v>24</v>
      </c>
      <c r="R546" s="113">
        <f t="shared" si="94"/>
        <v>0</v>
      </c>
      <c r="S546" s="114"/>
      <c r="T546" s="5" t="s">
        <v>24</v>
      </c>
      <c r="V546" s="25" t="str">
        <f t="shared" si="97"/>
        <v/>
      </c>
      <c r="W546" s="25" t="str">
        <f t="shared" si="95"/>
        <v/>
      </c>
      <c r="X546" s="25" t="str">
        <f t="shared" si="98"/>
        <v/>
      </c>
      <c r="Y546" s="25" t="s">
        <v>26</v>
      </c>
      <c r="Z546" s="29"/>
      <c r="AA546" s="25" t="str">
        <f t="shared" si="96"/>
        <v/>
      </c>
      <c r="AB546" s="29"/>
      <c r="AC546" s="29"/>
      <c r="AD546" s="87" t="str">
        <f t="shared" si="99"/>
        <v/>
      </c>
      <c r="AE546" s="95" t="str">
        <f t="shared" si="100"/>
        <v/>
      </c>
      <c r="AF546" s="23">
        <f t="shared" si="101"/>
        <v>1</v>
      </c>
      <c r="AG546" s="2">
        <f t="shared" si="102"/>
        <v>7</v>
      </c>
      <c r="AH546" s="2">
        <f t="shared" si="103"/>
        <v>1</v>
      </c>
      <c r="AI546" s="2">
        <f>COUNTIF(【編集不可】祝日一覧!$B$1:$B$23,$F546)</f>
        <v>0</v>
      </c>
      <c r="AJ546" s="2">
        <f>COUNTIF(【編集不可】祝日一覧!$B$1:$B$23,$AF546)</f>
        <v>0</v>
      </c>
      <c r="AK546" s="2" t="str">
        <f ca="1">$B546&amp;"-"&amp;COUNTIF($B$13:INDIRECT("B"&amp;12+A546),B546)</f>
        <v>-0</v>
      </c>
    </row>
    <row r="547" spans="1:37" ht="21.95" customHeight="1" x14ac:dyDescent="0.25">
      <c r="A547" s="7">
        <v>535</v>
      </c>
      <c r="B547" s="14"/>
      <c r="C547" s="28"/>
      <c r="D547" s="28"/>
      <c r="E547" s="17"/>
      <c r="F547" s="17"/>
      <c r="G547" s="6"/>
      <c r="H547" s="81" t="s">
        <v>24</v>
      </c>
      <c r="I547" s="113">
        <f t="shared" si="104"/>
        <v>0</v>
      </c>
      <c r="J547" s="114"/>
      <c r="K547" s="5" t="s">
        <v>24</v>
      </c>
      <c r="L547" s="6"/>
      <c r="M547" s="81" t="s">
        <v>25</v>
      </c>
      <c r="N547" s="113">
        <f t="shared" si="93"/>
        <v>0</v>
      </c>
      <c r="O547" s="114"/>
      <c r="P547" s="5" t="s">
        <v>24</v>
      </c>
      <c r="R547" s="113">
        <f t="shared" si="94"/>
        <v>0</v>
      </c>
      <c r="S547" s="114"/>
      <c r="T547" s="5" t="s">
        <v>24</v>
      </c>
      <c r="V547" s="25" t="str">
        <f t="shared" si="97"/>
        <v/>
      </c>
      <c r="W547" s="25" t="str">
        <f t="shared" si="95"/>
        <v/>
      </c>
      <c r="X547" s="25" t="str">
        <f t="shared" si="98"/>
        <v/>
      </c>
      <c r="Y547" s="25" t="s">
        <v>26</v>
      </c>
      <c r="Z547" s="29"/>
      <c r="AA547" s="25" t="str">
        <f t="shared" si="96"/>
        <v/>
      </c>
      <c r="AB547" s="29"/>
      <c r="AC547" s="29"/>
      <c r="AD547" s="87" t="str">
        <f t="shared" si="99"/>
        <v/>
      </c>
      <c r="AE547" s="95" t="str">
        <f t="shared" si="100"/>
        <v/>
      </c>
      <c r="AF547" s="23">
        <f t="shared" si="101"/>
        <v>1</v>
      </c>
      <c r="AG547" s="2">
        <f t="shared" si="102"/>
        <v>7</v>
      </c>
      <c r="AH547" s="2">
        <f t="shared" si="103"/>
        <v>1</v>
      </c>
      <c r="AI547" s="2">
        <f>COUNTIF(【編集不可】祝日一覧!$B$1:$B$23,$F547)</f>
        <v>0</v>
      </c>
      <c r="AJ547" s="2">
        <f>COUNTIF(【編集不可】祝日一覧!$B$1:$B$23,$AF547)</f>
        <v>0</v>
      </c>
      <c r="AK547" s="2" t="str">
        <f ca="1">$B547&amp;"-"&amp;COUNTIF($B$13:INDIRECT("B"&amp;12+A547),B547)</f>
        <v>-0</v>
      </c>
    </row>
    <row r="548" spans="1:37" ht="21.95" customHeight="1" x14ac:dyDescent="0.25">
      <c r="A548" s="7">
        <v>536</v>
      </c>
      <c r="B548" s="14"/>
      <c r="C548" s="28"/>
      <c r="D548" s="28"/>
      <c r="E548" s="17"/>
      <c r="F548" s="17"/>
      <c r="G548" s="6"/>
      <c r="H548" s="81" t="s">
        <v>24</v>
      </c>
      <c r="I548" s="113">
        <f t="shared" si="104"/>
        <v>0</v>
      </c>
      <c r="J548" s="114"/>
      <c r="K548" s="5" t="s">
        <v>24</v>
      </c>
      <c r="L548" s="6"/>
      <c r="M548" s="81" t="s">
        <v>25</v>
      </c>
      <c r="N548" s="113">
        <f t="shared" si="93"/>
        <v>0</v>
      </c>
      <c r="O548" s="114"/>
      <c r="P548" s="5" t="s">
        <v>24</v>
      </c>
      <c r="R548" s="113">
        <f t="shared" si="94"/>
        <v>0</v>
      </c>
      <c r="S548" s="114"/>
      <c r="T548" s="5" t="s">
        <v>24</v>
      </c>
      <c r="V548" s="25" t="str">
        <f t="shared" si="97"/>
        <v/>
      </c>
      <c r="W548" s="25" t="str">
        <f t="shared" si="95"/>
        <v/>
      </c>
      <c r="X548" s="25" t="str">
        <f t="shared" si="98"/>
        <v/>
      </c>
      <c r="Y548" s="25" t="s">
        <v>26</v>
      </c>
      <c r="Z548" s="29"/>
      <c r="AA548" s="25" t="str">
        <f t="shared" si="96"/>
        <v/>
      </c>
      <c r="AB548" s="29"/>
      <c r="AC548" s="29"/>
      <c r="AD548" s="87" t="str">
        <f t="shared" si="99"/>
        <v/>
      </c>
      <c r="AE548" s="95" t="str">
        <f t="shared" si="100"/>
        <v/>
      </c>
      <c r="AF548" s="23">
        <f t="shared" si="101"/>
        <v>1</v>
      </c>
      <c r="AG548" s="2">
        <f t="shared" si="102"/>
        <v>7</v>
      </c>
      <c r="AH548" s="2">
        <f t="shared" si="103"/>
        <v>1</v>
      </c>
      <c r="AI548" s="2">
        <f>COUNTIF(【編集不可】祝日一覧!$B$1:$B$23,$F548)</f>
        <v>0</v>
      </c>
      <c r="AJ548" s="2">
        <f>COUNTIF(【編集不可】祝日一覧!$B$1:$B$23,$AF548)</f>
        <v>0</v>
      </c>
      <c r="AK548" s="2" t="str">
        <f ca="1">$B548&amp;"-"&amp;COUNTIF($B$13:INDIRECT("B"&amp;12+A548),B548)</f>
        <v>-0</v>
      </c>
    </row>
    <row r="549" spans="1:37" ht="21.95" customHeight="1" x14ac:dyDescent="0.25">
      <c r="A549" s="7">
        <v>537</v>
      </c>
      <c r="B549" s="14"/>
      <c r="C549" s="28"/>
      <c r="D549" s="28"/>
      <c r="E549" s="17"/>
      <c r="F549" s="17"/>
      <c r="G549" s="6"/>
      <c r="H549" s="81" t="s">
        <v>24</v>
      </c>
      <c r="I549" s="113">
        <f t="shared" si="104"/>
        <v>0</v>
      </c>
      <c r="J549" s="114"/>
      <c r="K549" s="5" t="s">
        <v>24</v>
      </c>
      <c r="L549" s="6"/>
      <c r="M549" s="81" t="s">
        <v>25</v>
      </c>
      <c r="N549" s="113">
        <f t="shared" si="93"/>
        <v>0</v>
      </c>
      <c r="O549" s="114"/>
      <c r="P549" s="5" t="s">
        <v>24</v>
      </c>
      <c r="R549" s="113">
        <f t="shared" si="94"/>
        <v>0</v>
      </c>
      <c r="S549" s="114"/>
      <c r="T549" s="5" t="s">
        <v>24</v>
      </c>
      <c r="V549" s="25" t="str">
        <f t="shared" si="97"/>
        <v/>
      </c>
      <c r="W549" s="25" t="str">
        <f t="shared" si="95"/>
        <v/>
      </c>
      <c r="X549" s="25" t="str">
        <f t="shared" si="98"/>
        <v/>
      </c>
      <c r="Y549" s="25" t="s">
        <v>26</v>
      </c>
      <c r="Z549" s="29"/>
      <c r="AA549" s="25" t="str">
        <f t="shared" si="96"/>
        <v/>
      </c>
      <c r="AB549" s="29"/>
      <c r="AC549" s="29"/>
      <c r="AD549" s="87" t="str">
        <f t="shared" si="99"/>
        <v/>
      </c>
      <c r="AE549" s="95" t="str">
        <f t="shared" si="100"/>
        <v/>
      </c>
      <c r="AF549" s="23">
        <f t="shared" si="101"/>
        <v>1</v>
      </c>
      <c r="AG549" s="2">
        <f t="shared" si="102"/>
        <v>7</v>
      </c>
      <c r="AH549" s="2">
        <f t="shared" si="103"/>
        <v>1</v>
      </c>
      <c r="AI549" s="2">
        <f>COUNTIF(【編集不可】祝日一覧!$B$1:$B$23,$F549)</f>
        <v>0</v>
      </c>
      <c r="AJ549" s="2">
        <f>COUNTIF(【編集不可】祝日一覧!$B$1:$B$23,$AF549)</f>
        <v>0</v>
      </c>
      <c r="AK549" s="2" t="str">
        <f ca="1">$B549&amp;"-"&amp;COUNTIF($B$13:INDIRECT("B"&amp;12+A549),B549)</f>
        <v>-0</v>
      </c>
    </row>
    <row r="550" spans="1:37" ht="21.95" customHeight="1" x14ac:dyDescent="0.25">
      <c r="A550" s="7">
        <v>538</v>
      </c>
      <c r="B550" s="14"/>
      <c r="C550" s="28"/>
      <c r="D550" s="28"/>
      <c r="E550" s="17"/>
      <c r="F550" s="17"/>
      <c r="G550" s="6"/>
      <c r="H550" s="81" t="s">
        <v>24</v>
      </c>
      <c r="I550" s="113">
        <f t="shared" si="104"/>
        <v>0</v>
      </c>
      <c r="J550" s="114"/>
      <c r="K550" s="5" t="s">
        <v>24</v>
      </c>
      <c r="L550" s="6"/>
      <c r="M550" s="81" t="s">
        <v>25</v>
      </c>
      <c r="N550" s="113">
        <f t="shared" si="93"/>
        <v>0</v>
      </c>
      <c r="O550" s="114"/>
      <c r="P550" s="5" t="s">
        <v>24</v>
      </c>
      <c r="R550" s="113">
        <f t="shared" si="94"/>
        <v>0</v>
      </c>
      <c r="S550" s="114"/>
      <c r="T550" s="5" t="s">
        <v>24</v>
      </c>
      <c r="V550" s="25" t="str">
        <f t="shared" si="97"/>
        <v/>
      </c>
      <c r="W550" s="25" t="str">
        <f t="shared" si="95"/>
        <v/>
      </c>
      <c r="X550" s="25" t="str">
        <f t="shared" si="98"/>
        <v/>
      </c>
      <c r="Y550" s="25" t="s">
        <v>26</v>
      </c>
      <c r="Z550" s="29"/>
      <c r="AA550" s="25" t="str">
        <f t="shared" si="96"/>
        <v/>
      </c>
      <c r="AB550" s="29"/>
      <c r="AC550" s="29"/>
      <c r="AD550" s="87" t="str">
        <f t="shared" si="99"/>
        <v/>
      </c>
      <c r="AE550" s="95" t="str">
        <f t="shared" si="100"/>
        <v/>
      </c>
      <c r="AF550" s="23">
        <f t="shared" si="101"/>
        <v>1</v>
      </c>
      <c r="AG550" s="2">
        <f t="shared" si="102"/>
        <v>7</v>
      </c>
      <c r="AH550" s="2">
        <f t="shared" si="103"/>
        <v>1</v>
      </c>
      <c r="AI550" s="2">
        <f>COUNTIF(【編集不可】祝日一覧!$B$1:$B$23,$F550)</f>
        <v>0</v>
      </c>
      <c r="AJ550" s="2">
        <f>COUNTIF(【編集不可】祝日一覧!$B$1:$B$23,$AF550)</f>
        <v>0</v>
      </c>
      <c r="AK550" s="2" t="str">
        <f ca="1">$B550&amp;"-"&amp;COUNTIF($B$13:INDIRECT("B"&amp;12+A550),B550)</f>
        <v>-0</v>
      </c>
    </row>
    <row r="551" spans="1:37" ht="21.95" customHeight="1" x14ac:dyDescent="0.25">
      <c r="A551" s="7">
        <v>539</v>
      </c>
      <c r="B551" s="14"/>
      <c r="C551" s="28"/>
      <c r="D551" s="28"/>
      <c r="E551" s="17"/>
      <c r="F551" s="17"/>
      <c r="G551" s="6"/>
      <c r="H551" s="81" t="s">
        <v>24</v>
      </c>
      <c r="I551" s="113">
        <f t="shared" si="104"/>
        <v>0</v>
      </c>
      <c r="J551" s="114"/>
      <c r="K551" s="5" t="s">
        <v>24</v>
      </c>
      <c r="L551" s="6"/>
      <c r="M551" s="81" t="s">
        <v>25</v>
      </c>
      <c r="N551" s="113">
        <f t="shared" si="93"/>
        <v>0</v>
      </c>
      <c r="O551" s="114"/>
      <c r="P551" s="5" t="s">
        <v>24</v>
      </c>
      <c r="R551" s="113">
        <f t="shared" si="94"/>
        <v>0</v>
      </c>
      <c r="S551" s="114"/>
      <c r="T551" s="5" t="s">
        <v>24</v>
      </c>
      <c r="V551" s="25" t="str">
        <f t="shared" si="97"/>
        <v/>
      </c>
      <c r="W551" s="25" t="str">
        <f t="shared" si="95"/>
        <v/>
      </c>
      <c r="X551" s="25" t="str">
        <f t="shared" si="98"/>
        <v/>
      </c>
      <c r="Y551" s="25" t="s">
        <v>26</v>
      </c>
      <c r="Z551" s="29"/>
      <c r="AA551" s="25" t="str">
        <f t="shared" si="96"/>
        <v/>
      </c>
      <c r="AB551" s="29"/>
      <c r="AC551" s="29"/>
      <c r="AD551" s="87" t="str">
        <f t="shared" si="99"/>
        <v/>
      </c>
      <c r="AE551" s="95" t="str">
        <f t="shared" si="100"/>
        <v/>
      </c>
      <c r="AF551" s="23">
        <f t="shared" si="101"/>
        <v>1</v>
      </c>
      <c r="AG551" s="2">
        <f t="shared" si="102"/>
        <v>7</v>
      </c>
      <c r="AH551" s="2">
        <f t="shared" si="103"/>
        <v>1</v>
      </c>
      <c r="AI551" s="2">
        <f>COUNTIF(【編集不可】祝日一覧!$B$1:$B$23,$F551)</f>
        <v>0</v>
      </c>
      <c r="AJ551" s="2">
        <f>COUNTIF(【編集不可】祝日一覧!$B$1:$B$23,$AF551)</f>
        <v>0</v>
      </c>
      <c r="AK551" s="2" t="str">
        <f ca="1">$B551&amp;"-"&amp;COUNTIF($B$13:INDIRECT("B"&amp;12+A551),B551)</f>
        <v>-0</v>
      </c>
    </row>
    <row r="552" spans="1:37" ht="21.95" customHeight="1" x14ac:dyDescent="0.25">
      <c r="A552" s="7">
        <v>540</v>
      </c>
      <c r="B552" s="14"/>
      <c r="C552" s="28"/>
      <c r="D552" s="28"/>
      <c r="E552" s="17"/>
      <c r="F552" s="17"/>
      <c r="G552" s="6"/>
      <c r="H552" s="81" t="s">
        <v>24</v>
      </c>
      <c r="I552" s="113">
        <f t="shared" si="104"/>
        <v>0</v>
      </c>
      <c r="J552" s="114"/>
      <c r="K552" s="5" t="s">
        <v>24</v>
      </c>
      <c r="L552" s="6"/>
      <c r="M552" s="81" t="s">
        <v>25</v>
      </c>
      <c r="N552" s="113">
        <f t="shared" si="93"/>
        <v>0</v>
      </c>
      <c r="O552" s="114"/>
      <c r="P552" s="5" t="s">
        <v>24</v>
      </c>
      <c r="R552" s="113">
        <f t="shared" si="94"/>
        <v>0</v>
      </c>
      <c r="S552" s="114"/>
      <c r="T552" s="5" t="s">
        <v>24</v>
      </c>
      <c r="V552" s="25" t="str">
        <f t="shared" si="97"/>
        <v/>
      </c>
      <c r="W552" s="25" t="str">
        <f t="shared" si="95"/>
        <v/>
      </c>
      <c r="X552" s="25" t="str">
        <f t="shared" si="98"/>
        <v/>
      </c>
      <c r="Y552" s="25" t="s">
        <v>26</v>
      </c>
      <c r="Z552" s="29"/>
      <c r="AA552" s="25" t="str">
        <f t="shared" si="96"/>
        <v/>
      </c>
      <c r="AB552" s="29"/>
      <c r="AC552" s="29"/>
      <c r="AD552" s="87" t="str">
        <f t="shared" si="99"/>
        <v/>
      </c>
      <c r="AE552" s="95" t="str">
        <f t="shared" si="100"/>
        <v/>
      </c>
      <c r="AF552" s="23">
        <f t="shared" si="101"/>
        <v>1</v>
      </c>
      <c r="AG552" s="2">
        <f t="shared" si="102"/>
        <v>7</v>
      </c>
      <c r="AH552" s="2">
        <f t="shared" si="103"/>
        <v>1</v>
      </c>
      <c r="AI552" s="2">
        <f>COUNTIF(【編集不可】祝日一覧!$B$1:$B$23,$F552)</f>
        <v>0</v>
      </c>
      <c r="AJ552" s="2">
        <f>COUNTIF(【編集不可】祝日一覧!$B$1:$B$23,$AF552)</f>
        <v>0</v>
      </c>
      <c r="AK552" s="2" t="str">
        <f ca="1">$B552&amp;"-"&amp;COUNTIF($B$13:INDIRECT("B"&amp;12+A552),B552)</f>
        <v>-0</v>
      </c>
    </row>
    <row r="553" spans="1:37" ht="21.95" customHeight="1" x14ac:dyDescent="0.25">
      <c r="A553" s="7">
        <v>541</v>
      </c>
      <c r="B553" s="14"/>
      <c r="C553" s="28"/>
      <c r="D553" s="28"/>
      <c r="E553" s="17"/>
      <c r="F553" s="17"/>
      <c r="G553" s="6"/>
      <c r="H553" s="81" t="s">
        <v>24</v>
      </c>
      <c r="I553" s="113">
        <f t="shared" si="104"/>
        <v>0</v>
      </c>
      <c r="J553" s="114"/>
      <c r="K553" s="5" t="s">
        <v>24</v>
      </c>
      <c r="L553" s="6"/>
      <c r="M553" s="81" t="s">
        <v>25</v>
      </c>
      <c r="N553" s="113">
        <f t="shared" si="93"/>
        <v>0</v>
      </c>
      <c r="O553" s="114"/>
      <c r="P553" s="5" t="s">
        <v>24</v>
      </c>
      <c r="R553" s="113">
        <f t="shared" si="94"/>
        <v>0</v>
      </c>
      <c r="S553" s="114"/>
      <c r="T553" s="5" t="s">
        <v>24</v>
      </c>
      <c r="V553" s="25" t="str">
        <f t="shared" si="97"/>
        <v/>
      </c>
      <c r="W553" s="25" t="str">
        <f t="shared" si="95"/>
        <v/>
      </c>
      <c r="X553" s="25" t="str">
        <f t="shared" si="98"/>
        <v/>
      </c>
      <c r="Y553" s="25" t="s">
        <v>26</v>
      </c>
      <c r="Z553" s="29"/>
      <c r="AA553" s="25" t="str">
        <f t="shared" si="96"/>
        <v/>
      </c>
      <c r="AB553" s="29"/>
      <c r="AC553" s="29"/>
      <c r="AD553" s="87" t="str">
        <f t="shared" si="99"/>
        <v/>
      </c>
      <c r="AE553" s="95" t="str">
        <f t="shared" si="100"/>
        <v/>
      </c>
      <c r="AF553" s="23">
        <f t="shared" si="101"/>
        <v>1</v>
      </c>
      <c r="AG553" s="2">
        <f t="shared" si="102"/>
        <v>7</v>
      </c>
      <c r="AH553" s="2">
        <f t="shared" si="103"/>
        <v>1</v>
      </c>
      <c r="AI553" s="2">
        <f>COUNTIF(【編集不可】祝日一覧!$B$1:$B$23,$F553)</f>
        <v>0</v>
      </c>
      <c r="AJ553" s="2">
        <f>COUNTIF(【編集不可】祝日一覧!$B$1:$B$23,$AF553)</f>
        <v>0</v>
      </c>
      <c r="AK553" s="2" t="str">
        <f ca="1">$B553&amp;"-"&amp;COUNTIF($B$13:INDIRECT("B"&amp;12+A553),B553)</f>
        <v>-0</v>
      </c>
    </row>
    <row r="554" spans="1:37" ht="21.95" customHeight="1" x14ac:dyDescent="0.25">
      <c r="A554" s="7">
        <v>542</v>
      </c>
      <c r="B554" s="14"/>
      <c r="C554" s="28"/>
      <c r="D554" s="28"/>
      <c r="E554" s="17"/>
      <c r="F554" s="17"/>
      <c r="G554" s="6"/>
      <c r="H554" s="81" t="s">
        <v>24</v>
      </c>
      <c r="I554" s="113">
        <f t="shared" si="104"/>
        <v>0</v>
      </c>
      <c r="J554" s="114"/>
      <c r="K554" s="5" t="s">
        <v>24</v>
      </c>
      <c r="L554" s="6"/>
      <c r="M554" s="81" t="s">
        <v>25</v>
      </c>
      <c r="N554" s="113">
        <f t="shared" si="93"/>
        <v>0</v>
      </c>
      <c r="O554" s="114"/>
      <c r="P554" s="5" t="s">
        <v>24</v>
      </c>
      <c r="R554" s="113">
        <f t="shared" si="94"/>
        <v>0</v>
      </c>
      <c r="S554" s="114"/>
      <c r="T554" s="5" t="s">
        <v>24</v>
      </c>
      <c r="V554" s="25" t="str">
        <f t="shared" si="97"/>
        <v/>
      </c>
      <c r="W554" s="25" t="str">
        <f t="shared" si="95"/>
        <v/>
      </c>
      <c r="X554" s="25" t="str">
        <f t="shared" si="98"/>
        <v/>
      </c>
      <c r="Y554" s="25" t="s">
        <v>26</v>
      </c>
      <c r="Z554" s="29"/>
      <c r="AA554" s="25" t="str">
        <f t="shared" si="96"/>
        <v/>
      </c>
      <c r="AB554" s="29"/>
      <c r="AC554" s="29"/>
      <c r="AD554" s="87" t="str">
        <f t="shared" si="99"/>
        <v/>
      </c>
      <c r="AE554" s="95" t="str">
        <f t="shared" si="100"/>
        <v/>
      </c>
      <c r="AF554" s="23">
        <f t="shared" si="101"/>
        <v>1</v>
      </c>
      <c r="AG554" s="2">
        <f t="shared" si="102"/>
        <v>7</v>
      </c>
      <c r="AH554" s="2">
        <f t="shared" si="103"/>
        <v>1</v>
      </c>
      <c r="AI554" s="2">
        <f>COUNTIF(【編集不可】祝日一覧!$B$1:$B$23,$F554)</f>
        <v>0</v>
      </c>
      <c r="AJ554" s="2">
        <f>COUNTIF(【編集不可】祝日一覧!$B$1:$B$23,$AF554)</f>
        <v>0</v>
      </c>
      <c r="AK554" s="2" t="str">
        <f ca="1">$B554&amp;"-"&amp;COUNTIF($B$13:INDIRECT("B"&amp;12+A554),B554)</f>
        <v>-0</v>
      </c>
    </row>
    <row r="555" spans="1:37" ht="21.95" customHeight="1" x14ac:dyDescent="0.25">
      <c r="A555" s="7">
        <v>543</v>
      </c>
      <c r="B555" s="14"/>
      <c r="C555" s="28"/>
      <c r="D555" s="28"/>
      <c r="E555" s="17"/>
      <c r="F555" s="17"/>
      <c r="G555" s="6"/>
      <c r="H555" s="81" t="s">
        <v>24</v>
      </c>
      <c r="I555" s="113">
        <f t="shared" si="104"/>
        <v>0</v>
      </c>
      <c r="J555" s="114"/>
      <c r="K555" s="5" t="s">
        <v>24</v>
      </c>
      <c r="L555" s="6"/>
      <c r="M555" s="81" t="s">
        <v>25</v>
      </c>
      <c r="N555" s="113">
        <f t="shared" si="93"/>
        <v>0</v>
      </c>
      <c r="O555" s="114"/>
      <c r="P555" s="5" t="s">
        <v>24</v>
      </c>
      <c r="R555" s="113">
        <f t="shared" si="94"/>
        <v>0</v>
      </c>
      <c r="S555" s="114"/>
      <c r="T555" s="5" t="s">
        <v>24</v>
      </c>
      <c r="V555" s="25" t="str">
        <f t="shared" si="97"/>
        <v/>
      </c>
      <c r="W555" s="25" t="str">
        <f t="shared" si="95"/>
        <v/>
      </c>
      <c r="X555" s="25" t="str">
        <f t="shared" si="98"/>
        <v/>
      </c>
      <c r="Y555" s="25" t="s">
        <v>26</v>
      </c>
      <c r="Z555" s="29"/>
      <c r="AA555" s="25" t="str">
        <f t="shared" si="96"/>
        <v/>
      </c>
      <c r="AB555" s="29"/>
      <c r="AC555" s="29"/>
      <c r="AD555" s="87" t="str">
        <f t="shared" si="99"/>
        <v/>
      </c>
      <c r="AE555" s="95" t="str">
        <f t="shared" si="100"/>
        <v/>
      </c>
      <c r="AF555" s="23">
        <f t="shared" si="101"/>
        <v>1</v>
      </c>
      <c r="AG555" s="2">
        <f t="shared" si="102"/>
        <v>7</v>
      </c>
      <c r="AH555" s="2">
        <f t="shared" si="103"/>
        <v>1</v>
      </c>
      <c r="AI555" s="2">
        <f>COUNTIF(【編集不可】祝日一覧!$B$1:$B$23,$F555)</f>
        <v>0</v>
      </c>
      <c r="AJ555" s="2">
        <f>COUNTIF(【編集不可】祝日一覧!$B$1:$B$23,$AF555)</f>
        <v>0</v>
      </c>
      <c r="AK555" s="2" t="str">
        <f ca="1">$B555&amp;"-"&amp;COUNTIF($B$13:INDIRECT("B"&amp;12+A555),B555)</f>
        <v>-0</v>
      </c>
    </row>
    <row r="556" spans="1:37" ht="21.95" customHeight="1" x14ac:dyDescent="0.25">
      <c r="A556" s="7">
        <v>544</v>
      </c>
      <c r="B556" s="14"/>
      <c r="C556" s="28"/>
      <c r="D556" s="28"/>
      <c r="E556" s="17"/>
      <c r="F556" s="17"/>
      <c r="G556" s="6"/>
      <c r="H556" s="81" t="s">
        <v>24</v>
      </c>
      <c r="I556" s="113">
        <f t="shared" si="104"/>
        <v>0</v>
      </c>
      <c r="J556" s="114"/>
      <c r="K556" s="5" t="s">
        <v>24</v>
      </c>
      <c r="L556" s="6"/>
      <c r="M556" s="81" t="s">
        <v>25</v>
      </c>
      <c r="N556" s="113">
        <f t="shared" si="93"/>
        <v>0</v>
      </c>
      <c r="O556" s="114"/>
      <c r="P556" s="5" t="s">
        <v>24</v>
      </c>
      <c r="R556" s="113">
        <f t="shared" si="94"/>
        <v>0</v>
      </c>
      <c r="S556" s="114"/>
      <c r="T556" s="5" t="s">
        <v>24</v>
      </c>
      <c r="V556" s="25" t="str">
        <f t="shared" si="97"/>
        <v/>
      </c>
      <c r="W556" s="25" t="str">
        <f t="shared" si="95"/>
        <v/>
      </c>
      <c r="X556" s="25" t="str">
        <f t="shared" si="98"/>
        <v/>
      </c>
      <c r="Y556" s="25" t="s">
        <v>26</v>
      </c>
      <c r="Z556" s="29"/>
      <c r="AA556" s="25" t="str">
        <f t="shared" si="96"/>
        <v/>
      </c>
      <c r="AB556" s="29"/>
      <c r="AC556" s="29"/>
      <c r="AD556" s="87" t="str">
        <f t="shared" si="99"/>
        <v/>
      </c>
      <c r="AE556" s="95" t="str">
        <f t="shared" si="100"/>
        <v/>
      </c>
      <c r="AF556" s="23">
        <f t="shared" si="101"/>
        <v>1</v>
      </c>
      <c r="AG556" s="2">
        <f t="shared" si="102"/>
        <v>7</v>
      </c>
      <c r="AH556" s="2">
        <f t="shared" si="103"/>
        <v>1</v>
      </c>
      <c r="AI556" s="2">
        <f>COUNTIF(【編集不可】祝日一覧!$B$1:$B$23,$F556)</f>
        <v>0</v>
      </c>
      <c r="AJ556" s="2">
        <f>COUNTIF(【編集不可】祝日一覧!$B$1:$B$23,$AF556)</f>
        <v>0</v>
      </c>
      <c r="AK556" s="2" t="str">
        <f ca="1">$B556&amp;"-"&amp;COUNTIF($B$13:INDIRECT("B"&amp;12+A556),B556)</f>
        <v>-0</v>
      </c>
    </row>
    <row r="557" spans="1:37" ht="21.95" customHeight="1" x14ac:dyDescent="0.25">
      <c r="A557" s="7">
        <v>545</v>
      </c>
      <c r="B557" s="14"/>
      <c r="C557" s="28"/>
      <c r="D557" s="28"/>
      <c r="E557" s="17"/>
      <c r="F557" s="17"/>
      <c r="G557" s="6"/>
      <c r="H557" s="81" t="s">
        <v>24</v>
      </c>
      <c r="I557" s="113">
        <f t="shared" si="104"/>
        <v>0</v>
      </c>
      <c r="J557" s="114"/>
      <c r="K557" s="5" t="s">
        <v>24</v>
      </c>
      <c r="L557" s="6"/>
      <c r="M557" s="81" t="s">
        <v>25</v>
      </c>
      <c r="N557" s="113">
        <f t="shared" si="93"/>
        <v>0</v>
      </c>
      <c r="O557" s="114"/>
      <c r="P557" s="5" t="s">
        <v>24</v>
      </c>
      <c r="R557" s="113">
        <f t="shared" si="94"/>
        <v>0</v>
      </c>
      <c r="S557" s="114"/>
      <c r="T557" s="5" t="s">
        <v>24</v>
      </c>
      <c r="V557" s="25" t="str">
        <f t="shared" si="97"/>
        <v/>
      </c>
      <c r="W557" s="25" t="str">
        <f t="shared" si="95"/>
        <v/>
      </c>
      <c r="X557" s="25" t="str">
        <f t="shared" si="98"/>
        <v/>
      </c>
      <c r="Y557" s="25" t="s">
        <v>26</v>
      </c>
      <c r="Z557" s="29"/>
      <c r="AA557" s="25" t="str">
        <f t="shared" si="96"/>
        <v/>
      </c>
      <c r="AB557" s="29"/>
      <c r="AC557" s="29"/>
      <c r="AD557" s="87" t="str">
        <f t="shared" si="99"/>
        <v/>
      </c>
      <c r="AE557" s="95" t="str">
        <f t="shared" si="100"/>
        <v/>
      </c>
      <c r="AF557" s="23">
        <f t="shared" si="101"/>
        <v>1</v>
      </c>
      <c r="AG557" s="2">
        <f t="shared" si="102"/>
        <v>7</v>
      </c>
      <c r="AH557" s="2">
        <f t="shared" si="103"/>
        <v>1</v>
      </c>
      <c r="AI557" s="2">
        <f>COUNTIF(【編集不可】祝日一覧!$B$1:$B$23,$F557)</f>
        <v>0</v>
      </c>
      <c r="AJ557" s="2">
        <f>COUNTIF(【編集不可】祝日一覧!$B$1:$B$23,$AF557)</f>
        <v>0</v>
      </c>
      <c r="AK557" s="2" t="str">
        <f ca="1">$B557&amp;"-"&amp;COUNTIF($B$13:INDIRECT("B"&amp;12+A557),B557)</f>
        <v>-0</v>
      </c>
    </row>
    <row r="558" spans="1:37" ht="21.95" customHeight="1" x14ac:dyDescent="0.25">
      <c r="A558" s="7">
        <v>546</v>
      </c>
      <c r="B558" s="14"/>
      <c r="C558" s="28"/>
      <c r="D558" s="28"/>
      <c r="E558" s="17"/>
      <c r="F558" s="17"/>
      <c r="G558" s="6"/>
      <c r="H558" s="81" t="s">
        <v>24</v>
      </c>
      <c r="I558" s="113">
        <f t="shared" si="104"/>
        <v>0</v>
      </c>
      <c r="J558" s="114"/>
      <c r="K558" s="5" t="s">
        <v>24</v>
      </c>
      <c r="L558" s="6"/>
      <c r="M558" s="81" t="s">
        <v>25</v>
      </c>
      <c r="N558" s="113">
        <f t="shared" si="93"/>
        <v>0</v>
      </c>
      <c r="O558" s="114"/>
      <c r="P558" s="5" t="s">
        <v>24</v>
      </c>
      <c r="R558" s="113">
        <f t="shared" si="94"/>
        <v>0</v>
      </c>
      <c r="S558" s="114"/>
      <c r="T558" s="5" t="s">
        <v>24</v>
      </c>
      <c r="V558" s="25" t="str">
        <f t="shared" si="97"/>
        <v/>
      </c>
      <c r="W558" s="25" t="str">
        <f t="shared" si="95"/>
        <v/>
      </c>
      <c r="X558" s="25" t="str">
        <f t="shared" si="98"/>
        <v/>
      </c>
      <c r="Y558" s="25" t="s">
        <v>26</v>
      </c>
      <c r="Z558" s="29"/>
      <c r="AA558" s="25" t="str">
        <f t="shared" si="96"/>
        <v/>
      </c>
      <c r="AB558" s="29"/>
      <c r="AC558" s="29"/>
      <c r="AD558" s="87" t="str">
        <f t="shared" si="99"/>
        <v/>
      </c>
      <c r="AE558" s="95" t="str">
        <f t="shared" si="100"/>
        <v/>
      </c>
      <c r="AF558" s="23">
        <f t="shared" si="101"/>
        <v>1</v>
      </c>
      <c r="AG558" s="2">
        <f t="shared" si="102"/>
        <v>7</v>
      </c>
      <c r="AH558" s="2">
        <f t="shared" si="103"/>
        <v>1</v>
      </c>
      <c r="AI558" s="2">
        <f>COUNTIF(【編集不可】祝日一覧!$B$1:$B$23,$F558)</f>
        <v>0</v>
      </c>
      <c r="AJ558" s="2">
        <f>COUNTIF(【編集不可】祝日一覧!$B$1:$B$23,$AF558)</f>
        <v>0</v>
      </c>
      <c r="AK558" s="2" t="str">
        <f ca="1">$B558&amp;"-"&amp;COUNTIF($B$13:INDIRECT("B"&amp;12+A558),B558)</f>
        <v>-0</v>
      </c>
    </row>
    <row r="559" spans="1:37" ht="21.95" customHeight="1" x14ac:dyDescent="0.25">
      <c r="A559" s="7">
        <v>547</v>
      </c>
      <c r="B559" s="14"/>
      <c r="C559" s="28"/>
      <c r="D559" s="28"/>
      <c r="E559" s="17"/>
      <c r="F559" s="17"/>
      <c r="G559" s="6"/>
      <c r="H559" s="81" t="s">
        <v>24</v>
      </c>
      <c r="I559" s="113">
        <f t="shared" si="104"/>
        <v>0</v>
      </c>
      <c r="J559" s="114"/>
      <c r="K559" s="5" t="s">
        <v>24</v>
      </c>
      <c r="L559" s="6"/>
      <c r="M559" s="81" t="s">
        <v>25</v>
      </c>
      <c r="N559" s="113">
        <f t="shared" si="93"/>
        <v>0</v>
      </c>
      <c r="O559" s="114"/>
      <c r="P559" s="5" t="s">
        <v>24</v>
      </c>
      <c r="R559" s="113">
        <f t="shared" si="94"/>
        <v>0</v>
      </c>
      <c r="S559" s="114"/>
      <c r="T559" s="5" t="s">
        <v>24</v>
      </c>
      <c r="V559" s="25" t="str">
        <f t="shared" si="97"/>
        <v/>
      </c>
      <c r="W559" s="25" t="str">
        <f t="shared" si="95"/>
        <v/>
      </c>
      <c r="X559" s="25" t="str">
        <f t="shared" si="98"/>
        <v/>
      </c>
      <c r="Y559" s="25" t="s">
        <v>26</v>
      </c>
      <c r="Z559" s="29"/>
      <c r="AA559" s="25" t="str">
        <f t="shared" si="96"/>
        <v/>
      </c>
      <c r="AB559" s="29"/>
      <c r="AC559" s="29"/>
      <c r="AD559" s="87" t="str">
        <f t="shared" si="99"/>
        <v/>
      </c>
      <c r="AE559" s="95" t="str">
        <f t="shared" si="100"/>
        <v/>
      </c>
      <c r="AF559" s="23">
        <f t="shared" si="101"/>
        <v>1</v>
      </c>
      <c r="AG559" s="2">
        <f t="shared" si="102"/>
        <v>7</v>
      </c>
      <c r="AH559" s="2">
        <f t="shared" si="103"/>
        <v>1</v>
      </c>
      <c r="AI559" s="2">
        <f>COUNTIF(【編集不可】祝日一覧!$B$1:$B$23,$F559)</f>
        <v>0</v>
      </c>
      <c r="AJ559" s="2">
        <f>COUNTIF(【編集不可】祝日一覧!$B$1:$B$23,$AF559)</f>
        <v>0</v>
      </c>
      <c r="AK559" s="2" t="str">
        <f ca="1">$B559&amp;"-"&amp;COUNTIF($B$13:INDIRECT("B"&amp;12+A559),B559)</f>
        <v>-0</v>
      </c>
    </row>
    <row r="560" spans="1:37" ht="21.95" customHeight="1" x14ac:dyDescent="0.25">
      <c r="A560" s="7">
        <v>548</v>
      </c>
      <c r="B560" s="14"/>
      <c r="C560" s="28"/>
      <c r="D560" s="28"/>
      <c r="E560" s="17"/>
      <c r="F560" s="17"/>
      <c r="G560" s="6"/>
      <c r="H560" s="81" t="s">
        <v>24</v>
      </c>
      <c r="I560" s="113">
        <f t="shared" si="104"/>
        <v>0</v>
      </c>
      <c r="J560" s="114"/>
      <c r="K560" s="5" t="s">
        <v>24</v>
      </c>
      <c r="L560" s="6"/>
      <c r="M560" s="81" t="s">
        <v>25</v>
      </c>
      <c r="N560" s="113">
        <f t="shared" si="93"/>
        <v>0</v>
      </c>
      <c r="O560" s="114"/>
      <c r="P560" s="5" t="s">
        <v>24</v>
      </c>
      <c r="R560" s="113">
        <f t="shared" si="94"/>
        <v>0</v>
      </c>
      <c r="S560" s="114"/>
      <c r="T560" s="5" t="s">
        <v>24</v>
      </c>
      <c r="V560" s="25" t="str">
        <f t="shared" si="97"/>
        <v/>
      </c>
      <c r="W560" s="25" t="str">
        <f t="shared" si="95"/>
        <v/>
      </c>
      <c r="X560" s="25" t="str">
        <f t="shared" si="98"/>
        <v/>
      </c>
      <c r="Y560" s="25" t="s">
        <v>26</v>
      </c>
      <c r="Z560" s="29"/>
      <c r="AA560" s="25" t="str">
        <f t="shared" si="96"/>
        <v/>
      </c>
      <c r="AB560" s="29"/>
      <c r="AC560" s="29"/>
      <c r="AD560" s="87" t="str">
        <f t="shared" si="99"/>
        <v/>
      </c>
      <c r="AE560" s="95" t="str">
        <f t="shared" si="100"/>
        <v/>
      </c>
      <c r="AF560" s="23">
        <f t="shared" si="101"/>
        <v>1</v>
      </c>
      <c r="AG560" s="2">
        <f t="shared" si="102"/>
        <v>7</v>
      </c>
      <c r="AH560" s="2">
        <f t="shared" si="103"/>
        <v>1</v>
      </c>
      <c r="AI560" s="2">
        <f>COUNTIF(【編集不可】祝日一覧!$B$1:$B$23,$F560)</f>
        <v>0</v>
      </c>
      <c r="AJ560" s="2">
        <f>COUNTIF(【編集不可】祝日一覧!$B$1:$B$23,$AF560)</f>
        <v>0</v>
      </c>
      <c r="AK560" s="2" t="str">
        <f ca="1">$B560&amp;"-"&amp;COUNTIF($B$13:INDIRECT("B"&amp;12+A560),B560)</f>
        <v>-0</v>
      </c>
    </row>
    <row r="561" spans="1:37" ht="21.95" customHeight="1" x14ac:dyDescent="0.25">
      <c r="A561" s="7">
        <v>549</v>
      </c>
      <c r="B561" s="14"/>
      <c r="C561" s="28"/>
      <c r="D561" s="28"/>
      <c r="E561" s="17"/>
      <c r="F561" s="17"/>
      <c r="G561" s="6"/>
      <c r="H561" s="81" t="s">
        <v>24</v>
      </c>
      <c r="I561" s="113">
        <f t="shared" si="104"/>
        <v>0</v>
      </c>
      <c r="J561" s="114"/>
      <c r="K561" s="5" t="s">
        <v>24</v>
      </c>
      <c r="L561" s="6"/>
      <c r="M561" s="81" t="s">
        <v>25</v>
      </c>
      <c r="N561" s="113">
        <f t="shared" si="93"/>
        <v>0</v>
      </c>
      <c r="O561" s="114"/>
      <c r="P561" s="5" t="s">
        <v>24</v>
      </c>
      <c r="R561" s="113">
        <f t="shared" si="94"/>
        <v>0</v>
      </c>
      <c r="S561" s="114"/>
      <c r="T561" s="5" t="s">
        <v>24</v>
      </c>
      <c r="V561" s="25" t="str">
        <f t="shared" si="97"/>
        <v/>
      </c>
      <c r="W561" s="25" t="str">
        <f t="shared" si="95"/>
        <v/>
      </c>
      <c r="X561" s="25" t="str">
        <f t="shared" si="98"/>
        <v/>
      </c>
      <c r="Y561" s="25" t="s">
        <v>26</v>
      </c>
      <c r="Z561" s="29"/>
      <c r="AA561" s="25" t="str">
        <f t="shared" si="96"/>
        <v/>
      </c>
      <c r="AB561" s="29"/>
      <c r="AC561" s="29"/>
      <c r="AD561" s="87" t="str">
        <f t="shared" si="99"/>
        <v/>
      </c>
      <c r="AE561" s="95" t="str">
        <f t="shared" si="100"/>
        <v/>
      </c>
      <c r="AF561" s="23">
        <f t="shared" si="101"/>
        <v>1</v>
      </c>
      <c r="AG561" s="2">
        <f t="shared" si="102"/>
        <v>7</v>
      </c>
      <c r="AH561" s="2">
        <f t="shared" si="103"/>
        <v>1</v>
      </c>
      <c r="AI561" s="2">
        <f>COUNTIF(【編集不可】祝日一覧!$B$1:$B$23,$F561)</f>
        <v>0</v>
      </c>
      <c r="AJ561" s="2">
        <f>COUNTIF(【編集不可】祝日一覧!$B$1:$B$23,$AF561)</f>
        <v>0</v>
      </c>
      <c r="AK561" s="2" t="str">
        <f ca="1">$B561&amp;"-"&amp;COUNTIF($B$13:INDIRECT("B"&amp;12+A561),B561)</f>
        <v>-0</v>
      </c>
    </row>
    <row r="562" spans="1:37" ht="21.95" customHeight="1" x14ac:dyDescent="0.25">
      <c r="A562" s="7">
        <v>550</v>
      </c>
      <c r="B562" s="14"/>
      <c r="C562" s="28"/>
      <c r="D562" s="28"/>
      <c r="E562" s="17"/>
      <c r="F562" s="17"/>
      <c r="G562" s="6"/>
      <c r="H562" s="81" t="s">
        <v>24</v>
      </c>
      <c r="I562" s="113">
        <f t="shared" si="104"/>
        <v>0</v>
      </c>
      <c r="J562" s="114"/>
      <c r="K562" s="5" t="s">
        <v>24</v>
      </c>
      <c r="L562" s="6"/>
      <c r="M562" s="81" t="s">
        <v>25</v>
      </c>
      <c r="N562" s="113">
        <f t="shared" si="93"/>
        <v>0</v>
      </c>
      <c r="O562" s="114"/>
      <c r="P562" s="5" t="s">
        <v>24</v>
      </c>
      <c r="R562" s="113">
        <f t="shared" si="94"/>
        <v>0</v>
      </c>
      <c r="S562" s="114"/>
      <c r="T562" s="5" t="s">
        <v>24</v>
      </c>
      <c r="V562" s="25" t="str">
        <f t="shared" si="97"/>
        <v/>
      </c>
      <c r="W562" s="25" t="str">
        <f t="shared" si="95"/>
        <v/>
      </c>
      <c r="X562" s="25" t="str">
        <f t="shared" si="98"/>
        <v/>
      </c>
      <c r="Y562" s="25" t="s">
        <v>26</v>
      </c>
      <c r="Z562" s="29"/>
      <c r="AA562" s="25" t="str">
        <f t="shared" si="96"/>
        <v/>
      </c>
      <c r="AB562" s="29"/>
      <c r="AC562" s="29"/>
      <c r="AD562" s="87" t="str">
        <f t="shared" si="99"/>
        <v/>
      </c>
      <c r="AE562" s="95" t="str">
        <f t="shared" si="100"/>
        <v/>
      </c>
      <c r="AF562" s="23">
        <f t="shared" si="101"/>
        <v>1</v>
      </c>
      <c r="AG562" s="2">
        <f t="shared" si="102"/>
        <v>7</v>
      </c>
      <c r="AH562" s="2">
        <f t="shared" si="103"/>
        <v>1</v>
      </c>
      <c r="AI562" s="2">
        <f>COUNTIF(【編集不可】祝日一覧!$B$1:$B$23,$F562)</f>
        <v>0</v>
      </c>
      <c r="AJ562" s="2">
        <f>COUNTIF(【編集不可】祝日一覧!$B$1:$B$23,$AF562)</f>
        <v>0</v>
      </c>
      <c r="AK562" s="2" t="str">
        <f ca="1">$B562&amp;"-"&amp;COUNTIF($B$13:INDIRECT("B"&amp;12+A562),B562)</f>
        <v>-0</v>
      </c>
    </row>
    <row r="563" spans="1:37" ht="21.95" customHeight="1" x14ac:dyDescent="0.25">
      <c r="A563" s="7">
        <v>551</v>
      </c>
      <c r="B563" s="14"/>
      <c r="C563" s="28"/>
      <c r="D563" s="28"/>
      <c r="E563" s="17"/>
      <c r="F563" s="17"/>
      <c r="G563" s="6"/>
      <c r="H563" s="81" t="s">
        <v>24</v>
      </c>
      <c r="I563" s="113">
        <f t="shared" si="104"/>
        <v>0</v>
      </c>
      <c r="J563" s="114"/>
      <c r="K563" s="5" t="s">
        <v>24</v>
      </c>
      <c r="L563" s="6"/>
      <c r="M563" s="81" t="s">
        <v>25</v>
      </c>
      <c r="N563" s="113">
        <f t="shared" si="93"/>
        <v>0</v>
      </c>
      <c r="O563" s="114"/>
      <c r="P563" s="5" t="s">
        <v>24</v>
      </c>
      <c r="R563" s="113">
        <f t="shared" si="94"/>
        <v>0</v>
      </c>
      <c r="S563" s="114"/>
      <c r="T563" s="5" t="s">
        <v>24</v>
      </c>
      <c r="V563" s="25" t="str">
        <f t="shared" si="97"/>
        <v/>
      </c>
      <c r="W563" s="25" t="str">
        <f t="shared" si="95"/>
        <v/>
      </c>
      <c r="X563" s="25" t="str">
        <f t="shared" si="98"/>
        <v/>
      </c>
      <c r="Y563" s="25" t="s">
        <v>26</v>
      </c>
      <c r="Z563" s="29"/>
      <c r="AA563" s="25" t="str">
        <f t="shared" si="96"/>
        <v/>
      </c>
      <c r="AB563" s="29"/>
      <c r="AC563" s="29"/>
      <c r="AD563" s="87" t="str">
        <f t="shared" si="99"/>
        <v/>
      </c>
      <c r="AE563" s="95" t="str">
        <f t="shared" si="100"/>
        <v/>
      </c>
      <c r="AF563" s="23">
        <f t="shared" si="101"/>
        <v>1</v>
      </c>
      <c r="AG563" s="2">
        <f t="shared" si="102"/>
        <v>7</v>
      </c>
      <c r="AH563" s="2">
        <f t="shared" si="103"/>
        <v>1</v>
      </c>
      <c r="AI563" s="2">
        <f>COUNTIF(【編集不可】祝日一覧!$B$1:$B$23,$F563)</f>
        <v>0</v>
      </c>
      <c r="AJ563" s="2">
        <f>COUNTIF(【編集不可】祝日一覧!$B$1:$B$23,$AF563)</f>
        <v>0</v>
      </c>
      <c r="AK563" s="2" t="str">
        <f ca="1">$B563&amp;"-"&amp;COUNTIF($B$13:INDIRECT("B"&amp;12+A563),B563)</f>
        <v>-0</v>
      </c>
    </row>
    <row r="564" spans="1:37" ht="21.95" customHeight="1" x14ac:dyDescent="0.25">
      <c r="A564" s="7">
        <v>552</v>
      </c>
      <c r="B564" s="14"/>
      <c r="C564" s="28"/>
      <c r="D564" s="28"/>
      <c r="E564" s="17"/>
      <c r="F564" s="17"/>
      <c r="G564" s="6"/>
      <c r="H564" s="81" t="s">
        <v>24</v>
      </c>
      <c r="I564" s="113">
        <f t="shared" si="104"/>
        <v>0</v>
      </c>
      <c r="J564" s="114"/>
      <c r="K564" s="5" t="s">
        <v>24</v>
      </c>
      <c r="L564" s="6"/>
      <c r="M564" s="81" t="s">
        <v>25</v>
      </c>
      <c r="N564" s="113">
        <f t="shared" si="93"/>
        <v>0</v>
      </c>
      <c r="O564" s="114"/>
      <c r="P564" s="5" t="s">
        <v>24</v>
      </c>
      <c r="R564" s="113">
        <f t="shared" si="94"/>
        <v>0</v>
      </c>
      <c r="S564" s="114"/>
      <c r="T564" s="5" t="s">
        <v>24</v>
      </c>
      <c r="V564" s="25" t="str">
        <f t="shared" si="97"/>
        <v/>
      </c>
      <c r="W564" s="25" t="str">
        <f t="shared" si="95"/>
        <v/>
      </c>
      <c r="X564" s="25" t="str">
        <f t="shared" si="98"/>
        <v/>
      </c>
      <c r="Y564" s="25" t="s">
        <v>26</v>
      </c>
      <c r="Z564" s="29"/>
      <c r="AA564" s="25" t="str">
        <f t="shared" si="96"/>
        <v/>
      </c>
      <c r="AB564" s="29"/>
      <c r="AC564" s="29"/>
      <c r="AD564" s="87" t="str">
        <f t="shared" si="99"/>
        <v/>
      </c>
      <c r="AE564" s="95" t="str">
        <f t="shared" si="100"/>
        <v/>
      </c>
      <c r="AF564" s="23">
        <f t="shared" si="101"/>
        <v>1</v>
      </c>
      <c r="AG564" s="2">
        <f t="shared" si="102"/>
        <v>7</v>
      </c>
      <c r="AH564" s="2">
        <f t="shared" si="103"/>
        <v>1</v>
      </c>
      <c r="AI564" s="2">
        <f>COUNTIF(【編集不可】祝日一覧!$B$1:$B$23,$F564)</f>
        <v>0</v>
      </c>
      <c r="AJ564" s="2">
        <f>COUNTIF(【編集不可】祝日一覧!$B$1:$B$23,$AF564)</f>
        <v>0</v>
      </c>
      <c r="AK564" s="2" t="str">
        <f ca="1">$B564&amp;"-"&amp;COUNTIF($B$13:INDIRECT("B"&amp;12+A564),B564)</f>
        <v>-0</v>
      </c>
    </row>
    <row r="565" spans="1:37" ht="21.95" customHeight="1" x14ac:dyDescent="0.25">
      <c r="A565" s="7">
        <v>553</v>
      </c>
      <c r="B565" s="14"/>
      <c r="C565" s="28"/>
      <c r="D565" s="28"/>
      <c r="E565" s="17"/>
      <c r="F565" s="17"/>
      <c r="G565" s="6"/>
      <c r="H565" s="81" t="s">
        <v>24</v>
      </c>
      <c r="I565" s="113">
        <f t="shared" si="104"/>
        <v>0</v>
      </c>
      <c r="J565" s="114"/>
      <c r="K565" s="5" t="s">
        <v>24</v>
      </c>
      <c r="L565" s="6"/>
      <c r="M565" s="81" t="s">
        <v>25</v>
      </c>
      <c r="N565" s="113">
        <f t="shared" si="93"/>
        <v>0</v>
      </c>
      <c r="O565" s="114"/>
      <c r="P565" s="5" t="s">
        <v>24</v>
      </c>
      <c r="R565" s="113">
        <f t="shared" si="94"/>
        <v>0</v>
      </c>
      <c r="S565" s="114"/>
      <c r="T565" s="5" t="s">
        <v>24</v>
      </c>
      <c r="V565" s="25" t="str">
        <f t="shared" si="97"/>
        <v/>
      </c>
      <c r="W565" s="25" t="str">
        <f t="shared" si="95"/>
        <v/>
      </c>
      <c r="X565" s="25" t="str">
        <f t="shared" si="98"/>
        <v/>
      </c>
      <c r="Y565" s="25" t="s">
        <v>26</v>
      </c>
      <c r="Z565" s="29"/>
      <c r="AA565" s="25" t="str">
        <f t="shared" si="96"/>
        <v/>
      </c>
      <c r="AB565" s="29"/>
      <c r="AC565" s="29"/>
      <c r="AD565" s="87" t="str">
        <f t="shared" si="99"/>
        <v/>
      </c>
      <c r="AE565" s="95" t="str">
        <f t="shared" si="100"/>
        <v/>
      </c>
      <c r="AF565" s="23">
        <f t="shared" si="101"/>
        <v>1</v>
      </c>
      <c r="AG565" s="2">
        <f t="shared" si="102"/>
        <v>7</v>
      </c>
      <c r="AH565" s="2">
        <f t="shared" si="103"/>
        <v>1</v>
      </c>
      <c r="AI565" s="2">
        <f>COUNTIF(【編集不可】祝日一覧!$B$1:$B$23,$F565)</f>
        <v>0</v>
      </c>
      <c r="AJ565" s="2">
        <f>COUNTIF(【編集不可】祝日一覧!$B$1:$B$23,$AF565)</f>
        <v>0</v>
      </c>
      <c r="AK565" s="2" t="str">
        <f ca="1">$B565&amp;"-"&amp;COUNTIF($B$13:INDIRECT("B"&amp;12+A565),B565)</f>
        <v>-0</v>
      </c>
    </row>
    <row r="566" spans="1:37" ht="21.95" customHeight="1" x14ac:dyDescent="0.25">
      <c r="A566" s="7">
        <v>554</v>
      </c>
      <c r="B566" s="14"/>
      <c r="C566" s="28"/>
      <c r="D566" s="28"/>
      <c r="E566" s="17"/>
      <c r="F566" s="17"/>
      <c r="G566" s="6"/>
      <c r="H566" s="81" t="s">
        <v>24</v>
      </c>
      <c r="I566" s="113">
        <f t="shared" si="104"/>
        <v>0</v>
      </c>
      <c r="J566" s="114"/>
      <c r="K566" s="5" t="s">
        <v>24</v>
      </c>
      <c r="L566" s="6"/>
      <c r="M566" s="81" t="s">
        <v>25</v>
      </c>
      <c r="N566" s="113">
        <f t="shared" si="93"/>
        <v>0</v>
      </c>
      <c r="O566" s="114"/>
      <c r="P566" s="5" t="s">
        <v>24</v>
      </c>
      <c r="R566" s="113">
        <f t="shared" si="94"/>
        <v>0</v>
      </c>
      <c r="S566" s="114"/>
      <c r="T566" s="5" t="s">
        <v>24</v>
      </c>
      <c r="V566" s="25" t="str">
        <f t="shared" si="97"/>
        <v/>
      </c>
      <c r="W566" s="25" t="str">
        <f t="shared" si="95"/>
        <v/>
      </c>
      <c r="X566" s="25" t="str">
        <f t="shared" si="98"/>
        <v/>
      </c>
      <c r="Y566" s="25" t="s">
        <v>26</v>
      </c>
      <c r="Z566" s="29"/>
      <c r="AA566" s="25" t="str">
        <f t="shared" si="96"/>
        <v/>
      </c>
      <c r="AB566" s="29"/>
      <c r="AC566" s="29"/>
      <c r="AD566" s="87" t="str">
        <f t="shared" si="99"/>
        <v/>
      </c>
      <c r="AE566" s="95" t="str">
        <f t="shared" si="100"/>
        <v/>
      </c>
      <c r="AF566" s="23">
        <f t="shared" si="101"/>
        <v>1</v>
      </c>
      <c r="AG566" s="2">
        <f t="shared" si="102"/>
        <v>7</v>
      </c>
      <c r="AH566" s="2">
        <f t="shared" si="103"/>
        <v>1</v>
      </c>
      <c r="AI566" s="2">
        <f>COUNTIF(【編集不可】祝日一覧!$B$1:$B$23,$F566)</f>
        <v>0</v>
      </c>
      <c r="AJ566" s="2">
        <f>COUNTIF(【編集不可】祝日一覧!$B$1:$B$23,$AF566)</f>
        <v>0</v>
      </c>
      <c r="AK566" s="2" t="str">
        <f ca="1">$B566&amp;"-"&amp;COUNTIF($B$13:INDIRECT("B"&amp;12+A566),B566)</f>
        <v>-0</v>
      </c>
    </row>
    <row r="567" spans="1:37" ht="21.95" customHeight="1" x14ac:dyDescent="0.25">
      <c r="A567" s="7">
        <v>555</v>
      </c>
      <c r="B567" s="14"/>
      <c r="C567" s="28"/>
      <c r="D567" s="28"/>
      <c r="E567" s="17"/>
      <c r="F567" s="17"/>
      <c r="G567" s="6"/>
      <c r="H567" s="81" t="s">
        <v>24</v>
      </c>
      <c r="I567" s="113">
        <f t="shared" si="104"/>
        <v>0</v>
      </c>
      <c r="J567" s="114"/>
      <c r="K567" s="5" t="s">
        <v>24</v>
      </c>
      <c r="L567" s="6"/>
      <c r="M567" s="81" t="s">
        <v>25</v>
      </c>
      <c r="N567" s="113">
        <f t="shared" si="93"/>
        <v>0</v>
      </c>
      <c r="O567" s="114"/>
      <c r="P567" s="5" t="s">
        <v>24</v>
      </c>
      <c r="R567" s="113">
        <f t="shared" si="94"/>
        <v>0</v>
      </c>
      <c r="S567" s="114"/>
      <c r="T567" s="5" t="s">
        <v>24</v>
      </c>
      <c r="V567" s="25" t="str">
        <f t="shared" si="97"/>
        <v/>
      </c>
      <c r="W567" s="25" t="str">
        <f t="shared" si="95"/>
        <v/>
      </c>
      <c r="X567" s="25" t="str">
        <f t="shared" si="98"/>
        <v/>
      </c>
      <c r="Y567" s="25" t="s">
        <v>26</v>
      </c>
      <c r="Z567" s="29"/>
      <c r="AA567" s="25" t="str">
        <f t="shared" si="96"/>
        <v/>
      </c>
      <c r="AB567" s="29"/>
      <c r="AC567" s="29"/>
      <c r="AD567" s="87" t="str">
        <f t="shared" si="99"/>
        <v/>
      </c>
      <c r="AE567" s="95" t="str">
        <f t="shared" si="100"/>
        <v/>
      </c>
      <c r="AF567" s="23">
        <f t="shared" si="101"/>
        <v>1</v>
      </c>
      <c r="AG567" s="2">
        <f t="shared" si="102"/>
        <v>7</v>
      </c>
      <c r="AH567" s="2">
        <f t="shared" si="103"/>
        <v>1</v>
      </c>
      <c r="AI567" s="2">
        <f>COUNTIF(【編集不可】祝日一覧!$B$1:$B$23,$F567)</f>
        <v>0</v>
      </c>
      <c r="AJ567" s="2">
        <f>COUNTIF(【編集不可】祝日一覧!$B$1:$B$23,$AF567)</f>
        <v>0</v>
      </c>
      <c r="AK567" s="2" t="str">
        <f ca="1">$B567&amp;"-"&amp;COUNTIF($B$13:INDIRECT("B"&amp;12+A567),B567)</f>
        <v>-0</v>
      </c>
    </row>
    <row r="568" spans="1:37" ht="21.95" customHeight="1" x14ac:dyDescent="0.25">
      <c r="A568" s="7">
        <v>556</v>
      </c>
      <c r="B568" s="14"/>
      <c r="C568" s="28"/>
      <c r="D568" s="28"/>
      <c r="E568" s="17"/>
      <c r="F568" s="17"/>
      <c r="G568" s="6"/>
      <c r="H568" s="81" t="s">
        <v>24</v>
      </c>
      <c r="I568" s="113">
        <f t="shared" si="104"/>
        <v>0</v>
      </c>
      <c r="J568" s="114"/>
      <c r="K568" s="5" t="s">
        <v>24</v>
      </c>
      <c r="L568" s="6"/>
      <c r="M568" s="81" t="s">
        <v>25</v>
      </c>
      <c r="N568" s="113">
        <f t="shared" si="93"/>
        <v>0</v>
      </c>
      <c r="O568" s="114"/>
      <c r="P568" s="5" t="s">
        <v>24</v>
      </c>
      <c r="R568" s="113">
        <f t="shared" si="94"/>
        <v>0</v>
      </c>
      <c r="S568" s="114"/>
      <c r="T568" s="5" t="s">
        <v>24</v>
      </c>
      <c r="V568" s="25" t="str">
        <f t="shared" si="97"/>
        <v/>
      </c>
      <c r="W568" s="25" t="str">
        <f t="shared" si="95"/>
        <v/>
      </c>
      <c r="X568" s="25" t="str">
        <f t="shared" si="98"/>
        <v/>
      </c>
      <c r="Y568" s="25" t="s">
        <v>26</v>
      </c>
      <c r="Z568" s="29"/>
      <c r="AA568" s="25" t="str">
        <f t="shared" si="96"/>
        <v/>
      </c>
      <c r="AB568" s="29"/>
      <c r="AC568" s="29"/>
      <c r="AD568" s="87" t="str">
        <f t="shared" si="99"/>
        <v/>
      </c>
      <c r="AE568" s="95" t="str">
        <f t="shared" si="100"/>
        <v/>
      </c>
      <c r="AF568" s="23">
        <f t="shared" si="101"/>
        <v>1</v>
      </c>
      <c r="AG568" s="2">
        <f t="shared" si="102"/>
        <v>7</v>
      </c>
      <c r="AH568" s="2">
        <f t="shared" si="103"/>
        <v>1</v>
      </c>
      <c r="AI568" s="2">
        <f>COUNTIF(【編集不可】祝日一覧!$B$1:$B$23,$F568)</f>
        <v>0</v>
      </c>
      <c r="AJ568" s="2">
        <f>COUNTIF(【編集不可】祝日一覧!$B$1:$B$23,$AF568)</f>
        <v>0</v>
      </c>
      <c r="AK568" s="2" t="str">
        <f ca="1">$B568&amp;"-"&amp;COUNTIF($B$13:INDIRECT("B"&amp;12+A568),B568)</f>
        <v>-0</v>
      </c>
    </row>
    <row r="569" spans="1:37" ht="21.95" customHeight="1" x14ac:dyDescent="0.25">
      <c r="A569" s="7">
        <v>557</v>
      </c>
      <c r="B569" s="14"/>
      <c r="C569" s="28"/>
      <c r="D569" s="28"/>
      <c r="E569" s="17"/>
      <c r="F569" s="17"/>
      <c r="G569" s="6"/>
      <c r="H569" s="81" t="s">
        <v>24</v>
      </c>
      <c r="I569" s="113">
        <f t="shared" si="104"/>
        <v>0</v>
      </c>
      <c r="J569" s="114"/>
      <c r="K569" s="5" t="s">
        <v>24</v>
      </c>
      <c r="L569" s="6"/>
      <c r="M569" s="81" t="s">
        <v>25</v>
      </c>
      <c r="N569" s="113">
        <f t="shared" si="93"/>
        <v>0</v>
      </c>
      <c r="O569" s="114"/>
      <c r="P569" s="5" t="s">
        <v>24</v>
      </c>
      <c r="R569" s="113">
        <f t="shared" si="94"/>
        <v>0</v>
      </c>
      <c r="S569" s="114"/>
      <c r="T569" s="5" t="s">
        <v>24</v>
      </c>
      <c r="V569" s="25" t="str">
        <f t="shared" si="97"/>
        <v/>
      </c>
      <c r="W569" s="25" t="str">
        <f t="shared" si="95"/>
        <v/>
      </c>
      <c r="X569" s="25" t="str">
        <f t="shared" si="98"/>
        <v/>
      </c>
      <c r="Y569" s="25" t="s">
        <v>26</v>
      </c>
      <c r="Z569" s="29"/>
      <c r="AA569" s="25" t="str">
        <f t="shared" si="96"/>
        <v/>
      </c>
      <c r="AB569" s="29"/>
      <c r="AC569" s="29"/>
      <c r="AD569" s="87" t="str">
        <f t="shared" si="99"/>
        <v/>
      </c>
      <c r="AE569" s="95" t="str">
        <f t="shared" si="100"/>
        <v/>
      </c>
      <c r="AF569" s="23">
        <f t="shared" si="101"/>
        <v>1</v>
      </c>
      <c r="AG569" s="2">
        <f t="shared" si="102"/>
        <v>7</v>
      </c>
      <c r="AH569" s="2">
        <f t="shared" si="103"/>
        <v>1</v>
      </c>
      <c r="AI569" s="2">
        <f>COUNTIF(【編集不可】祝日一覧!$B$1:$B$23,$F569)</f>
        <v>0</v>
      </c>
      <c r="AJ569" s="2">
        <f>COUNTIF(【編集不可】祝日一覧!$B$1:$B$23,$AF569)</f>
        <v>0</v>
      </c>
      <c r="AK569" s="2" t="str">
        <f ca="1">$B569&amp;"-"&amp;COUNTIF($B$13:INDIRECT("B"&amp;12+A569),B569)</f>
        <v>-0</v>
      </c>
    </row>
    <row r="570" spans="1:37" ht="21.95" customHeight="1" x14ac:dyDescent="0.25">
      <c r="A570" s="7">
        <v>558</v>
      </c>
      <c r="B570" s="14"/>
      <c r="C570" s="28"/>
      <c r="D570" s="28"/>
      <c r="E570" s="17"/>
      <c r="F570" s="17"/>
      <c r="G570" s="6"/>
      <c r="H570" s="81" t="s">
        <v>24</v>
      </c>
      <c r="I570" s="113">
        <f t="shared" si="104"/>
        <v>0</v>
      </c>
      <c r="J570" s="114"/>
      <c r="K570" s="5" t="s">
        <v>24</v>
      </c>
      <c r="L570" s="6"/>
      <c r="M570" s="81" t="s">
        <v>25</v>
      </c>
      <c r="N570" s="113">
        <f t="shared" si="93"/>
        <v>0</v>
      </c>
      <c r="O570" s="114"/>
      <c r="P570" s="5" t="s">
        <v>24</v>
      </c>
      <c r="R570" s="113">
        <f t="shared" si="94"/>
        <v>0</v>
      </c>
      <c r="S570" s="114"/>
      <c r="T570" s="5" t="s">
        <v>24</v>
      </c>
      <c r="V570" s="25" t="str">
        <f t="shared" si="97"/>
        <v/>
      </c>
      <c r="W570" s="25" t="str">
        <f t="shared" si="95"/>
        <v/>
      </c>
      <c r="X570" s="25" t="str">
        <f t="shared" si="98"/>
        <v/>
      </c>
      <c r="Y570" s="25" t="s">
        <v>26</v>
      </c>
      <c r="Z570" s="29"/>
      <c r="AA570" s="25" t="str">
        <f t="shared" si="96"/>
        <v/>
      </c>
      <c r="AB570" s="29"/>
      <c r="AC570" s="29"/>
      <c r="AD570" s="87" t="str">
        <f t="shared" si="99"/>
        <v/>
      </c>
      <c r="AE570" s="95" t="str">
        <f t="shared" si="100"/>
        <v/>
      </c>
      <c r="AF570" s="23">
        <f t="shared" si="101"/>
        <v>1</v>
      </c>
      <c r="AG570" s="2">
        <f t="shared" si="102"/>
        <v>7</v>
      </c>
      <c r="AH570" s="2">
        <f t="shared" si="103"/>
        <v>1</v>
      </c>
      <c r="AI570" s="2">
        <f>COUNTIF(【編集不可】祝日一覧!$B$1:$B$23,$F570)</f>
        <v>0</v>
      </c>
      <c r="AJ570" s="2">
        <f>COUNTIF(【編集不可】祝日一覧!$B$1:$B$23,$AF570)</f>
        <v>0</v>
      </c>
      <c r="AK570" s="2" t="str">
        <f ca="1">$B570&amp;"-"&amp;COUNTIF($B$13:INDIRECT("B"&amp;12+A570),B570)</f>
        <v>-0</v>
      </c>
    </row>
    <row r="571" spans="1:37" ht="21.95" customHeight="1" x14ac:dyDescent="0.25">
      <c r="A571" s="7">
        <v>559</v>
      </c>
      <c r="B571" s="14"/>
      <c r="C571" s="28"/>
      <c r="D571" s="28"/>
      <c r="E571" s="17"/>
      <c r="F571" s="17"/>
      <c r="G571" s="6"/>
      <c r="H571" s="81" t="s">
        <v>24</v>
      </c>
      <c r="I571" s="113">
        <f t="shared" si="104"/>
        <v>0</v>
      </c>
      <c r="J571" s="114"/>
      <c r="K571" s="5" t="s">
        <v>24</v>
      </c>
      <c r="L571" s="6"/>
      <c r="M571" s="81" t="s">
        <v>25</v>
      </c>
      <c r="N571" s="113">
        <f t="shared" si="93"/>
        <v>0</v>
      </c>
      <c r="O571" s="114"/>
      <c r="P571" s="5" t="s">
        <v>24</v>
      </c>
      <c r="R571" s="113">
        <f t="shared" si="94"/>
        <v>0</v>
      </c>
      <c r="S571" s="114"/>
      <c r="T571" s="5" t="s">
        <v>24</v>
      </c>
      <c r="V571" s="25" t="str">
        <f t="shared" si="97"/>
        <v/>
      </c>
      <c r="W571" s="25" t="str">
        <f t="shared" si="95"/>
        <v/>
      </c>
      <c r="X571" s="25" t="str">
        <f t="shared" si="98"/>
        <v/>
      </c>
      <c r="Y571" s="25" t="s">
        <v>26</v>
      </c>
      <c r="Z571" s="29"/>
      <c r="AA571" s="25" t="str">
        <f t="shared" si="96"/>
        <v/>
      </c>
      <c r="AB571" s="29"/>
      <c r="AC571" s="29"/>
      <c r="AD571" s="87" t="str">
        <f t="shared" si="99"/>
        <v/>
      </c>
      <c r="AE571" s="95" t="str">
        <f t="shared" si="100"/>
        <v/>
      </c>
      <c r="AF571" s="23">
        <f t="shared" si="101"/>
        <v>1</v>
      </c>
      <c r="AG571" s="2">
        <f t="shared" si="102"/>
        <v>7</v>
      </c>
      <c r="AH571" s="2">
        <f t="shared" si="103"/>
        <v>1</v>
      </c>
      <c r="AI571" s="2">
        <f>COUNTIF(【編集不可】祝日一覧!$B$1:$B$23,$F571)</f>
        <v>0</v>
      </c>
      <c r="AJ571" s="2">
        <f>COUNTIF(【編集不可】祝日一覧!$B$1:$B$23,$AF571)</f>
        <v>0</v>
      </c>
      <c r="AK571" s="2" t="str">
        <f ca="1">$B571&amp;"-"&amp;COUNTIF($B$13:INDIRECT("B"&amp;12+A571),B571)</f>
        <v>-0</v>
      </c>
    </row>
    <row r="572" spans="1:37" ht="21.95" customHeight="1" x14ac:dyDescent="0.25">
      <c r="A572" s="7">
        <v>560</v>
      </c>
      <c r="B572" s="14"/>
      <c r="C572" s="28"/>
      <c r="D572" s="28"/>
      <c r="E572" s="17"/>
      <c r="F572" s="17"/>
      <c r="G572" s="6"/>
      <c r="H572" s="81" t="s">
        <v>24</v>
      </c>
      <c r="I572" s="113">
        <f t="shared" si="104"/>
        <v>0</v>
      </c>
      <c r="J572" s="114"/>
      <c r="K572" s="5" t="s">
        <v>24</v>
      </c>
      <c r="L572" s="6"/>
      <c r="M572" s="81" t="s">
        <v>25</v>
      </c>
      <c r="N572" s="113">
        <f t="shared" si="93"/>
        <v>0</v>
      </c>
      <c r="O572" s="114"/>
      <c r="P572" s="5" t="s">
        <v>24</v>
      </c>
      <c r="R572" s="113">
        <f t="shared" si="94"/>
        <v>0</v>
      </c>
      <c r="S572" s="114"/>
      <c r="T572" s="5" t="s">
        <v>24</v>
      </c>
      <c r="V572" s="25" t="str">
        <f t="shared" si="97"/>
        <v/>
      </c>
      <c r="W572" s="25" t="str">
        <f t="shared" si="95"/>
        <v/>
      </c>
      <c r="X572" s="25" t="str">
        <f t="shared" si="98"/>
        <v/>
      </c>
      <c r="Y572" s="25" t="s">
        <v>26</v>
      </c>
      <c r="Z572" s="29"/>
      <c r="AA572" s="25" t="str">
        <f t="shared" si="96"/>
        <v/>
      </c>
      <c r="AB572" s="29"/>
      <c r="AC572" s="29"/>
      <c r="AD572" s="87" t="str">
        <f t="shared" si="99"/>
        <v/>
      </c>
      <c r="AE572" s="95" t="str">
        <f t="shared" si="100"/>
        <v/>
      </c>
      <c r="AF572" s="23">
        <f t="shared" si="101"/>
        <v>1</v>
      </c>
      <c r="AG572" s="2">
        <f t="shared" si="102"/>
        <v>7</v>
      </c>
      <c r="AH572" s="2">
        <f t="shared" si="103"/>
        <v>1</v>
      </c>
      <c r="AI572" s="2">
        <f>COUNTIF(【編集不可】祝日一覧!$B$1:$B$23,$F572)</f>
        <v>0</v>
      </c>
      <c r="AJ572" s="2">
        <f>COUNTIF(【編集不可】祝日一覧!$B$1:$B$23,$AF572)</f>
        <v>0</v>
      </c>
      <c r="AK572" s="2" t="str">
        <f ca="1">$B572&amp;"-"&amp;COUNTIF($B$13:INDIRECT("B"&amp;12+A572),B572)</f>
        <v>-0</v>
      </c>
    </row>
    <row r="573" spans="1:37" ht="21.95" customHeight="1" x14ac:dyDescent="0.25">
      <c r="A573" s="7">
        <v>561</v>
      </c>
      <c r="B573" s="14"/>
      <c r="C573" s="28"/>
      <c r="D573" s="28"/>
      <c r="E573" s="17"/>
      <c r="F573" s="17"/>
      <c r="G573" s="6"/>
      <c r="H573" s="81" t="s">
        <v>24</v>
      </c>
      <c r="I573" s="113">
        <f t="shared" si="104"/>
        <v>0</v>
      </c>
      <c r="J573" s="114"/>
      <c r="K573" s="5" t="s">
        <v>24</v>
      </c>
      <c r="L573" s="6"/>
      <c r="M573" s="81" t="s">
        <v>25</v>
      </c>
      <c r="N573" s="113">
        <f t="shared" si="93"/>
        <v>0</v>
      </c>
      <c r="O573" s="114"/>
      <c r="P573" s="5" t="s">
        <v>24</v>
      </c>
      <c r="R573" s="113">
        <f t="shared" si="94"/>
        <v>0</v>
      </c>
      <c r="S573" s="114"/>
      <c r="T573" s="5" t="s">
        <v>24</v>
      </c>
      <c r="V573" s="25" t="str">
        <f t="shared" si="97"/>
        <v/>
      </c>
      <c r="W573" s="25" t="str">
        <f t="shared" si="95"/>
        <v/>
      </c>
      <c r="X573" s="25" t="str">
        <f t="shared" si="98"/>
        <v/>
      </c>
      <c r="Y573" s="25" t="s">
        <v>26</v>
      </c>
      <c r="Z573" s="29"/>
      <c r="AA573" s="25" t="str">
        <f t="shared" si="96"/>
        <v/>
      </c>
      <c r="AB573" s="29"/>
      <c r="AC573" s="29"/>
      <c r="AD573" s="87" t="str">
        <f t="shared" si="99"/>
        <v/>
      </c>
      <c r="AE573" s="95" t="str">
        <f t="shared" si="100"/>
        <v/>
      </c>
      <c r="AF573" s="23">
        <f t="shared" si="101"/>
        <v>1</v>
      </c>
      <c r="AG573" s="2">
        <f t="shared" si="102"/>
        <v>7</v>
      </c>
      <c r="AH573" s="2">
        <f t="shared" si="103"/>
        <v>1</v>
      </c>
      <c r="AI573" s="2">
        <f>COUNTIF(【編集不可】祝日一覧!$B$1:$B$23,$F573)</f>
        <v>0</v>
      </c>
      <c r="AJ573" s="2">
        <f>COUNTIF(【編集不可】祝日一覧!$B$1:$B$23,$AF573)</f>
        <v>0</v>
      </c>
      <c r="AK573" s="2" t="str">
        <f ca="1">$B573&amp;"-"&amp;COUNTIF($B$13:INDIRECT("B"&amp;12+A573),B573)</f>
        <v>-0</v>
      </c>
    </row>
    <row r="574" spans="1:37" ht="21.95" customHeight="1" x14ac:dyDescent="0.25">
      <c r="A574" s="7">
        <v>562</v>
      </c>
      <c r="B574" s="14"/>
      <c r="C574" s="28"/>
      <c r="D574" s="28"/>
      <c r="E574" s="17"/>
      <c r="F574" s="17"/>
      <c r="G574" s="6"/>
      <c r="H574" s="81" t="s">
        <v>24</v>
      </c>
      <c r="I574" s="113">
        <f t="shared" si="104"/>
        <v>0</v>
      </c>
      <c r="J574" s="114"/>
      <c r="K574" s="5" t="s">
        <v>24</v>
      </c>
      <c r="L574" s="6"/>
      <c r="M574" s="81" t="s">
        <v>25</v>
      </c>
      <c r="N574" s="113">
        <f t="shared" si="93"/>
        <v>0</v>
      </c>
      <c r="O574" s="114"/>
      <c r="P574" s="5" t="s">
        <v>24</v>
      </c>
      <c r="R574" s="113">
        <f t="shared" si="94"/>
        <v>0</v>
      </c>
      <c r="S574" s="114"/>
      <c r="T574" s="5" t="s">
        <v>24</v>
      </c>
      <c r="V574" s="25" t="str">
        <f t="shared" si="97"/>
        <v/>
      </c>
      <c r="W574" s="25" t="str">
        <f t="shared" si="95"/>
        <v/>
      </c>
      <c r="X574" s="25" t="str">
        <f t="shared" si="98"/>
        <v/>
      </c>
      <c r="Y574" s="25" t="s">
        <v>26</v>
      </c>
      <c r="Z574" s="29"/>
      <c r="AA574" s="25" t="str">
        <f t="shared" si="96"/>
        <v/>
      </c>
      <c r="AB574" s="29"/>
      <c r="AC574" s="29"/>
      <c r="AD574" s="87" t="str">
        <f t="shared" si="99"/>
        <v/>
      </c>
      <c r="AE574" s="95" t="str">
        <f t="shared" si="100"/>
        <v/>
      </c>
      <c r="AF574" s="23">
        <f t="shared" si="101"/>
        <v>1</v>
      </c>
      <c r="AG574" s="2">
        <f t="shared" si="102"/>
        <v>7</v>
      </c>
      <c r="AH574" s="2">
        <f t="shared" si="103"/>
        <v>1</v>
      </c>
      <c r="AI574" s="2">
        <f>COUNTIF(【編集不可】祝日一覧!$B$1:$B$23,$F574)</f>
        <v>0</v>
      </c>
      <c r="AJ574" s="2">
        <f>COUNTIF(【編集不可】祝日一覧!$B$1:$B$23,$AF574)</f>
        <v>0</v>
      </c>
      <c r="AK574" s="2" t="str">
        <f ca="1">$B574&amp;"-"&amp;COUNTIF($B$13:INDIRECT("B"&amp;12+A574),B574)</f>
        <v>-0</v>
      </c>
    </row>
    <row r="575" spans="1:37" ht="21.95" customHeight="1" x14ac:dyDescent="0.25">
      <c r="A575" s="7">
        <v>563</v>
      </c>
      <c r="B575" s="14"/>
      <c r="C575" s="28"/>
      <c r="D575" s="28"/>
      <c r="E575" s="17"/>
      <c r="F575" s="17"/>
      <c r="G575" s="6"/>
      <c r="H575" s="81" t="s">
        <v>24</v>
      </c>
      <c r="I575" s="113">
        <f t="shared" si="104"/>
        <v>0</v>
      </c>
      <c r="J575" s="114"/>
      <c r="K575" s="5" t="s">
        <v>24</v>
      </c>
      <c r="L575" s="6"/>
      <c r="M575" s="81" t="s">
        <v>25</v>
      </c>
      <c r="N575" s="113">
        <f t="shared" si="93"/>
        <v>0</v>
      </c>
      <c r="O575" s="114"/>
      <c r="P575" s="5" t="s">
        <v>24</v>
      </c>
      <c r="R575" s="113">
        <f t="shared" si="94"/>
        <v>0</v>
      </c>
      <c r="S575" s="114"/>
      <c r="T575" s="5" t="s">
        <v>24</v>
      </c>
      <c r="V575" s="25" t="str">
        <f t="shared" si="97"/>
        <v/>
      </c>
      <c r="W575" s="25" t="str">
        <f t="shared" si="95"/>
        <v/>
      </c>
      <c r="X575" s="25" t="str">
        <f t="shared" si="98"/>
        <v/>
      </c>
      <c r="Y575" s="25" t="s">
        <v>26</v>
      </c>
      <c r="Z575" s="29"/>
      <c r="AA575" s="25" t="str">
        <f t="shared" si="96"/>
        <v/>
      </c>
      <c r="AB575" s="29"/>
      <c r="AC575" s="29"/>
      <c r="AD575" s="87" t="str">
        <f t="shared" si="99"/>
        <v/>
      </c>
      <c r="AE575" s="95" t="str">
        <f t="shared" si="100"/>
        <v/>
      </c>
      <c r="AF575" s="23">
        <f t="shared" si="101"/>
        <v>1</v>
      </c>
      <c r="AG575" s="2">
        <f t="shared" si="102"/>
        <v>7</v>
      </c>
      <c r="AH575" s="2">
        <f t="shared" si="103"/>
        <v>1</v>
      </c>
      <c r="AI575" s="2">
        <f>COUNTIF(【編集不可】祝日一覧!$B$1:$B$23,$F575)</f>
        <v>0</v>
      </c>
      <c r="AJ575" s="2">
        <f>COUNTIF(【編集不可】祝日一覧!$B$1:$B$23,$AF575)</f>
        <v>0</v>
      </c>
      <c r="AK575" s="2" t="str">
        <f ca="1">$B575&amp;"-"&amp;COUNTIF($B$13:INDIRECT("B"&amp;12+A575),B575)</f>
        <v>-0</v>
      </c>
    </row>
    <row r="576" spans="1:37" ht="21.95" customHeight="1" x14ac:dyDescent="0.25">
      <c r="A576" s="7">
        <v>564</v>
      </c>
      <c r="B576" s="14"/>
      <c r="C576" s="28"/>
      <c r="D576" s="28"/>
      <c r="E576" s="17"/>
      <c r="F576" s="17"/>
      <c r="G576" s="6"/>
      <c r="H576" s="81" t="s">
        <v>24</v>
      </c>
      <c r="I576" s="113">
        <f t="shared" si="104"/>
        <v>0</v>
      </c>
      <c r="J576" s="114"/>
      <c r="K576" s="5" t="s">
        <v>24</v>
      </c>
      <c r="L576" s="6"/>
      <c r="M576" s="81" t="s">
        <v>25</v>
      </c>
      <c r="N576" s="113">
        <f t="shared" si="93"/>
        <v>0</v>
      </c>
      <c r="O576" s="114"/>
      <c r="P576" s="5" t="s">
        <v>24</v>
      </c>
      <c r="R576" s="113">
        <f t="shared" si="94"/>
        <v>0</v>
      </c>
      <c r="S576" s="114"/>
      <c r="T576" s="5" t="s">
        <v>24</v>
      </c>
      <c r="V576" s="25" t="str">
        <f t="shared" si="97"/>
        <v/>
      </c>
      <c r="W576" s="25" t="str">
        <f t="shared" si="95"/>
        <v/>
      </c>
      <c r="X576" s="25" t="str">
        <f t="shared" si="98"/>
        <v/>
      </c>
      <c r="Y576" s="25" t="s">
        <v>26</v>
      </c>
      <c r="Z576" s="29"/>
      <c r="AA576" s="25" t="str">
        <f t="shared" si="96"/>
        <v/>
      </c>
      <c r="AB576" s="29"/>
      <c r="AC576" s="29"/>
      <c r="AD576" s="87" t="str">
        <f t="shared" si="99"/>
        <v/>
      </c>
      <c r="AE576" s="95" t="str">
        <f t="shared" si="100"/>
        <v/>
      </c>
      <c r="AF576" s="23">
        <f t="shared" si="101"/>
        <v>1</v>
      </c>
      <c r="AG576" s="2">
        <f t="shared" si="102"/>
        <v>7</v>
      </c>
      <c r="AH576" s="2">
        <f t="shared" si="103"/>
        <v>1</v>
      </c>
      <c r="AI576" s="2">
        <f>COUNTIF(【編集不可】祝日一覧!$B$1:$B$23,$F576)</f>
        <v>0</v>
      </c>
      <c r="AJ576" s="2">
        <f>COUNTIF(【編集不可】祝日一覧!$B$1:$B$23,$AF576)</f>
        <v>0</v>
      </c>
      <c r="AK576" s="2" t="str">
        <f ca="1">$B576&amp;"-"&amp;COUNTIF($B$13:INDIRECT("B"&amp;12+A576),B576)</f>
        <v>-0</v>
      </c>
    </row>
    <row r="577" spans="1:37" ht="21.95" customHeight="1" x14ac:dyDescent="0.25">
      <c r="A577" s="7">
        <v>565</v>
      </c>
      <c r="B577" s="14"/>
      <c r="C577" s="28"/>
      <c r="D577" s="28"/>
      <c r="E577" s="17"/>
      <c r="F577" s="17"/>
      <c r="G577" s="6"/>
      <c r="H577" s="81" t="s">
        <v>24</v>
      </c>
      <c r="I577" s="113">
        <f t="shared" si="104"/>
        <v>0</v>
      </c>
      <c r="J577" s="114"/>
      <c r="K577" s="5" t="s">
        <v>24</v>
      </c>
      <c r="L577" s="6"/>
      <c r="M577" s="81" t="s">
        <v>25</v>
      </c>
      <c r="N577" s="113">
        <f t="shared" ref="N577:N640" si="105">I577*L577</f>
        <v>0</v>
      </c>
      <c r="O577" s="114"/>
      <c r="P577" s="5" t="s">
        <v>24</v>
      </c>
      <c r="R577" s="113">
        <f t="shared" ref="R577:R640" si="106">G577*L577</f>
        <v>0</v>
      </c>
      <c r="S577" s="114"/>
      <c r="T577" s="5" t="s">
        <v>24</v>
      </c>
      <c r="V577" s="25" t="str">
        <f t="shared" si="97"/>
        <v/>
      </c>
      <c r="W577" s="25" t="str">
        <f t="shared" si="95"/>
        <v/>
      </c>
      <c r="X577" s="25" t="str">
        <f t="shared" si="98"/>
        <v/>
      </c>
      <c r="Y577" s="25" t="s">
        <v>26</v>
      </c>
      <c r="Z577" s="29"/>
      <c r="AA577" s="25" t="str">
        <f t="shared" si="96"/>
        <v/>
      </c>
      <c r="AB577" s="29"/>
      <c r="AC577" s="29"/>
      <c r="AD577" s="87" t="str">
        <f t="shared" si="99"/>
        <v/>
      </c>
      <c r="AE577" s="95" t="str">
        <f t="shared" si="100"/>
        <v/>
      </c>
      <c r="AF577" s="23">
        <f t="shared" si="101"/>
        <v>1</v>
      </c>
      <c r="AG577" s="2">
        <f t="shared" si="102"/>
        <v>7</v>
      </c>
      <c r="AH577" s="2">
        <f t="shared" si="103"/>
        <v>1</v>
      </c>
      <c r="AI577" s="2">
        <f>COUNTIF(【編集不可】祝日一覧!$B$1:$B$23,$F577)</f>
        <v>0</v>
      </c>
      <c r="AJ577" s="2">
        <f>COUNTIF(【編集不可】祝日一覧!$B$1:$B$23,$AF577)</f>
        <v>0</v>
      </c>
      <c r="AK577" s="2" t="str">
        <f ca="1">$B577&amp;"-"&amp;COUNTIF($B$13:INDIRECT("B"&amp;12+A577),B577)</f>
        <v>-0</v>
      </c>
    </row>
    <row r="578" spans="1:37" ht="21.95" customHeight="1" x14ac:dyDescent="0.25">
      <c r="A578" s="7">
        <v>566</v>
      </c>
      <c r="B578" s="14"/>
      <c r="C578" s="28"/>
      <c r="D578" s="28"/>
      <c r="E578" s="17"/>
      <c r="F578" s="17"/>
      <c r="G578" s="6"/>
      <c r="H578" s="81" t="s">
        <v>24</v>
      </c>
      <c r="I578" s="113">
        <f t="shared" si="104"/>
        <v>0</v>
      </c>
      <c r="J578" s="114"/>
      <c r="K578" s="5" t="s">
        <v>24</v>
      </c>
      <c r="L578" s="6"/>
      <c r="M578" s="81" t="s">
        <v>25</v>
      </c>
      <c r="N578" s="113">
        <f t="shared" si="105"/>
        <v>0</v>
      </c>
      <c r="O578" s="114"/>
      <c r="P578" s="5" t="s">
        <v>24</v>
      </c>
      <c r="R578" s="113">
        <f t="shared" si="106"/>
        <v>0</v>
      </c>
      <c r="S578" s="114"/>
      <c r="T578" s="5" t="s">
        <v>24</v>
      </c>
      <c r="V578" s="25" t="str">
        <f t="shared" si="97"/>
        <v/>
      </c>
      <c r="W578" s="25" t="str">
        <f t="shared" si="95"/>
        <v/>
      </c>
      <c r="X578" s="25" t="str">
        <f t="shared" si="98"/>
        <v/>
      </c>
      <c r="Y578" s="25" t="s">
        <v>26</v>
      </c>
      <c r="Z578" s="29"/>
      <c r="AA578" s="25" t="str">
        <f t="shared" si="96"/>
        <v/>
      </c>
      <c r="AB578" s="29"/>
      <c r="AC578" s="29"/>
      <c r="AD578" s="87" t="str">
        <f t="shared" si="99"/>
        <v/>
      </c>
      <c r="AE578" s="95" t="str">
        <f t="shared" si="100"/>
        <v/>
      </c>
      <c r="AF578" s="23">
        <f t="shared" si="101"/>
        <v>1</v>
      </c>
      <c r="AG578" s="2">
        <f t="shared" si="102"/>
        <v>7</v>
      </c>
      <c r="AH578" s="2">
        <f t="shared" si="103"/>
        <v>1</v>
      </c>
      <c r="AI578" s="2">
        <f>COUNTIF(【編集不可】祝日一覧!$B$1:$B$23,$F578)</f>
        <v>0</v>
      </c>
      <c r="AJ578" s="2">
        <f>COUNTIF(【編集不可】祝日一覧!$B$1:$B$23,$AF578)</f>
        <v>0</v>
      </c>
      <c r="AK578" s="2" t="str">
        <f ca="1">$B578&amp;"-"&amp;COUNTIF($B$13:INDIRECT("B"&amp;12+A578),B578)</f>
        <v>-0</v>
      </c>
    </row>
    <row r="579" spans="1:37" ht="21.95" customHeight="1" x14ac:dyDescent="0.25">
      <c r="A579" s="7">
        <v>567</v>
      </c>
      <c r="B579" s="14"/>
      <c r="C579" s="28"/>
      <c r="D579" s="28"/>
      <c r="E579" s="17"/>
      <c r="F579" s="17"/>
      <c r="G579" s="6"/>
      <c r="H579" s="81" t="s">
        <v>24</v>
      </c>
      <c r="I579" s="113">
        <f t="shared" si="104"/>
        <v>0</v>
      </c>
      <c r="J579" s="114"/>
      <c r="K579" s="5" t="s">
        <v>24</v>
      </c>
      <c r="L579" s="6"/>
      <c r="M579" s="81" t="s">
        <v>25</v>
      </c>
      <c r="N579" s="113">
        <f t="shared" si="105"/>
        <v>0</v>
      </c>
      <c r="O579" s="114"/>
      <c r="P579" s="5" t="s">
        <v>24</v>
      </c>
      <c r="R579" s="113">
        <f t="shared" si="106"/>
        <v>0</v>
      </c>
      <c r="S579" s="114"/>
      <c r="T579" s="5" t="s">
        <v>24</v>
      </c>
      <c r="V579" s="25" t="str">
        <f t="shared" si="97"/>
        <v/>
      </c>
      <c r="W579" s="25" t="str">
        <f t="shared" si="95"/>
        <v/>
      </c>
      <c r="X579" s="25" t="str">
        <f t="shared" si="98"/>
        <v/>
      </c>
      <c r="Y579" s="25" t="s">
        <v>26</v>
      </c>
      <c r="Z579" s="29"/>
      <c r="AA579" s="25" t="str">
        <f t="shared" si="96"/>
        <v/>
      </c>
      <c r="AB579" s="29"/>
      <c r="AC579" s="29"/>
      <c r="AD579" s="87" t="str">
        <f t="shared" si="99"/>
        <v/>
      </c>
      <c r="AE579" s="95" t="str">
        <f t="shared" si="100"/>
        <v/>
      </c>
      <c r="AF579" s="23">
        <f t="shared" si="101"/>
        <v>1</v>
      </c>
      <c r="AG579" s="2">
        <f t="shared" si="102"/>
        <v>7</v>
      </c>
      <c r="AH579" s="2">
        <f t="shared" si="103"/>
        <v>1</v>
      </c>
      <c r="AI579" s="2">
        <f>COUNTIF(【編集不可】祝日一覧!$B$1:$B$23,$F579)</f>
        <v>0</v>
      </c>
      <c r="AJ579" s="2">
        <f>COUNTIF(【編集不可】祝日一覧!$B$1:$B$23,$AF579)</f>
        <v>0</v>
      </c>
      <c r="AK579" s="2" t="str">
        <f ca="1">$B579&amp;"-"&amp;COUNTIF($B$13:INDIRECT("B"&amp;12+A579),B579)</f>
        <v>-0</v>
      </c>
    </row>
    <row r="580" spans="1:37" ht="21.95" customHeight="1" x14ac:dyDescent="0.25">
      <c r="A580" s="7">
        <v>568</v>
      </c>
      <c r="B580" s="14"/>
      <c r="C580" s="28"/>
      <c r="D580" s="28"/>
      <c r="E580" s="17"/>
      <c r="F580" s="17"/>
      <c r="G580" s="6"/>
      <c r="H580" s="81" t="s">
        <v>24</v>
      </c>
      <c r="I580" s="113">
        <f t="shared" si="104"/>
        <v>0</v>
      </c>
      <c r="J580" s="114"/>
      <c r="K580" s="5" t="s">
        <v>24</v>
      </c>
      <c r="L580" s="6"/>
      <c r="M580" s="81" t="s">
        <v>25</v>
      </c>
      <c r="N580" s="113">
        <f t="shared" si="105"/>
        <v>0</v>
      </c>
      <c r="O580" s="114"/>
      <c r="P580" s="5" t="s">
        <v>24</v>
      </c>
      <c r="R580" s="113">
        <f t="shared" si="106"/>
        <v>0</v>
      </c>
      <c r="S580" s="114"/>
      <c r="T580" s="5" t="s">
        <v>24</v>
      </c>
      <c r="V580" s="25" t="str">
        <f t="shared" si="97"/>
        <v/>
      </c>
      <c r="W580" s="25" t="str">
        <f t="shared" si="95"/>
        <v/>
      </c>
      <c r="X580" s="25" t="str">
        <f t="shared" si="98"/>
        <v/>
      </c>
      <c r="Y580" s="25" t="s">
        <v>26</v>
      </c>
      <c r="Z580" s="29"/>
      <c r="AA580" s="25" t="str">
        <f t="shared" si="96"/>
        <v/>
      </c>
      <c r="AB580" s="29"/>
      <c r="AC580" s="29"/>
      <c r="AD580" s="87" t="str">
        <f t="shared" si="99"/>
        <v/>
      </c>
      <c r="AE580" s="95" t="str">
        <f t="shared" si="100"/>
        <v/>
      </c>
      <c r="AF580" s="23">
        <f t="shared" si="101"/>
        <v>1</v>
      </c>
      <c r="AG580" s="2">
        <f t="shared" si="102"/>
        <v>7</v>
      </c>
      <c r="AH580" s="2">
        <f t="shared" si="103"/>
        <v>1</v>
      </c>
      <c r="AI580" s="2">
        <f>COUNTIF(【編集不可】祝日一覧!$B$1:$B$23,$F580)</f>
        <v>0</v>
      </c>
      <c r="AJ580" s="2">
        <f>COUNTIF(【編集不可】祝日一覧!$B$1:$B$23,$AF580)</f>
        <v>0</v>
      </c>
      <c r="AK580" s="2" t="str">
        <f ca="1">$B580&amp;"-"&amp;COUNTIF($B$13:INDIRECT("B"&amp;12+A580),B580)</f>
        <v>-0</v>
      </c>
    </row>
    <row r="581" spans="1:37" ht="21.95" customHeight="1" x14ac:dyDescent="0.25">
      <c r="A581" s="7">
        <v>569</v>
      </c>
      <c r="B581" s="14"/>
      <c r="C581" s="28"/>
      <c r="D581" s="28"/>
      <c r="E581" s="17"/>
      <c r="F581" s="17"/>
      <c r="G581" s="6"/>
      <c r="H581" s="81" t="s">
        <v>24</v>
      </c>
      <c r="I581" s="113">
        <f t="shared" si="104"/>
        <v>0</v>
      </c>
      <c r="J581" s="114"/>
      <c r="K581" s="5" t="s">
        <v>24</v>
      </c>
      <c r="L581" s="6"/>
      <c r="M581" s="81" t="s">
        <v>25</v>
      </c>
      <c r="N581" s="113">
        <f t="shared" si="105"/>
        <v>0</v>
      </c>
      <c r="O581" s="114"/>
      <c r="P581" s="5" t="s">
        <v>24</v>
      </c>
      <c r="R581" s="113">
        <f t="shared" si="106"/>
        <v>0</v>
      </c>
      <c r="S581" s="114"/>
      <c r="T581" s="5" t="s">
        <v>24</v>
      </c>
      <c r="V581" s="25" t="str">
        <f t="shared" si="97"/>
        <v/>
      </c>
      <c r="W581" s="25" t="str">
        <f t="shared" si="95"/>
        <v/>
      </c>
      <c r="X581" s="25" t="str">
        <f t="shared" si="98"/>
        <v/>
      </c>
      <c r="Y581" s="25" t="s">
        <v>26</v>
      </c>
      <c r="Z581" s="29"/>
      <c r="AA581" s="25" t="str">
        <f t="shared" si="96"/>
        <v/>
      </c>
      <c r="AB581" s="29"/>
      <c r="AC581" s="29"/>
      <c r="AD581" s="87" t="str">
        <f t="shared" si="99"/>
        <v/>
      </c>
      <c r="AE581" s="95" t="str">
        <f t="shared" si="100"/>
        <v/>
      </c>
      <c r="AF581" s="23">
        <f t="shared" si="101"/>
        <v>1</v>
      </c>
      <c r="AG581" s="2">
        <f t="shared" si="102"/>
        <v>7</v>
      </c>
      <c r="AH581" s="2">
        <f t="shared" si="103"/>
        <v>1</v>
      </c>
      <c r="AI581" s="2">
        <f>COUNTIF(【編集不可】祝日一覧!$B$1:$B$23,$F581)</f>
        <v>0</v>
      </c>
      <c r="AJ581" s="2">
        <f>COUNTIF(【編集不可】祝日一覧!$B$1:$B$23,$AF581)</f>
        <v>0</v>
      </c>
      <c r="AK581" s="2" t="str">
        <f ca="1">$B581&amp;"-"&amp;COUNTIF($B$13:INDIRECT("B"&amp;12+A581),B581)</f>
        <v>-0</v>
      </c>
    </row>
    <row r="582" spans="1:37" ht="21.95" customHeight="1" x14ac:dyDescent="0.25">
      <c r="A582" s="7">
        <v>570</v>
      </c>
      <c r="B582" s="14"/>
      <c r="C582" s="28"/>
      <c r="D582" s="28"/>
      <c r="E582" s="17"/>
      <c r="F582" s="17"/>
      <c r="G582" s="6"/>
      <c r="H582" s="81" t="s">
        <v>24</v>
      </c>
      <c r="I582" s="113">
        <f t="shared" si="104"/>
        <v>0</v>
      </c>
      <c r="J582" s="114"/>
      <c r="K582" s="5" t="s">
        <v>24</v>
      </c>
      <c r="L582" s="6"/>
      <c r="M582" s="81" t="s">
        <v>25</v>
      </c>
      <c r="N582" s="113">
        <f t="shared" si="105"/>
        <v>0</v>
      </c>
      <c r="O582" s="114"/>
      <c r="P582" s="5" t="s">
        <v>24</v>
      </c>
      <c r="R582" s="113">
        <f t="shared" si="106"/>
        <v>0</v>
      </c>
      <c r="S582" s="114"/>
      <c r="T582" s="5" t="s">
        <v>24</v>
      </c>
      <c r="V582" s="25" t="str">
        <f t="shared" si="97"/>
        <v/>
      </c>
      <c r="W582" s="25" t="str">
        <f t="shared" si="95"/>
        <v/>
      </c>
      <c r="X582" s="25" t="str">
        <f t="shared" si="98"/>
        <v/>
      </c>
      <c r="Y582" s="25" t="s">
        <v>26</v>
      </c>
      <c r="Z582" s="29"/>
      <c r="AA582" s="25" t="str">
        <f t="shared" si="96"/>
        <v/>
      </c>
      <c r="AB582" s="29"/>
      <c r="AC582" s="29"/>
      <c r="AD582" s="87" t="str">
        <f t="shared" si="99"/>
        <v/>
      </c>
      <c r="AE582" s="95" t="str">
        <f t="shared" si="100"/>
        <v/>
      </c>
      <c r="AF582" s="23">
        <f t="shared" si="101"/>
        <v>1</v>
      </c>
      <c r="AG582" s="2">
        <f t="shared" si="102"/>
        <v>7</v>
      </c>
      <c r="AH582" s="2">
        <f t="shared" si="103"/>
        <v>1</v>
      </c>
      <c r="AI582" s="2">
        <f>COUNTIF(【編集不可】祝日一覧!$B$1:$B$23,$F582)</f>
        <v>0</v>
      </c>
      <c r="AJ582" s="2">
        <f>COUNTIF(【編集不可】祝日一覧!$B$1:$B$23,$AF582)</f>
        <v>0</v>
      </c>
      <c r="AK582" s="2" t="str">
        <f ca="1">$B582&amp;"-"&amp;COUNTIF($B$13:INDIRECT("B"&amp;12+A582),B582)</f>
        <v>-0</v>
      </c>
    </row>
    <row r="583" spans="1:37" ht="21.95" customHeight="1" x14ac:dyDescent="0.25">
      <c r="A583" s="7">
        <v>571</v>
      </c>
      <c r="B583" s="14"/>
      <c r="C583" s="28"/>
      <c r="D583" s="28"/>
      <c r="E583" s="17"/>
      <c r="F583" s="17"/>
      <c r="G583" s="6"/>
      <c r="H583" s="81" t="s">
        <v>24</v>
      </c>
      <c r="I583" s="113">
        <f t="shared" si="104"/>
        <v>0</v>
      </c>
      <c r="J583" s="114"/>
      <c r="K583" s="5" t="s">
        <v>24</v>
      </c>
      <c r="L583" s="6"/>
      <c r="M583" s="81" t="s">
        <v>25</v>
      </c>
      <c r="N583" s="113">
        <f t="shared" si="105"/>
        <v>0</v>
      </c>
      <c r="O583" s="114"/>
      <c r="P583" s="5" t="s">
        <v>24</v>
      </c>
      <c r="R583" s="113">
        <f t="shared" si="106"/>
        <v>0</v>
      </c>
      <c r="S583" s="114"/>
      <c r="T583" s="5" t="s">
        <v>24</v>
      </c>
      <c r="V583" s="25" t="str">
        <f t="shared" si="97"/>
        <v/>
      </c>
      <c r="W583" s="25" t="str">
        <f t="shared" si="95"/>
        <v/>
      </c>
      <c r="X583" s="25" t="str">
        <f t="shared" si="98"/>
        <v/>
      </c>
      <c r="Y583" s="25" t="s">
        <v>26</v>
      </c>
      <c r="Z583" s="29"/>
      <c r="AA583" s="25" t="str">
        <f t="shared" si="96"/>
        <v/>
      </c>
      <c r="AB583" s="29"/>
      <c r="AC583" s="29"/>
      <c r="AD583" s="87" t="str">
        <f t="shared" si="99"/>
        <v/>
      </c>
      <c r="AE583" s="95" t="str">
        <f t="shared" si="100"/>
        <v/>
      </c>
      <c r="AF583" s="23">
        <f t="shared" si="101"/>
        <v>1</v>
      </c>
      <c r="AG583" s="2">
        <f t="shared" si="102"/>
        <v>7</v>
      </c>
      <c r="AH583" s="2">
        <f t="shared" si="103"/>
        <v>1</v>
      </c>
      <c r="AI583" s="2">
        <f>COUNTIF(【編集不可】祝日一覧!$B$1:$B$23,$F583)</f>
        <v>0</v>
      </c>
      <c r="AJ583" s="2">
        <f>COUNTIF(【編集不可】祝日一覧!$B$1:$B$23,$AF583)</f>
        <v>0</v>
      </c>
      <c r="AK583" s="2" t="str">
        <f ca="1">$B583&amp;"-"&amp;COUNTIF($B$13:INDIRECT("B"&amp;12+A583),B583)</f>
        <v>-0</v>
      </c>
    </row>
    <row r="584" spans="1:37" ht="21.95" customHeight="1" x14ac:dyDescent="0.25">
      <c r="A584" s="7">
        <v>572</v>
      </c>
      <c r="B584" s="14"/>
      <c r="C584" s="28"/>
      <c r="D584" s="28"/>
      <c r="E584" s="17"/>
      <c r="F584" s="17"/>
      <c r="G584" s="6"/>
      <c r="H584" s="81" t="s">
        <v>24</v>
      </c>
      <c r="I584" s="113">
        <f t="shared" si="104"/>
        <v>0</v>
      </c>
      <c r="J584" s="114"/>
      <c r="K584" s="5" t="s">
        <v>24</v>
      </c>
      <c r="L584" s="6"/>
      <c r="M584" s="81" t="s">
        <v>25</v>
      </c>
      <c r="N584" s="113">
        <f t="shared" si="105"/>
        <v>0</v>
      </c>
      <c r="O584" s="114"/>
      <c r="P584" s="5" t="s">
        <v>24</v>
      </c>
      <c r="R584" s="113">
        <f t="shared" si="106"/>
        <v>0</v>
      </c>
      <c r="S584" s="114"/>
      <c r="T584" s="5" t="s">
        <v>24</v>
      </c>
      <c r="V584" s="25" t="str">
        <f t="shared" si="97"/>
        <v/>
      </c>
      <c r="W584" s="25" t="str">
        <f t="shared" si="95"/>
        <v/>
      </c>
      <c r="X584" s="25" t="str">
        <f t="shared" si="98"/>
        <v/>
      </c>
      <c r="Y584" s="25" t="s">
        <v>26</v>
      </c>
      <c r="Z584" s="29"/>
      <c r="AA584" s="25" t="str">
        <f t="shared" si="96"/>
        <v/>
      </c>
      <c r="AB584" s="29"/>
      <c r="AC584" s="29"/>
      <c r="AD584" s="87" t="str">
        <f t="shared" si="99"/>
        <v/>
      </c>
      <c r="AE584" s="95" t="str">
        <f t="shared" si="100"/>
        <v/>
      </c>
      <c r="AF584" s="23">
        <f t="shared" si="101"/>
        <v>1</v>
      </c>
      <c r="AG584" s="2">
        <f t="shared" si="102"/>
        <v>7</v>
      </c>
      <c r="AH584" s="2">
        <f t="shared" si="103"/>
        <v>1</v>
      </c>
      <c r="AI584" s="2">
        <f>COUNTIF(【編集不可】祝日一覧!$B$1:$B$23,$F584)</f>
        <v>0</v>
      </c>
      <c r="AJ584" s="2">
        <f>COUNTIF(【編集不可】祝日一覧!$B$1:$B$23,$AF584)</f>
        <v>0</v>
      </c>
      <c r="AK584" s="2" t="str">
        <f ca="1">$B584&amp;"-"&amp;COUNTIF($B$13:INDIRECT("B"&amp;12+A584),B584)</f>
        <v>-0</v>
      </c>
    </row>
    <row r="585" spans="1:37" ht="21.95" customHeight="1" x14ac:dyDescent="0.25">
      <c r="A585" s="7">
        <v>573</v>
      </c>
      <c r="B585" s="14"/>
      <c r="C585" s="28"/>
      <c r="D585" s="28"/>
      <c r="E585" s="17"/>
      <c r="F585" s="17"/>
      <c r="G585" s="6"/>
      <c r="H585" s="81" t="s">
        <v>24</v>
      </c>
      <c r="I585" s="113">
        <f t="shared" si="104"/>
        <v>0</v>
      </c>
      <c r="J585" s="114"/>
      <c r="K585" s="5" t="s">
        <v>24</v>
      </c>
      <c r="L585" s="6"/>
      <c r="M585" s="81" t="s">
        <v>25</v>
      </c>
      <c r="N585" s="113">
        <f t="shared" si="105"/>
        <v>0</v>
      </c>
      <c r="O585" s="114"/>
      <c r="P585" s="5" t="s">
        <v>24</v>
      </c>
      <c r="R585" s="113">
        <f t="shared" si="106"/>
        <v>0</v>
      </c>
      <c r="S585" s="114"/>
      <c r="T585" s="5" t="s">
        <v>24</v>
      </c>
      <c r="V585" s="25" t="str">
        <f t="shared" si="97"/>
        <v/>
      </c>
      <c r="W585" s="25" t="str">
        <f t="shared" si="95"/>
        <v/>
      </c>
      <c r="X585" s="25" t="str">
        <f t="shared" si="98"/>
        <v/>
      </c>
      <c r="Y585" s="25" t="s">
        <v>26</v>
      </c>
      <c r="Z585" s="29"/>
      <c r="AA585" s="25" t="str">
        <f t="shared" si="96"/>
        <v/>
      </c>
      <c r="AB585" s="29"/>
      <c r="AC585" s="29"/>
      <c r="AD585" s="87" t="str">
        <f t="shared" si="99"/>
        <v/>
      </c>
      <c r="AE585" s="95" t="str">
        <f t="shared" si="100"/>
        <v/>
      </c>
      <c r="AF585" s="23">
        <f t="shared" si="101"/>
        <v>1</v>
      </c>
      <c r="AG585" s="2">
        <f t="shared" si="102"/>
        <v>7</v>
      </c>
      <c r="AH585" s="2">
        <f t="shared" si="103"/>
        <v>1</v>
      </c>
      <c r="AI585" s="2">
        <f>COUNTIF(【編集不可】祝日一覧!$B$1:$B$23,$F585)</f>
        <v>0</v>
      </c>
      <c r="AJ585" s="2">
        <f>COUNTIF(【編集不可】祝日一覧!$B$1:$B$23,$AF585)</f>
        <v>0</v>
      </c>
      <c r="AK585" s="2" t="str">
        <f ca="1">$B585&amp;"-"&amp;COUNTIF($B$13:INDIRECT("B"&amp;12+A585),B585)</f>
        <v>-0</v>
      </c>
    </row>
    <row r="586" spans="1:37" ht="21.95" customHeight="1" x14ac:dyDescent="0.25">
      <c r="A586" s="7">
        <v>574</v>
      </c>
      <c r="B586" s="14"/>
      <c r="C586" s="28"/>
      <c r="D586" s="28"/>
      <c r="E586" s="17"/>
      <c r="F586" s="17"/>
      <c r="G586" s="6"/>
      <c r="H586" s="81" t="s">
        <v>24</v>
      </c>
      <c r="I586" s="113">
        <f t="shared" si="104"/>
        <v>0</v>
      </c>
      <c r="J586" s="114"/>
      <c r="K586" s="5" t="s">
        <v>24</v>
      </c>
      <c r="L586" s="6"/>
      <c r="M586" s="81" t="s">
        <v>25</v>
      </c>
      <c r="N586" s="113">
        <f t="shared" si="105"/>
        <v>0</v>
      </c>
      <c r="O586" s="114"/>
      <c r="P586" s="5" t="s">
        <v>24</v>
      </c>
      <c r="R586" s="113">
        <f t="shared" si="106"/>
        <v>0</v>
      </c>
      <c r="S586" s="114"/>
      <c r="T586" s="5" t="s">
        <v>24</v>
      </c>
      <c r="V586" s="25" t="str">
        <f t="shared" si="97"/>
        <v/>
      </c>
      <c r="W586" s="25" t="str">
        <f t="shared" si="95"/>
        <v/>
      </c>
      <c r="X586" s="25" t="str">
        <f t="shared" si="98"/>
        <v/>
      </c>
      <c r="Y586" s="25" t="s">
        <v>26</v>
      </c>
      <c r="Z586" s="29"/>
      <c r="AA586" s="25" t="str">
        <f t="shared" si="96"/>
        <v/>
      </c>
      <c r="AB586" s="29"/>
      <c r="AC586" s="29"/>
      <c r="AD586" s="87" t="str">
        <f t="shared" si="99"/>
        <v/>
      </c>
      <c r="AE586" s="95" t="str">
        <f t="shared" si="100"/>
        <v/>
      </c>
      <c r="AF586" s="23">
        <f t="shared" si="101"/>
        <v>1</v>
      </c>
      <c r="AG586" s="2">
        <f t="shared" si="102"/>
        <v>7</v>
      </c>
      <c r="AH586" s="2">
        <f t="shared" si="103"/>
        <v>1</v>
      </c>
      <c r="AI586" s="2">
        <f>COUNTIF(【編集不可】祝日一覧!$B$1:$B$23,$F586)</f>
        <v>0</v>
      </c>
      <c r="AJ586" s="2">
        <f>COUNTIF(【編集不可】祝日一覧!$B$1:$B$23,$AF586)</f>
        <v>0</v>
      </c>
      <c r="AK586" s="2" t="str">
        <f ca="1">$B586&amp;"-"&amp;COUNTIF($B$13:INDIRECT("B"&amp;12+A586),B586)</f>
        <v>-0</v>
      </c>
    </row>
    <row r="587" spans="1:37" ht="21.95" customHeight="1" x14ac:dyDescent="0.25">
      <c r="A587" s="7">
        <v>575</v>
      </c>
      <c r="B587" s="14"/>
      <c r="C587" s="28"/>
      <c r="D587" s="28"/>
      <c r="E587" s="17"/>
      <c r="F587" s="17"/>
      <c r="G587" s="6"/>
      <c r="H587" s="81" t="s">
        <v>24</v>
      </c>
      <c r="I587" s="113">
        <f t="shared" si="104"/>
        <v>0</v>
      </c>
      <c r="J587" s="114"/>
      <c r="K587" s="5" t="s">
        <v>24</v>
      </c>
      <c r="L587" s="6"/>
      <c r="M587" s="81" t="s">
        <v>25</v>
      </c>
      <c r="N587" s="113">
        <f t="shared" si="105"/>
        <v>0</v>
      </c>
      <c r="O587" s="114"/>
      <c r="P587" s="5" t="s">
        <v>24</v>
      </c>
      <c r="R587" s="113">
        <f t="shared" si="106"/>
        <v>0</v>
      </c>
      <c r="S587" s="114"/>
      <c r="T587" s="5" t="s">
        <v>24</v>
      </c>
      <c r="V587" s="25" t="str">
        <f t="shared" si="97"/>
        <v/>
      </c>
      <c r="W587" s="25" t="str">
        <f t="shared" si="95"/>
        <v/>
      </c>
      <c r="X587" s="25" t="str">
        <f t="shared" si="98"/>
        <v/>
      </c>
      <c r="Y587" s="25" t="s">
        <v>26</v>
      </c>
      <c r="Z587" s="29"/>
      <c r="AA587" s="25" t="str">
        <f t="shared" si="96"/>
        <v/>
      </c>
      <c r="AB587" s="29"/>
      <c r="AC587" s="29"/>
      <c r="AD587" s="87" t="str">
        <f t="shared" si="99"/>
        <v/>
      </c>
      <c r="AE587" s="95" t="str">
        <f t="shared" si="100"/>
        <v/>
      </c>
      <c r="AF587" s="23">
        <f t="shared" si="101"/>
        <v>1</v>
      </c>
      <c r="AG587" s="2">
        <f t="shared" si="102"/>
        <v>7</v>
      </c>
      <c r="AH587" s="2">
        <f t="shared" si="103"/>
        <v>1</v>
      </c>
      <c r="AI587" s="2">
        <f>COUNTIF(【編集不可】祝日一覧!$B$1:$B$23,$F587)</f>
        <v>0</v>
      </c>
      <c r="AJ587" s="2">
        <f>COUNTIF(【編集不可】祝日一覧!$B$1:$B$23,$AF587)</f>
        <v>0</v>
      </c>
      <c r="AK587" s="2" t="str">
        <f ca="1">$B587&amp;"-"&amp;COUNTIF($B$13:INDIRECT("B"&amp;12+A587),B587)</f>
        <v>-0</v>
      </c>
    </row>
    <row r="588" spans="1:37" ht="21.95" customHeight="1" x14ac:dyDescent="0.25">
      <c r="A588" s="7">
        <v>576</v>
      </c>
      <c r="B588" s="14"/>
      <c r="C588" s="28"/>
      <c r="D588" s="28"/>
      <c r="E588" s="17"/>
      <c r="F588" s="17"/>
      <c r="G588" s="6"/>
      <c r="H588" s="81" t="s">
        <v>24</v>
      </c>
      <c r="I588" s="113">
        <f t="shared" si="104"/>
        <v>0</v>
      </c>
      <c r="J588" s="114"/>
      <c r="K588" s="5" t="s">
        <v>24</v>
      </c>
      <c r="L588" s="6"/>
      <c r="M588" s="81" t="s">
        <v>25</v>
      </c>
      <c r="N588" s="113">
        <f t="shared" si="105"/>
        <v>0</v>
      </c>
      <c r="O588" s="114"/>
      <c r="P588" s="5" t="s">
        <v>24</v>
      </c>
      <c r="R588" s="113">
        <f t="shared" si="106"/>
        <v>0</v>
      </c>
      <c r="S588" s="114"/>
      <c r="T588" s="5" t="s">
        <v>24</v>
      </c>
      <c r="V588" s="25" t="str">
        <f t="shared" si="97"/>
        <v/>
      </c>
      <c r="W588" s="25" t="str">
        <f t="shared" si="95"/>
        <v/>
      </c>
      <c r="X588" s="25" t="str">
        <f t="shared" si="98"/>
        <v/>
      </c>
      <c r="Y588" s="25" t="s">
        <v>26</v>
      </c>
      <c r="Z588" s="29"/>
      <c r="AA588" s="25" t="str">
        <f t="shared" si="96"/>
        <v/>
      </c>
      <c r="AB588" s="29"/>
      <c r="AC588" s="29"/>
      <c r="AD588" s="87" t="str">
        <f t="shared" si="99"/>
        <v/>
      </c>
      <c r="AE588" s="95" t="str">
        <f t="shared" si="100"/>
        <v/>
      </c>
      <c r="AF588" s="23">
        <f t="shared" si="101"/>
        <v>1</v>
      </c>
      <c r="AG588" s="2">
        <f t="shared" si="102"/>
        <v>7</v>
      </c>
      <c r="AH588" s="2">
        <f t="shared" si="103"/>
        <v>1</v>
      </c>
      <c r="AI588" s="2">
        <f>COUNTIF(【編集不可】祝日一覧!$B$1:$B$23,$F588)</f>
        <v>0</v>
      </c>
      <c r="AJ588" s="2">
        <f>COUNTIF(【編集不可】祝日一覧!$B$1:$B$23,$AF588)</f>
        <v>0</v>
      </c>
      <c r="AK588" s="2" t="str">
        <f ca="1">$B588&amp;"-"&amp;COUNTIF($B$13:INDIRECT("B"&amp;12+A588),B588)</f>
        <v>-0</v>
      </c>
    </row>
    <row r="589" spans="1:37" ht="21.95" customHeight="1" x14ac:dyDescent="0.25">
      <c r="A589" s="7">
        <v>577</v>
      </c>
      <c r="B589" s="14"/>
      <c r="C589" s="28"/>
      <c r="D589" s="28"/>
      <c r="E589" s="17"/>
      <c r="F589" s="17"/>
      <c r="G589" s="6"/>
      <c r="H589" s="81" t="s">
        <v>24</v>
      </c>
      <c r="I589" s="113">
        <f t="shared" si="104"/>
        <v>0</v>
      </c>
      <c r="J589" s="114"/>
      <c r="K589" s="5" t="s">
        <v>24</v>
      </c>
      <c r="L589" s="6"/>
      <c r="M589" s="81" t="s">
        <v>25</v>
      </c>
      <c r="N589" s="113">
        <f t="shared" si="105"/>
        <v>0</v>
      </c>
      <c r="O589" s="114"/>
      <c r="P589" s="5" t="s">
        <v>24</v>
      </c>
      <c r="R589" s="113">
        <f t="shared" si="106"/>
        <v>0</v>
      </c>
      <c r="S589" s="114"/>
      <c r="T589" s="5" t="s">
        <v>24</v>
      </c>
      <c r="V589" s="25" t="str">
        <f t="shared" si="97"/>
        <v/>
      </c>
      <c r="W589" s="25" t="str">
        <f t="shared" ref="W589:W652" si="107">IF($F589="","",IF($AG589=7,"休日",IF(AND($AI589=1,$AH589=7),"休日",IF(AND($AG589=1,$AJ589=1),"休日",IF(AND($AI589=1,$AJ589=1),"休日","平日")))))</f>
        <v/>
      </c>
      <c r="X589" s="25" t="str">
        <f t="shared" si="98"/>
        <v/>
      </c>
      <c r="Y589" s="25" t="s">
        <v>26</v>
      </c>
      <c r="Z589" s="29"/>
      <c r="AA589" s="25" t="str">
        <f t="shared" ref="AA589:AA652" si="108">IF($B589="","","～")</f>
        <v/>
      </c>
      <c r="AB589" s="29"/>
      <c r="AC589" s="29"/>
      <c r="AD589" s="87" t="str">
        <f t="shared" si="99"/>
        <v/>
      </c>
      <c r="AE589" s="95" t="str">
        <f t="shared" si="100"/>
        <v/>
      </c>
      <c r="AF589" s="23">
        <f t="shared" si="101"/>
        <v>1</v>
      </c>
      <c r="AG589" s="2">
        <f t="shared" si="102"/>
        <v>7</v>
      </c>
      <c r="AH589" s="2">
        <f t="shared" si="103"/>
        <v>1</v>
      </c>
      <c r="AI589" s="2">
        <f>COUNTIF(【編集不可】祝日一覧!$B$1:$B$23,$F589)</f>
        <v>0</v>
      </c>
      <c r="AJ589" s="2">
        <f>COUNTIF(【編集不可】祝日一覧!$B$1:$B$23,$AF589)</f>
        <v>0</v>
      </c>
      <c r="AK589" s="2" t="str">
        <f ca="1">$B589&amp;"-"&amp;COUNTIF($B$13:INDIRECT("B"&amp;12+A589),B589)</f>
        <v>-0</v>
      </c>
    </row>
    <row r="590" spans="1:37" ht="21.95" customHeight="1" x14ac:dyDescent="0.25">
      <c r="A590" s="7">
        <v>578</v>
      </c>
      <c r="B590" s="14"/>
      <c r="C590" s="28"/>
      <c r="D590" s="28"/>
      <c r="E590" s="17"/>
      <c r="F590" s="17"/>
      <c r="G590" s="6"/>
      <c r="H590" s="81" t="s">
        <v>24</v>
      </c>
      <c r="I590" s="113">
        <f t="shared" si="104"/>
        <v>0</v>
      </c>
      <c r="J590" s="114"/>
      <c r="K590" s="5" t="s">
        <v>24</v>
      </c>
      <c r="L590" s="6"/>
      <c r="M590" s="81" t="s">
        <v>25</v>
      </c>
      <c r="N590" s="113">
        <f t="shared" si="105"/>
        <v>0</v>
      </c>
      <c r="O590" s="114"/>
      <c r="P590" s="5" t="s">
        <v>24</v>
      </c>
      <c r="R590" s="113">
        <f t="shared" si="106"/>
        <v>0</v>
      </c>
      <c r="S590" s="114"/>
      <c r="T590" s="5" t="s">
        <v>24</v>
      </c>
      <c r="V590" s="25" t="str">
        <f t="shared" ref="V590:V653" si="109">IF($G590="","",IF(AND($W590="平日",$G590&gt;=3000),"配布対象",IF(AND($W590="休日",$G590&gt;=2000),"配布対象","配布対象外")))</f>
        <v/>
      </c>
      <c r="W590" s="25" t="str">
        <f t="shared" si="107"/>
        <v/>
      </c>
      <c r="X590" s="25" t="str">
        <f t="shared" ref="X590:X653" si="110">IF($L590="","",IF(AND($V590="配布対象",$W590="平日"),2*$L590,IF(AND($V590="配布対象",$W590="休日"),1*$L590,"")))</f>
        <v/>
      </c>
      <c r="Y590" s="25" t="s">
        <v>26</v>
      </c>
      <c r="Z590" s="29"/>
      <c r="AA590" s="25" t="str">
        <f t="shared" si="108"/>
        <v/>
      </c>
      <c r="AB590" s="29"/>
      <c r="AC590" s="29"/>
      <c r="AD590" s="87" t="str">
        <f t="shared" ref="AD590:AD653" si="111">IF(AND(RIGHT($Z590,6)="",RIGHT($AB590,6)="",RIGHT($AC590,6)=""),"",IF(RIGHT($AC590,6)="",RIGHT($AB590,6)-RIGHT($Z590,6)+1,IF(AND(RIGHT($Z590,6)="",RIGHT($AB590,6)=""),LEN(TRIM($AC590))-LEN(SUBSTITUTE(TRIM($AC590),",",""))+1,RIGHT($AB590,6)-RIGHT($Z590,6)+1+LEN(TRIM($AC590))-LEN(SUBSTITUTE(TRIM($AC590),",",""))+1)))</f>
        <v/>
      </c>
      <c r="AE590" s="95" t="str">
        <f t="shared" ref="AE590:AE653" si="112">IFERROR($X590-$AD590,"")</f>
        <v/>
      </c>
      <c r="AF590" s="23">
        <f t="shared" ref="AF590:AF653" si="113">$F590+1</f>
        <v>1</v>
      </c>
      <c r="AG590" s="2">
        <f t="shared" ref="AG590:AG653" si="114">WEEKDAY($F590,1)</f>
        <v>7</v>
      </c>
      <c r="AH590" s="2">
        <f t="shared" ref="AH590:AH653" si="115">WEEKDAY($AF590,1)</f>
        <v>1</v>
      </c>
      <c r="AI590" s="2">
        <f>COUNTIF(【編集不可】祝日一覧!$B$1:$B$23,$F590)</f>
        <v>0</v>
      </c>
      <c r="AJ590" s="2">
        <f>COUNTIF(【編集不可】祝日一覧!$B$1:$B$23,$AF590)</f>
        <v>0</v>
      </c>
      <c r="AK590" s="2" t="str">
        <f ca="1">$B590&amp;"-"&amp;COUNTIF($B$13:INDIRECT("B"&amp;12+A590),B590)</f>
        <v>-0</v>
      </c>
    </row>
    <row r="591" spans="1:37" ht="21.95" customHeight="1" x14ac:dyDescent="0.25">
      <c r="A591" s="7">
        <v>579</v>
      </c>
      <c r="B591" s="14"/>
      <c r="C591" s="28"/>
      <c r="D591" s="28"/>
      <c r="E591" s="17"/>
      <c r="F591" s="17"/>
      <c r="G591" s="6"/>
      <c r="H591" s="81" t="s">
        <v>24</v>
      </c>
      <c r="I591" s="113">
        <f t="shared" si="104"/>
        <v>0</v>
      </c>
      <c r="J591" s="114"/>
      <c r="K591" s="5" t="s">
        <v>24</v>
      </c>
      <c r="L591" s="6"/>
      <c r="M591" s="81" t="s">
        <v>25</v>
      </c>
      <c r="N591" s="113">
        <f t="shared" si="105"/>
        <v>0</v>
      </c>
      <c r="O591" s="114"/>
      <c r="P591" s="5" t="s">
        <v>24</v>
      </c>
      <c r="R591" s="113">
        <f t="shared" si="106"/>
        <v>0</v>
      </c>
      <c r="S591" s="114"/>
      <c r="T591" s="5" t="s">
        <v>24</v>
      </c>
      <c r="V591" s="25" t="str">
        <f t="shared" si="109"/>
        <v/>
      </c>
      <c r="W591" s="25" t="str">
        <f t="shared" si="107"/>
        <v/>
      </c>
      <c r="X591" s="25" t="str">
        <f t="shared" si="110"/>
        <v/>
      </c>
      <c r="Y591" s="25" t="s">
        <v>26</v>
      </c>
      <c r="Z591" s="29"/>
      <c r="AA591" s="25" t="str">
        <f t="shared" si="108"/>
        <v/>
      </c>
      <c r="AB591" s="29"/>
      <c r="AC591" s="29"/>
      <c r="AD591" s="87" t="str">
        <f t="shared" si="111"/>
        <v/>
      </c>
      <c r="AE591" s="95" t="str">
        <f t="shared" si="112"/>
        <v/>
      </c>
      <c r="AF591" s="23">
        <f t="shared" si="113"/>
        <v>1</v>
      </c>
      <c r="AG591" s="2">
        <f t="shared" si="114"/>
        <v>7</v>
      </c>
      <c r="AH591" s="2">
        <f t="shared" si="115"/>
        <v>1</v>
      </c>
      <c r="AI591" s="2">
        <f>COUNTIF(【編集不可】祝日一覧!$B$1:$B$23,$F591)</f>
        <v>0</v>
      </c>
      <c r="AJ591" s="2">
        <f>COUNTIF(【編集不可】祝日一覧!$B$1:$B$23,$AF591)</f>
        <v>0</v>
      </c>
      <c r="AK591" s="2" t="str">
        <f ca="1">$B591&amp;"-"&amp;COUNTIF($B$13:INDIRECT("B"&amp;12+A591),B591)</f>
        <v>-0</v>
      </c>
    </row>
    <row r="592" spans="1:37" ht="21.95" customHeight="1" x14ac:dyDescent="0.25">
      <c r="A592" s="7">
        <v>580</v>
      </c>
      <c r="B592" s="14"/>
      <c r="C592" s="28"/>
      <c r="D592" s="28"/>
      <c r="E592" s="17"/>
      <c r="F592" s="17"/>
      <c r="G592" s="6"/>
      <c r="H592" s="81" t="s">
        <v>24</v>
      </c>
      <c r="I592" s="113">
        <f t="shared" si="104"/>
        <v>0</v>
      </c>
      <c r="J592" s="114"/>
      <c r="K592" s="5" t="s">
        <v>24</v>
      </c>
      <c r="L592" s="6"/>
      <c r="M592" s="81" t="s">
        <v>25</v>
      </c>
      <c r="N592" s="113">
        <f t="shared" si="105"/>
        <v>0</v>
      </c>
      <c r="O592" s="114"/>
      <c r="P592" s="5" t="s">
        <v>24</v>
      </c>
      <c r="R592" s="113">
        <f t="shared" si="106"/>
        <v>0</v>
      </c>
      <c r="S592" s="114"/>
      <c r="T592" s="5" t="s">
        <v>24</v>
      </c>
      <c r="V592" s="25" t="str">
        <f t="shared" si="109"/>
        <v/>
      </c>
      <c r="W592" s="25" t="str">
        <f t="shared" si="107"/>
        <v/>
      </c>
      <c r="X592" s="25" t="str">
        <f t="shared" si="110"/>
        <v/>
      </c>
      <c r="Y592" s="25" t="s">
        <v>26</v>
      </c>
      <c r="Z592" s="29"/>
      <c r="AA592" s="25" t="str">
        <f t="shared" si="108"/>
        <v/>
      </c>
      <c r="AB592" s="29"/>
      <c r="AC592" s="29"/>
      <c r="AD592" s="87" t="str">
        <f t="shared" si="111"/>
        <v/>
      </c>
      <c r="AE592" s="95" t="str">
        <f t="shared" si="112"/>
        <v/>
      </c>
      <c r="AF592" s="23">
        <f t="shared" si="113"/>
        <v>1</v>
      </c>
      <c r="AG592" s="2">
        <f t="shared" si="114"/>
        <v>7</v>
      </c>
      <c r="AH592" s="2">
        <f t="shared" si="115"/>
        <v>1</v>
      </c>
      <c r="AI592" s="2">
        <f>COUNTIF(【編集不可】祝日一覧!$B$1:$B$23,$F592)</f>
        <v>0</v>
      </c>
      <c r="AJ592" s="2">
        <f>COUNTIF(【編集不可】祝日一覧!$B$1:$B$23,$AF592)</f>
        <v>0</v>
      </c>
      <c r="AK592" s="2" t="str">
        <f ca="1">$B592&amp;"-"&amp;COUNTIF($B$13:INDIRECT("B"&amp;12+A592),B592)</f>
        <v>-0</v>
      </c>
    </row>
    <row r="593" spans="1:37" ht="21.95" customHeight="1" x14ac:dyDescent="0.25">
      <c r="A593" s="7">
        <v>581</v>
      </c>
      <c r="B593" s="14"/>
      <c r="C593" s="28"/>
      <c r="D593" s="28"/>
      <c r="E593" s="17"/>
      <c r="F593" s="17"/>
      <c r="G593" s="6"/>
      <c r="H593" s="81" t="s">
        <v>24</v>
      </c>
      <c r="I593" s="113">
        <f t="shared" si="104"/>
        <v>0</v>
      </c>
      <c r="J593" s="114"/>
      <c r="K593" s="5" t="s">
        <v>24</v>
      </c>
      <c r="L593" s="6"/>
      <c r="M593" s="81" t="s">
        <v>25</v>
      </c>
      <c r="N593" s="113">
        <f t="shared" si="105"/>
        <v>0</v>
      </c>
      <c r="O593" s="114"/>
      <c r="P593" s="5" t="s">
        <v>24</v>
      </c>
      <c r="R593" s="113">
        <f t="shared" si="106"/>
        <v>0</v>
      </c>
      <c r="S593" s="114"/>
      <c r="T593" s="5" t="s">
        <v>24</v>
      </c>
      <c r="V593" s="25" t="str">
        <f t="shared" si="109"/>
        <v/>
      </c>
      <c r="W593" s="25" t="str">
        <f t="shared" si="107"/>
        <v/>
      </c>
      <c r="X593" s="25" t="str">
        <f t="shared" si="110"/>
        <v/>
      </c>
      <c r="Y593" s="25" t="s">
        <v>26</v>
      </c>
      <c r="Z593" s="29"/>
      <c r="AA593" s="25" t="str">
        <f t="shared" si="108"/>
        <v/>
      </c>
      <c r="AB593" s="29"/>
      <c r="AC593" s="29"/>
      <c r="AD593" s="87" t="str">
        <f t="shared" si="111"/>
        <v/>
      </c>
      <c r="AE593" s="95" t="str">
        <f t="shared" si="112"/>
        <v/>
      </c>
      <c r="AF593" s="23">
        <f t="shared" si="113"/>
        <v>1</v>
      </c>
      <c r="AG593" s="2">
        <f t="shared" si="114"/>
        <v>7</v>
      </c>
      <c r="AH593" s="2">
        <f t="shared" si="115"/>
        <v>1</v>
      </c>
      <c r="AI593" s="2">
        <f>COUNTIF(【編集不可】祝日一覧!$B$1:$B$23,$F593)</f>
        <v>0</v>
      </c>
      <c r="AJ593" s="2">
        <f>COUNTIF(【編集不可】祝日一覧!$B$1:$B$23,$AF593)</f>
        <v>0</v>
      </c>
      <c r="AK593" s="2" t="str">
        <f ca="1">$B593&amp;"-"&amp;COUNTIF($B$13:INDIRECT("B"&amp;12+A593),B593)</f>
        <v>-0</v>
      </c>
    </row>
    <row r="594" spans="1:37" ht="21.95" customHeight="1" x14ac:dyDescent="0.25">
      <c r="A594" s="7">
        <v>582</v>
      </c>
      <c r="B594" s="14"/>
      <c r="C594" s="28"/>
      <c r="D594" s="28"/>
      <c r="E594" s="17"/>
      <c r="F594" s="17"/>
      <c r="G594" s="6"/>
      <c r="H594" s="81" t="s">
        <v>24</v>
      </c>
      <c r="I594" s="113">
        <f t="shared" si="104"/>
        <v>0</v>
      </c>
      <c r="J594" s="114"/>
      <c r="K594" s="5" t="s">
        <v>24</v>
      </c>
      <c r="L594" s="6"/>
      <c r="M594" s="81" t="s">
        <v>25</v>
      </c>
      <c r="N594" s="113">
        <f t="shared" si="105"/>
        <v>0</v>
      </c>
      <c r="O594" s="114"/>
      <c r="P594" s="5" t="s">
        <v>24</v>
      </c>
      <c r="R594" s="113">
        <f t="shared" si="106"/>
        <v>0</v>
      </c>
      <c r="S594" s="114"/>
      <c r="T594" s="5" t="s">
        <v>24</v>
      </c>
      <c r="V594" s="25" t="str">
        <f t="shared" si="109"/>
        <v/>
      </c>
      <c r="W594" s="25" t="str">
        <f t="shared" si="107"/>
        <v/>
      </c>
      <c r="X594" s="25" t="str">
        <f t="shared" si="110"/>
        <v/>
      </c>
      <c r="Y594" s="25" t="s">
        <v>26</v>
      </c>
      <c r="Z594" s="29"/>
      <c r="AA594" s="25" t="str">
        <f t="shared" si="108"/>
        <v/>
      </c>
      <c r="AB594" s="29"/>
      <c r="AC594" s="29"/>
      <c r="AD594" s="87" t="str">
        <f t="shared" si="111"/>
        <v/>
      </c>
      <c r="AE594" s="95" t="str">
        <f t="shared" si="112"/>
        <v/>
      </c>
      <c r="AF594" s="23">
        <f t="shared" si="113"/>
        <v>1</v>
      </c>
      <c r="AG594" s="2">
        <f t="shared" si="114"/>
        <v>7</v>
      </c>
      <c r="AH594" s="2">
        <f t="shared" si="115"/>
        <v>1</v>
      </c>
      <c r="AI594" s="2">
        <f>COUNTIF(【編集不可】祝日一覧!$B$1:$B$23,$F594)</f>
        <v>0</v>
      </c>
      <c r="AJ594" s="2">
        <f>COUNTIF(【編集不可】祝日一覧!$B$1:$B$23,$AF594)</f>
        <v>0</v>
      </c>
      <c r="AK594" s="2" t="str">
        <f ca="1">$B594&amp;"-"&amp;COUNTIF($B$13:INDIRECT("B"&amp;12+A594),B594)</f>
        <v>-0</v>
      </c>
    </row>
    <row r="595" spans="1:37" ht="21.95" customHeight="1" x14ac:dyDescent="0.25">
      <c r="A595" s="7">
        <v>583</v>
      </c>
      <c r="B595" s="14"/>
      <c r="C595" s="28"/>
      <c r="D595" s="28"/>
      <c r="E595" s="17"/>
      <c r="F595" s="17"/>
      <c r="G595" s="6"/>
      <c r="H595" s="81" t="s">
        <v>24</v>
      </c>
      <c r="I595" s="113">
        <f t="shared" si="104"/>
        <v>0</v>
      </c>
      <c r="J595" s="114"/>
      <c r="K595" s="5" t="s">
        <v>24</v>
      </c>
      <c r="L595" s="6"/>
      <c r="M595" s="81" t="s">
        <v>25</v>
      </c>
      <c r="N595" s="113">
        <f t="shared" si="105"/>
        <v>0</v>
      </c>
      <c r="O595" s="114"/>
      <c r="P595" s="5" t="s">
        <v>24</v>
      </c>
      <c r="R595" s="113">
        <f t="shared" si="106"/>
        <v>0</v>
      </c>
      <c r="S595" s="114"/>
      <c r="T595" s="5" t="s">
        <v>24</v>
      </c>
      <c r="V595" s="25" t="str">
        <f t="shared" si="109"/>
        <v/>
      </c>
      <c r="W595" s="25" t="str">
        <f t="shared" si="107"/>
        <v/>
      </c>
      <c r="X595" s="25" t="str">
        <f t="shared" si="110"/>
        <v/>
      </c>
      <c r="Y595" s="25" t="s">
        <v>26</v>
      </c>
      <c r="Z595" s="29"/>
      <c r="AA595" s="25" t="str">
        <f t="shared" si="108"/>
        <v/>
      </c>
      <c r="AB595" s="29"/>
      <c r="AC595" s="29"/>
      <c r="AD595" s="87" t="str">
        <f t="shared" si="111"/>
        <v/>
      </c>
      <c r="AE595" s="95" t="str">
        <f t="shared" si="112"/>
        <v/>
      </c>
      <c r="AF595" s="23">
        <f t="shared" si="113"/>
        <v>1</v>
      </c>
      <c r="AG595" s="2">
        <f t="shared" si="114"/>
        <v>7</v>
      </c>
      <c r="AH595" s="2">
        <f t="shared" si="115"/>
        <v>1</v>
      </c>
      <c r="AI595" s="2">
        <f>COUNTIF(【編集不可】祝日一覧!$B$1:$B$23,$F595)</f>
        <v>0</v>
      </c>
      <c r="AJ595" s="2">
        <f>COUNTIF(【編集不可】祝日一覧!$B$1:$B$23,$AF595)</f>
        <v>0</v>
      </c>
      <c r="AK595" s="2" t="str">
        <f ca="1">$B595&amp;"-"&amp;COUNTIF($B$13:INDIRECT("B"&amp;12+A595),B595)</f>
        <v>-0</v>
      </c>
    </row>
    <row r="596" spans="1:37" ht="21.95" customHeight="1" x14ac:dyDescent="0.25">
      <c r="A596" s="7">
        <v>584</v>
      </c>
      <c r="B596" s="14"/>
      <c r="C596" s="28"/>
      <c r="D596" s="28"/>
      <c r="E596" s="17"/>
      <c r="F596" s="17"/>
      <c r="G596" s="6"/>
      <c r="H596" s="81" t="s">
        <v>24</v>
      </c>
      <c r="I596" s="113">
        <f t="shared" ref="I596:I659" si="116">IF(ROUNDDOWN(G596*0.2,0)&lt;3000,ROUNDDOWN(G596*0.2,0),3000)</f>
        <v>0</v>
      </c>
      <c r="J596" s="114"/>
      <c r="K596" s="5" t="s">
        <v>24</v>
      </c>
      <c r="L596" s="6"/>
      <c r="M596" s="81" t="s">
        <v>25</v>
      </c>
      <c r="N596" s="113">
        <f t="shared" si="105"/>
        <v>0</v>
      </c>
      <c r="O596" s="114"/>
      <c r="P596" s="5" t="s">
        <v>24</v>
      </c>
      <c r="R596" s="113">
        <f t="shared" si="106"/>
        <v>0</v>
      </c>
      <c r="S596" s="114"/>
      <c r="T596" s="5" t="s">
        <v>24</v>
      </c>
      <c r="V596" s="25" t="str">
        <f t="shared" si="109"/>
        <v/>
      </c>
      <c r="W596" s="25" t="str">
        <f t="shared" si="107"/>
        <v/>
      </c>
      <c r="X596" s="25" t="str">
        <f t="shared" si="110"/>
        <v/>
      </c>
      <c r="Y596" s="25" t="s">
        <v>26</v>
      </c>
      <c r="Z596" s="29"/>
      <c r="AA596" s="25" t="str">
        <f t="shared" si="108"/>
        <v/>
      </c>
      <c r="AB596" s="29"/>
      <c r="AC596" s="29"/>
      <c r="AD596" s="87" t="str">
        <f t="shared" si="111"/>
        <v/>
      </c>
      <c r="AE596" s="95" t="str">
        <f t="shared" si="112"/>
        <v/>
      </c>
      <c r="AF596" s="23">
        <f t="shared" si="113"/>
        <v>1</v>
      </c>
      <c r="AG596" s="2">
        <f t="shared" si="114"/>
        <v>7</v>
      </c>
      <c r="AH596" s="2">
        <f t="shared" si="115"/>
        <v>1</v>
      </c>
      <c r="AI596" s="2">
        <f>COUNTIF(【編集不可】祝日一覧!$B$1:$B$23,$F596)</f>
        <v>0</v>
      </c>
      <c r="AJ596" s="2">
        <f>COUNTIF(【編集不可】祝日一覧!$B$1:$B$23,$AF596)</f>
        <v>0</v>
      </c>
      <c r="AK596" s="2" t="str">
        <f ca="1">$B596&amp;"-"&amp;COUNTIF($B$13:INDIRECT("B"&amp;12+A596),B596)</f>
        <v>-0</v>
      </c>
    </row>
    <row r="597" spans="1:37" ht="21.95" customHeight="1" x14ac:dyDescent="0.25">
      <c r="A597" s="7">
        <v>585</v>
      </c>
      <c r="B597" s="14"/>
      <c r="C597" s="28"/>
      <c r="D597" s="28"/>
      <c r="E597" s="17"/>
      <c r="F597" s="17"/>
      <c r="G597" s="6"/>
      <c r="H597" s="81" t="s">
        <v>24</v>
      </c>
      <c r="I597" s="113">
        <f t="shared" si="116"/>
        <v>0</v>
      </c>
      <c r="J597" s="114"/>
      <c r="K597" s="5" t="s">
        <v>24</v>
      </c>
      <c r="L597" s="6"/>
      <c r="M597" s="81" t="s">
        <v>25</v>
      </c>
      <c r="N597" s="113">
        <f t="shared" si="105"/>
        <v>0</v>
      </c>
      <c r="O597" s="114"/>
      <c r="P597" s="5" t="s">
        <v>24</v>
      </c>
      <c r="R597" s="113">
        <f t="shared" si="106"/>
        <v>0</v>
      </c>
      <c r="S597" s="114"/>
      <c r="T597" s="5" t="s">
        <v>24</v>
      </c>
      <c r="V597" s="25" t="str">
        <f t="shared" si="109"/>
        <v/>
      </c>
      <c r="W597" s="25" t="str">
        <f t="shared" si="107"/>
        <v/>
      </c>
      <c r="X597" s="25" t="str">
        <f t="shared" si="110"/>
        <v/>
      </c>
      <c r="Y597" s="25" t="s">
        <v>26</v>
      </c>
      <c r="Z597" s="29"/>
      <c r="AA597" s="25" t="str">
        <f t="shared" si="108"/>
        <v/>
      </c>
      <c r="AB597" s="29"/>
      <c r="AC597" s="29"/>
      <c r="AD597" s="87" t="str">
        <f t="shared" si="111"/>
        <v/>
      </c>
      <c r="AE597" s="95" t="str">
        <f t="shared" si="112"/>
        <v/>
      </c>
      <c r="AF597" s="23">
        <f t="shared" si="113"/>
        <v>1</v>
      </c>
      <c r="AG597" s="2">
        <f t="shared" si="114"/>
        <v>7</v>
      </c>
      <c r="AH597" s="2">
        <f t="shared" si="115"/>
        <v>1</v>
      </c>
      <c r="AI597" s="2">
        <f>COUNTIF(【編集不可】祝日一覧!$B$1:$B$23,$F597)</f>
        <v>0</v>
      </c>
      <c r="AJ597" s="2">
        <f>COUNTIF(【編集不可】祝日一覧!$B$1:$B$23,$AF597)</f>
        <v>0</v>
      </c>
      <c r="AK597" s="2" t="str">
        <f ca="1">$B597&amp;"-"&amp;COUNTIF($B$13:INDIRECT("B"&amp;12+A597),B597)</f>
        <v>-0</v>
      </c>
    </row>
    <row r="598" spans="1:37" ht="21.95" customHeight="1" x14ac:dyDescent="0.25">
      <c r="A598" s="7">
        <v>586</v>
      </c>
      <c r="B598" s="14"/>
      <c r="C598" s="28"/>
      <c r="D598" s="28"/>
      <c r="E598" s="17"/>
      <c r="F598" s="17"/>
      <c r="G598" s="6"/>
      <c r="H598" s="81" t="s">
        <v>24</v>
      </c>
      <c r="I598" s="113">
        <f t="shared" si="116"/>
        <v>0</v>
      </c>
      <c r="J598" s="114"/>
      <c r="K598" s="5" t="s">
        <v>24</v>
      </c>
      <c r="L598" s="6"/>
      <c r="M598" s="81" t="s">
        <v>25</v>
      </c>
      <c r="N598" s="113">
        <f t="shared" si="105"/>
        <v>0</v>
      </c>
      <c r="O598" s="114"/>
      <c r="P598" s="5" t="s">
        <v>24</v>
      </c>
      <c r="R598" s="113">
        <f t="shared" si="106"/>
        <v>0</v>
      </c>
      <c r="S598" s="114"/>
      <c r="T598" s="5" t="s">
        <v>24</v>
      </c>
      <c r="V598" s="25" t="str">
        <f t="shared" si="109"/>
        <v/>
      </c>
      <c r="W598" s="25" t="str">
        <f t="shared" si="107"/>
        <v/>
      </c>
      <c r="X598" s="25" t="str">
        <f t="shared" si="110"/>
        <v/>
      </c>
      <c r="Y598" s="25" t="s">
        <v>26</v>
      </c>
      <c r="Z598" s="29"/>
      <c r="AA598" s="25" t="str">
        <f t="shared" si="108"/>
        <v/>
      </c>
      <c r="AB598" s="29"/>
      <c r="AC598" s="29"/>
      <c r="AD598" s="87" t="str">
        <f t="shared" si="111"/>
        <v/>
      </c>
      <c r="AE598" s="95" t="str">
        <f t="shared" si="112"/>
        <v/>
      </c>
      <c r="AF598" s="23">
        <f t="shared" si="113"/>
        <v>1</v>
      </c>
      <c r="AG598" s="2">
        <f t="shared" si="114"/>
        <v>7</v>
      </c>
      <c r="AH598" s="2">
        <f t="shared" si="115"/>
        <v>1</v>
      </c>
      <c r="AI598" s="2">
        <f>COUNTIF(【編集不可】祝日一覧!$B$1:$B$23,$F598)</f>
        <v>0</v>
      </c>
      <c r="AJ598" s="2">
        <f>COUNTIF(【編集不可】祝日一覧!$B$1:$B$23,$AF598)</f>
        <v>0</v>
      </c>
      <c r="AK598" s="2" t="str">
        <f ca="1">$B598&amp;"-"&amp;COUNTIF($B$13:INDIRECT("B"&amp;12+A598),B598)</f>
        <v>-0</v>
      </c>
    </row>
    <row r="599" spans="1:37" ht="21.95" customHeight="1" x14ac:dyDescent="0.25">
      <c r="A599" s="7">
        <v>587</v>
      </c>
      <c r="B599" s="14"/>
      <c r="C599" s="28"/>
      <c r="D599" s="28"/>
      <c r="E599" s="17"/>
      <c r="F599" s="17"/>
      <c r="G599" s="6"/>
      <c r="H599" s="81" t="s">
        <v>24</v>
      </c>
      <c r="I599" s="113">
        <f t="shared" si="116"/>
        <v>0</v>
      </c>
      <c r="J599" s="114"/>
      <c r="K599" s="5" t="s">
        <v>24</v>
      </c>
      <c r="L599" s="6"/>
      <c r="M599" s="81" t="s">
        <v>25</v>
      </c>
      <c r="N599" s="113">
        <f t="shared" si="105"/>
        <v>0</v>
      </c>
      <c r="O599" s="114"/>
      <c r="P599" s="5" t="s">
        <v>24</v>
      </c>
      <c r="R599" s="113">
        <f t="shared" si="106"/>
        <v>0</v>
      </c>
      <c r="S599" s="114"/>
      <c r="T599" s="5" t="s">
        <v>24</v>
      </c>
      <c r="V599" s="25" t="str">
        <f t="shared" si="109"/>
        <v/>
      </c>
      <c r="W599" s="25" t="str">
        <f t="shared" si="107"/>
        <v/>
      </c>
      <c r="X599" s="25" t="str">
        <f t="shared" si="110"/>
        <v/>
      </c>
      <c r="Y599" s="25" t="s">
        <v>26</v>
      </c>
      <c r="Z599" s="29"/>
      <c r="AA599" s="25" t="str">
        <f t="shared" si="108"/>
        <v/>
      </c>
      <c r="AB599" s="29"/>
      <c r="AC599" s="29"/>
      <c r="AD599" s="87" t="str">
        <f t="shared" si="111"/>
        <v/>
      </c>
      <c r="AE599" s="95" t="str">
        <f t="shared" si="112"/>
        <v/>
      </c>
      <c r="AF599" s="23">
        <f t="shared" si="113"/>
        <v>1</v>
      </c>
      <c r="AG599" s="2">
        <f t="shared" si="114"/>
        <v>7</v>
      </c>
      <c r="AH599" s="2">
        <f t="shared" si="115"/>
        <v>1</v>
      </c>
      <c r="AI599" s="2">
        <f>COUNTIF(【編集不可】祝日一覧!$B$1:$B$23,$F599)</f>
        <v>0</v>
      </c>
      <c r="AJ599" s="2">
        <f>COUNTIF(【編集不可】祝日一覧!$B$1:$B$23,$AF599)</f>
        <v>0</v>
      </c>
      <c r="AK599" s="2" t="str">
        <f ca="1">$B599&amp;"-"&amp;COUNTIF($B$13:INDIRECT("B"&amp;12+A599),B599)</f>
        <v>-0</v>
      </c>
    </row>
    <row r="600" spans="1:37" ht="21.95" customHeight="1" x14ac:dyDescent="0.25">
      <c r="A600" s="7">
        <v>588</v>
      </c>
      <c r="B600" s="14"/>
      <c r="C600" s="28"/>
      <c r="D600" s="28"/>
      <c r="E600" s="17"/>
      <c r="F600" s="17"/>
      <c r="G600" s="6"/>
      <c r="H600" s="81" t="s">
        <v>24</v>
      </c>
      <c r="I600" s="113">
        <f t="shared" si="116"/>
        <v>0</v>
      </c>
      <c r="J600" s="114"/>
      <c r="K600" s="5" t="s">
        <v>24</v>
      </c>
      <c r="L600" s="6"/>
      <c r="M600" s="81" t="s">
        <v>25</v>
      </c>
      <c r="N600" s="113">
        <f t="shared" si="105"/>
        <v>0</v>
      </c>
      <c r="O600" s="114"/>
      <c r="P600" s="5" t="s">
        <v>24</v>
      </c>
      <c r="R600" s="113">
        <f t="shared" si="106"/>
        <v>0</v>
      </c>
      <c r="S600" s="114"/>
      <c r="T600" s="5" t="s">
        <v>24</v>
      </c>
      <c r="V600" s="25" t="str">
        <f t="shared" si="109"/>
        <v/>
      </c>
      <c r="W600" s="25" t="str">
        <f t="shared" si="107"/>
        <v/>
      </c>
      <c r="X600" s="25" t="str">
        <f t="shared" si="110"/>
        <v/>
      </c>
      <c r="Y600" s="25" t="s">
        <v>26</v>
      </c>
      <c r="Z600" s="29"/>
      <c r="AA600" s="25" t="str">
        <f t="shared" si="108"/>
        <v/>
      </c>
      <c r="AB600" s="29"/>
      <c r="AC600" s="29"/>
      <c r="AD600" s="87" t="str">
        <f t="shared" si="111"/>
        <v/>
      </c>
      <c r="AE600" s="95" t="str">
        <f t="shared" si="112"/>
        <v/>
      </c>
      <c r="AF600" s="23">
        <f t="shared" si="113"/>
        <v>1</v>
      </c>
      <c r="AG600" s="2">
        <f t="shared" si="114"/>
        <v>7</v>
      </c>
      <c r="AH600" s="2">
        <f t="shared" si="115"/>
        <v>1</v>
      </c>
      <c r="AI600" s="2">
        <f>COUNTIF(【編集不可】祝日一覧!$B$1:$B$23,$F600)</f>
        <v>0</v>
      </c>
      <c r="AJ600" s="2">
        <f>COUNTIF(【編集不可】祝日一覧!$B$1:$B$23,$AF600)</f>
        <v>0</v>
      </c>
      <c r="AK600" s="2" t="str">
        <f ca="1">$B600&amp;"-"&amp;COUNTIF($B$13:INDIRECT("B"&amp;12+A600),B600)</f>
        <v>-0</v>
      </c>
    </row>
    <row r="601" spans="1:37" ht="21.95" customHeight="1" x14ac:dyDescent="0.25">
      <c r="A601" s="7">
        <v>589</v>
      </c>
      <c r="B601" s="14"/>
      <c r="C601" s="28"/>
      <c r="D601" s="28"/>
      <c r="E601" s="17"/>
      <c r="F601" s="17"/>
      <c r="G601" s="6"/>
      <c r="H601" s="81" t="s">
        <v>24</v>
      </c>
      <c r="I601" s="113">
        <f t="shared" si="116"/>
        <v>0</v>
      </c>
      <c r="J601" s="114"/>
      <c r="K601" s="5" t="s">
        <v>24</v>
      </c>
      <c r="L601" s="6"/>
      <c r="M601" s="81" t="s">
        <v>25</v>
      </c>
      <c r="N601" s="113">
        <f t="shared" si="105"/>
        <v>0</v>
      </c>
      <c r="O601" s="114"/>
      <c r="P601" s="5" t="s">
        <v>24</v>
      </c>
      <c r="R601" s="113">
        <f t="shared" si="106"/>
        <v>0</v>
      </c>
      <c r="S601" s="114"/>
      <c r="T601" s="5" t="s">
        <v>24</v>
      </c>
      <c r="V601" s="25" t="str">
        <f t="shared" si="109"/>
        <v/>
      </c>
      <c r="W601" s="25" t="str">
        <f t="shared" si="107"/>
        <v/>
      </c>
      <c r="X601" s="25" t="str">
        <f t="shared" si="110"/>
        <v/>
      </c>
      <c r="Y601" s="25" t="s">
        <v>26</v>
      </c>
      <c r="Z601" s="29"/>
      <c r="AA601" s="25" t="str">
        <f t="shared" si="108"/>
        <v/>
      </c>
      <c r="AB601" s="29"/>
      <c r="AC601" s="29"/>
      <c r="AD601" s="87" t="str">
        <f t="shared" si="111"/>
        <v/>
      </c>
      <c r="AE601" s="95" t="str">
        <f t="shared" si="112"/>
        <v/>
      </c>
      <c r="AF601" s="23">
        <f t="shared" si="113"/>
        <v>1</v>
      </c>
      <c r="AG601" s="2">
        <f t="shared" si="114"/>
        <v>7</v>
      </c>
      <c r="AH601" s="2">
        <f t="shared" si="115"/>
        <v>1</v>
      </c>
      <c r="AI601" s="2">
        <f>COUNTIF(【編集不可】祝日一覧!$B$1:$B$23,$F601)</f>
        <v>0</v>
      </c>
      <c r="AJ601" s="2">
        <f>COUNTIF(【編集不可】祝日一覧!$B$1:$B$23,$AF601)</f>
        <v>0</v>
      </c>
      <c r="AK601" s="2" t="str">
        <f ca="1">$B601&amp;"-"&amp;COUNTIF($B$13:INDIRECT("B"&amp;12+A601),B601)</f>
        <v>-0</v>
      </c>
    </row>
    <row r="602" spans="1:37" ht="21.95" customHeight="1" x14ac:dyDescent="0.25">
      <c r="A602" s="7">
        <v>590</v>
      </c>
      <c r="B602" s="14"/>
      <c r="C602" s="28"/>
      <c r="D602" s="28"/>
      <c r="E602" s="17"/>
      <c r="F602" s="17"/>
      <c r="G602" s="6"/>
      <c r="H602" s="81" t="s">
        <v>24</v>
      </c>
      <c r="I602" s="113">
        <f t="shared" si="116"/>
        <v>0</v>
      </c>
      <c r="J602" s="114"/>
      <c r="K602" s="5" t="s">
        <v>24</v>
      </c>
      <c r="L602" s="6"/>
      <c r="M602" s="81" t="s">
        <v>25</v>
      </c>
      <c r="N602" s="113">
        <f t="shared" si="105"/>
        <v>0</v>
      </c>
      <c r="O602" s="114"/>
      <c r="P602" s="5" t="s">
        <v>24</v>
      </c>
      <c r="R602" s="113">
        <f t="shared" si="106"/>
        <v>0</v>
      </c>
      <c r="S602" s="114"/>
      <c r="T602" s="5" t="s">
        <v>24</v>
      </c>
      <c r="V602" s="25" t="str">
        <f t="shared" si="109"/>
        <v/>
      </c>
      <c r="W602" s="25" t="str">
        <f t="shared" si="107"/>
        <v/>
      </c>
      <c r="X602" s="25" t="str">
        <f t="shared" si="110"/>
        <v/>
      </c>
      <c r="Y602" s="25" t="s">
        <v>26</v>
      </c>
      <c r="Z602" s="29"/>
      <c r="AA602" s="25" t="str">
        <f t="shared" si="108"/>
        <v/>
      </c>
      <c r="AB602" s="29"/>
      <c r="AC602" s="29"/>
      <c r="AD602" s="87" t="str">
        <f t="shared" si="111"/>
        <v/>
      </c>
      <c r="AE602" s="95" t="str">
        <f t="shared" si="112"/>
        <v/>
      </c>
      <c r="AF602" s="23">
        <f t="shared" si="113"/>
        <v>1</v>
      </c>
      <c r="AG602" s="2">
        <f t="shared" si="114"/>
        <v>7</v>
      </c>
      <c r="AH602" s="2">
        <f t="shared" si="115"/>
        <v>1</v>
      </c>
      <c r="AI602" s="2">
        <f>COUNTIF(【編集不可】祝日一覧!$B$1:$B$23,$F602)</f>
        <v>0</v>
      </c>
      <c r="AJ602" s="2">
        <f>COUNTIF(【編集不可】祝日一覧!$B$1:$B$23,$AF602)</f>
        <v>0</v>
      </c>
      <c r="AK602" s="2" t="str">
        <f ca="1">$B602&amp;"-"&amp;COUNTIF($B$13:INDIRECT("B"&amp;12+A602),B602)</f>
        <v>-0</v>
      </c>
    </row>
    <row r="603" spans="1:37" ht="21.95" customHeight="1" x14ac:dyDescent="0.25">
      <c r="A603" s="7">
        <v>591</v>
      </c>
      <c r="B603" s="14"/>
      <c r="C603" s="28"/>
      <c r="D603" s="28"/>
      <c r="E603" s="17"/>
      <c r="F603" s="17"/>
      <c r="G603" s="6"/>
      <c r="H603" s="81" t="s">
        <v>24</v>
      </c>
      <c r="I603" s="113">
        <f t="shared" si="116"/>
        <v>0</v>
      </c>
      <c r="J603" s="114"/>
      <c r="K603" s="5" t="s">
        <v>24</v>
      </c>
      <c r="L603" s="6"/>
      <c r="M603" s="81" t="s">
        <v>25</v>
      </c>
      <c r="N603" s="113">
        <f t="shared" si="105"/>
        <v>0</v>
      </c>
      <c r="O603" s="114"/>
      <c r="P603" s="5" t="s">
        <v>24</v>
      </c>
      <c r="R603" s="113">
        <f t="shared" si="106"/>
        <v>0</v>
      </c>
      <c r="S603" s="114"/>
      <c r="T603" s="5" t="s">
        <v>24</v>
      </c>
      <c r="V603" s="25" t="str">
        <f t="shared" si="109"/>
        <v/>
      </c>
      <c r="W603" s="25" t="str">
        <f t="shared" si="107"/>
        <v/>
      </c>
      <c r="X603" s="25" t="str">
        <f t="shared" si="110"/>
        <v/>
      </c>
      <c r="Y603" s="25" t="s">
        <v>26</v>
      </c>
      <c r="Z603" s="29"/>
      <c r="AA603" s="25" t="str">
        <f t="shared" si="108"/>
        <v/>
      </c>
      <c r="AB603" s="29"/>
      <c r="AC603" s="29"/>
      <c r="AD603" s="87" t="str">
        <f t="shared" si="111"/>
        <v/>
      </c>
      <c r="AE603" s="95" t="str">
        <f t="shared" si="112"/>
        <v/>
      </c>
      <c r="AF603" s="23">
        <f t="shared" si="113"/>
        <v>1</v>
      </c>
      <c r="AG603" s="2">
        <f t="shared" si="114"/>
        <v>7</v>
      </c>
      <c r="AH603" s="2">
        <f t="shared" si="115"/>
        <v>1</v>
      </c>
      <c r="AI603" s="2">
        <f>COUNTIF(【編集不可】祝日一覧!$B$1:$B$23,$F603)</f>
        <v>0</v>
      </c>
      <c r="AJ603" s="2">
        <f>COUNTIF(【編集不可】祝日一覧!$B$1:$B$23,$AF603)</f>
        <v>0</v>
      </c>
      <c r="AK603" s="2" t="str">
        <f ca="1">$B603&amp;"-"&amp;COUNTIF($B$13:INDIRECT("B"&amp;12+A603),B603)</f>
        <v>-0</v>
      </c>
    </row>
    <row r="604" spans="1:37" ht="21.95" customHeight="1" x14ac:dyDescent="0.25">
      <c r="A604" s="7">
        <v>592</v>
      </c>
      <c r="B604" s="14"/>
      <c r="C604" s="28"/>
      <c r="D604" s="28"/>
      <c r="E604" s="17"/>
      <c r="F604" s="17"/>
      <c r="G604" s="6"/>
      <c r="H604" s="81" t="s">
        <v>24</v>
      </c>
      <c r="I604" s="113">
        <f t="shared" si="116"/>
        <v>0</v>
      </c>
      <c r="J604" s="114"/>
      <c r="K604" s="5" t="s">
        <v>24</v>
      </c>
      <c r="L604" s="6"/>
      <c r="M604" s="81" t="s">
        <v>25</v>
      </c>
      <c r="N604" s="113">
        <f t="shared" si="105"/>
        <v>0</v>
      </c>
      <c r="O604" s="114"/>
      <c r="P604" s="5" t="s">
        <v>24</v>
      </c>
      <c r="R604" s="113">
        <f t="shared" si="106"/>
        <v>0</v>
      </c>
      <c r="S604" s="114"/>
      <c r="T604" s="5" t="s">
        <v>24</v>
      </c>
      <c r="V604" s="25" t="str">
        <f t="shared" si="109"/>
        <v/>
      </c>
      <c r="W604" s="25" t="str">
        <f t="shared" si="107"/>
        <v/>
      </c>
      <c r="X604" s="25" t="str">
        <f t="shared" si="110"/>
        <v/>
      </c>
      <c r="Y604" s="25" t="s">
        <v>26</v>
      </c>
      <c r="Z604" s="29"/>
      <c r="AA604" s="25" t="str">
        <f t="shared" si="108"/>
        <v/>
      </c>
      <c r="AB604" s="29"/>
      <c r="AC604" s="29"/>
      <c r="AD604" s="87" t="str">
        <f t="shared" si="111"/>
        <v/>
      </c>
      <c r="AE604" s="95" t="str">
        <f t="shared" si="112"/>
        <v/>
      </c>
      <c r="AF604" s="23">
        <f t="shared" si="113"/>
        <v>1</v>
      </c>
      <c r="AG604" s="2">
        <f t="shared" si="114"/>
        <v>7</v>
      </c>
      <c r="AH604" s="2">
        <f t="shared" si="115"/>
        <v>1</v>
      </c>
      <c r="AI604" s="2">
        <f>COUNTIF(【編集不可】祝日一覧!$B$1:$B$23,$F604)</f>
        <v>0</v>
      </c>
      <c r="AJ604" s="2">
        <f>COUNTIF(【編集不可】祝日一覧!$B$1:$B$23,$AF604)</f>
        <v>0</v>
      </c>
      <c r="AK604" s="2" t="str">
        <f ca="1">$B604&amp;"-"&amp;COUNTIF($B$13:INDIRECT("B"&amp;12+A604),B604)</f>
        <v>-0</v>
      </c>
    </row>
    <row r="605" spans="1:37" ht="21.95" customHeight="1" x14ac:dyDescent="0.25">
      <c r="A605" s="7">
        <v>593</v>
      </c>
      <c r="B605" s="14"/>
      <c r="C605" s="28"/>
      <c r="D605" s="28"/>
      <c r="E605" s="17"/>
      <c r="F605" s="17"/>
      <c r="G605" s="6"/>
      <c r="H605" s="81" t="s">
        <v>24</v>
      </c>
      <c r="I605" s="113">
        <f t="shared" si="116"/>
        <v>0</v>
      </c>
      <c r="J605" s="114"/>
      <c r="K605" s="5" t="s">
        <v>24</v>
      </c>
      <c r="L605" s="6"/>
      <c r="M605" s="81" t="s">
        <v>25</v>
      </c>
      <c r="N605" s="113">
        <f t="shared" si="105"/>
        <v>0</v>
      </c>
      <c r="O605" s="114"/>
      <c r="P605" s="5" t="s">
        <v>24</v>
      </c>
      <c r="R605" s="113">
        <f t="shared" si="106"/>
        <v>0</v>
      </c>
      <c r="S605" s="114"/>
      <c r="T605" s="5" t="s">
        <v>24</v>
      </c>
      <c r="V605" s="25" t="str">
        <f t="shared" si="109"/>
        <v/>
      </c>
      <c r="W605" s="25" t="str">
        <f t="shared" si="107"/>
        <v/>
      </c>
      <c r="X605" s="25" t="str">
        <f t="shared" si="110"/>
        <v/>
      </c>
      <c r="Y605" s="25" t="s">
        <v>26</v>
      </c>
      <c r="Z605" s="29"/>
      <c r="AA605" s="25" t="str">
        <f t="shared" si="108"/>
        <v/>
      </c>
      <c r="AB605" s="29"/>
      <c r="AC605" s="29"/>
      <c r="AD605" s="87" t="str">
        <f t="shared" si="111"/>
        <v/>
      </c>
      <c r="AE605" s="95" t="str">
        <f t="shared" si="112"/>
        <v/>
      </c>
      <c r="AF605" s="23">
        <f t="shared" si="113"/>
        <v>1</v>
      </c>
      <c r="AG605" s="2">
        <f t="shared" si="114"/>
        <v>7</v>
      </c>
      <c r="AH605" s="2">
        <f t="shared" si="115"/>
        <v>1</v>
      </c>
      <c r="AI605" s="2">
        <f>COUNTIF(【編集不可】祝日一覧!$B$1:$B$23,$F605)</f>
        <v>0</v>
      </c>
      <c r="AJ605" s="2">
        <f>COUNTIF(【編集不可】祝日一覧!$B$1:$B$23,$AF605)</f>
        <v>0</v>
      </c>
      <c r="AK605" s="2" t="str">
        <f ca="1">$B605&amp;"-"&amp;COUNTIF($B$13:INDIRECT("B"&amp;12+A605),B605)</f>
        <v>-0</v>
      </c>
    </row>
    <row r="606" spans="1:37" ht="21.95" customHeight="1" x14ac:dyDescent="0.25">
      <c r="A606" s="7">
        <v>594</v>
      </c>
      <c r="B606" s="14"/>
      <c r="C606" s="28"/>
      <c r="D606" s="28"/>
      <c r="E606" s="17"/>
      <c r="F606" s="17"/>
      <c r="G606" s="6"/>
      <c r="H606" s="81" t="s">
        <v>24</v>
      </c>
      <c r="I606" s="113">
        <f t="shared" si="116"/>
        <v>0</v>
      </c>
      <c r="J606" s="114"/>
      <c r="K606" s="5" t="s">
        <v>24</v>
      </c>
      <c r="L606" s="6"/>
      <c r="M606" s="81" t="s">
        <v>25</v>
      </c>
      <c r="N606" s="113">
        <f t="shared" si="105"/>
        <v>0</v>
      </c>
      <c r="O606" s="114"/>
      <c r="P606" s="5" t="s">
        <v>24</v>
      </c>
      <c r="R606" s="113">
        <f t="shared" si="106"/>
        <v>0</v>
      </c>
      <c r="S606" s="114"/>
      <c r="T606" s="5" t="s">
        <v>24</v>
      </c>
      <c r="V606" s="25" t="str">
        <f t="shared" si="109"/>
        <v/>
      </c>
      <c r="W606" s="25" t="str">
        <f t="shared" si="107"/>
        <v/>
      </c>
      <c r="X606" s="25" t="str">
        <f t="shared" si="110"/>
        <v/>
      </c>
      <c r="Y606" s="25" t="s">
        <v>26</v>
      </c>
      <c r="Z606" s="29"/>
      <c r="AA606" s="25" t="str">
        <f t="shared" si="108"/>
        <v/>
      </c>
      <c r="AB606" s="29"/>
      <c r="AC606" s="29"/>
      <c r="AD606" s="87" t="str">
        <f t="shared" si="111"/>
        <v/>
      </c>
      <c r="AE606" s="95" t="str">
        <f t="shared" si="112"/>
        <v/>
      </c>
      <c r="AF606" s="23">
        <f t="shared" si="113"/>
        <v>1</v>
      </c>
      <c r="AG606" s="2">
        <f t="shared" si="114"/>
        <v>7</v>
      </c>
      <c r="AH606" s="2">
        <f t="shared" si="115"/>
        <v>1</v>
      </c>
      <c r="AI606" s="2">
        <f>COUNTIF(【編集不可】祝日一覧!$B$1:$B$23,$F606)</f>
        <v>0</v>
      </c>
      <c r="AJ606" s="2">
        <f>COUNTIF(【編集不可】祝日一覧!$B$1:$B$23,$AF606)</f>
        <v>0</v>
      </c>
      <c r="AK606" s="2" t="str">
        <f ca="1">$B606&amp;"-"&amp;COUNTIF($B$13:INDIRECT("B"&amp;12+A606),B606)</f>
        <v>-0</v>
      </c>
    </row>
    <row r="607" spans="1:37" ht="21.95" customHeight="1" x14ac:dyDescent="0.25">
      <c r="A607" s="7">
        <v>595</v>
      </c>
      <c r="B607" s="14"/>
      <c r="C607" s="28"/>
      <c r="D607" s="28"/>
      <c r="E607" s="17"/>
      <c r="F607" s="17"/>
      <c r="G607" s="6"/>
      <c r="H607" s="81" t="s">
        <v>24</v>
      </c>
      <c r="I607" s="113">
        <f t="shared" si="116"/>
        <v>0</v>
      </c>
      <c r="J607" s="114"/>
      <c r="K607" s="5" t="s">
        <v>24</v>
      </c>
      <c r="L607" s="6"/>
      <c r="M607" s="81" t="s">
        <v>25</v>
      </c>
      <c r="N607" s="113">
        <f t="shared" si="105"/>
        <v>0</v>
      </c>
      <c r="O607" s="114"/>
      <c r="P607" s="5" t="s">
        <v>24</v>
      </c>
      <c r="R607" s="113">
        <f t="shared" si="106"/>
        <v>0</v>
      </c>
      <c r="S607" s="114"/>
      <c r="T607" s="5" t="s">
        <v>24</v>
      </c>
      <c r="V607" s="25" t="str">
        <f t="shared" si="109"/>
        <v/>
      </c>
      <c r="W607" s="25" t="str">
        <f t="shared" si="107"/>
        <v/>
      </c>
      <c r="X607" s="25" t="str">
        <f t="shared" si="110"/>
        <v/>
      </c>
      <c r="Y607" s="25" t="s">
        <v>26</v>
      </c>
      <c r="Z607" s="29"/>
      <c r="AA607" s="25" t="str">
        <f t="shared" si="108"/>
        <v/>
      </c>
      <c r="AB607" s="29"/>
      <c r="AC607" s="29"/>
      <c r="AD607" s="87" t="str">
        <f t="shared" si="111"/>
        <v/>
      </c>
      <c r="AE607" s="95" t="str">
        <f t="shared" si="112"/>
        <v/>
      </c>
      <c r="AF607" s="23">
        <f t="shared" si="113"/>
        <v>1</v>
      </c>
      <c r="AG607" s="2">
        <f t="shared" si="114"/>
        <v>7</v>
      </c>
      <c r="AH607" s="2">
        <f t="shared" si="115"/>
        <v>1</v>
      </c>
      <c r="AI607" s="2">
        <f>COUNTIF(【編集不可】祝日一覧!$B$1:$B$23,$F607)</f>
        <v>0</v>
      </c>
      <c r="AJ607" s="2">
        <f>COUNTIF(【編集不可】祝日一覧!$B$1:$B$23,$AF607)</f>
        <v>0</v>
      </c>
      <c r="AK607" s="2" t="str">
        <f ca="1">$B607&amp;"-"&amp;COUNTIF($B$13:INDIRECT("B"&amp;12+A607),B607)</f>
        <v>-0</v>
      </c>
    </row>
    <row r="608" spans="1:37" ht="21.95" customHeight="1" x14ac:dyDescent="0.25">
      <c r="A608" s="7">
        <v>596</v>
      </c>
      <c r="B608" s="14"/>
      <c r="C608" s="28"/>
      <c r="D608" s="28"/>
      <c r="E608" s="17"/>
      <c r="F608" s="17"/>
      <c r="G608" s="6"/>
      <c r="H608" s="81" t="s">
        <v>24</v>
      </c>
      <c r="I608" s="113">
        <f t="shared" si="116"/>
        <v>0</v>
      </c>
      <c r="J608" s="114"/>
      <c r="K608" s="5" t="s">
        <v>24</v>
      </c>
      <c r="L608" s="6"/>
      <c r="M608" s="81" t="s">
        <v>25</v>
      </c>
      <c r="N608" s="113">
        <f t="shared" si="105"/>
        <v>0</v>
      </c>
      <c r="O608" s="114"/>
      <c r="P608" s="5" t="s">
        <v>24</v>
      </c>
      <c r="R608" s="113">
        <f t="shared" si="106"/>
        <v>0</v>
      </c>
      <c r="S608" s="114"/>
      <c r="T608" s="5" t="s">
        <v>24</v>
      </c>
      <c r="V608" s="25" t="str">
        <f t="shared" si="109"/>
        <v/>
      </c>
      <c r="W608" s="25" t="str">
        <f t="shared" si="107"/>
        <v/>
      </c>
      <c r="X608" s="25" t="str">
        <f t="shared" si="110"/>
        <v/>
      </c>
      <c r="Y608" s="25" t="s">
        <v>26</v>
      </c>
      <c r="Z608" s="29"/>
      <c r="AA608" s="25" t="str">
        <f t="shared" si="108"/>
        <v/>
      </c>
      <c r="AB608" s="29"/>
      <c r="AC608" s="29"/>
      <c r="AD608" s="87" t="str">
        <f t="shared" si="111"/>
        <v/>
      </c>
      <c r="AE608" s="95" t="str">
        <f t="shared" si="112"/>
        <v/>
      </c>
      <c r="AF608" s="23">
        <f t="shared" si="113"/>
        <v>1</v>
      </c>
      <c r="AG608" s="2">
        <f t="shared" si="114"/>
        <v>7</v>
      </c>
      <c r="AH608" s="2">
        <f t="shared" si="115"/>
        <v>1</v>
      </c>
      <c r="AI608" s="2">
        <f>COUNTIF(【編集不可】祝日一覧!$B$1:$B$23,$F608)</f>
        <v>0</v>
      </c>
      <c r="AJ608" s="2">
        <f>COUNTIF(【編集不可】祝日一覧!$B$1:$B$23,$AF608)</f>
        <v>0</v>
      </c>
      <c r="AK608" s="2" t="str">
        <f ca="1">$B608&amp;"-"&amp;COUNTIF($B$13:INDIRECT("B"&amp;12+A608),B608)</f>
        <v>-0</v>
      </c>
    </row>
    <row r="609" spans="1:37" ht="21.95" customHeight="1" x14ac:dyDescent="0.25">
      <c r="A609" s="7">
        <v>597</v>
      </c>
      <c r="B609" s="14"/>
      <c r="C609" s="28"/>
      <c r="D609" s="28"/>
      <c r="E609" s="17"/>
      <c r="F609" s="17"/>
      <c r="G609" s="6"/>
      <c r="H609" s="81" t="s">
        <v>24</v>
      </c>
      <c r="I609" s="113">
        <f t="shared" si="116"/>
        <v>0</v>
      </c>
      <c r="J609" s="114"/>
      <c r="K609" s="5" t="s">
        <v>24</v>
      </c>
      <c r="L609" s="6"/>
      <c r="M609" s="81" t="s">
        <v>25</v>
      </c>
      <c r="N609" s="113">
        <f t="shared" si="105"/>
        <v>0</v>
      </c>
      <c r="O609" s="114"/>
      <c r="P609" s="5" t="s">
        <v>24</v>
      </c>
      <c r="R609" s="113">
        <f t="shared" si="106"/>
        <v>0</v>
      </c>
      <c r="S609" s="114"/>
      <c r="T609" s="5" t="s">
        <v>24</v>
      </c>
      <c r="V609" s="25" t="str">
        <f t="shared" si="109"/>
        <v/>
      </c>
      <c r="W609" s="25" t="str">
        <f t="shared" si="107"/>
        <v/>
      </c>
      <c r="X609" s="25" t="str">
        <f t="shared" si="110"/>
        <v/>
      </c>
      <c r="Y609" s="25" t="s">
        <v>26</v>
      </c>
      <c r="Z609" s="29"/>
      <c r="AA609" s="25" t="str">
        <f t="shared" si="108"/>
        <v/>
      </c>
      <c r="AB609" s="29"/>
      <c r="AC609" s="29"/>
      <c r="AD609" s="87" t="str">
        <f t="shared" si="111"/>
        <v/>
      </c>
      <c r="AE609" s="95" t="str">
        <f t="shared" si="112"/>
        <v/>
      </c>
      <c r="AF609" s="23">
        <f t="shared" si="113"/>
        <v>1</v>
      </c>
      <c r="AG609" s="2">
        <f t="shared" si="114"/>
        <v>7</v>
      </c>
      <c r="AH609" s="2">
        <f t="shared" si="115"/>
        <v>1</v>
      </c>
      <c r="AI609" s="2">
        <f>COUNTIF(【編集不可】祝日一覧!$B$1:$B$23,$F609)</f>
        <v>0</v>
      </c>
      <c r="AJ609" s="2">
        <f>COUNTIF(【編集不可】祝日一覧!$B$1:$B$23,$AF609)</f>
        <v>0</v>
      </c>
      <c r="AK609" s="2" t="str">
        <f ca="1">$B609&amp;"-"&amp;COUNTIF($B$13:INDIRECT("B"&amp;12+A609),B609)</f>
        <v>-0</v>
      </c>
    </row>
    <row r="610" spans="1:37" ht="21.95" customHeight="1" x14ac:dyDescent="0.25">
      <c r="A610" s="7">
        <v>598</v>
      </c>
      <c r="B610" s="14"/>
      <c r="C610" s="28"/>
      <c r="D610" s="28"/>
      <c r="E610" s="17"/>
      <c r="F610" s="17"/>
      <c r="G610" s="6"/>
      <c r="H610" s="81" t="s">
        <v>24</v>
      </c>
      <c r="I610" s="113">
        <f t="shared" si="116"/>
        <v>0</v>
      </c>
      <c r="J610" s="114"/>
      <c r="K610" s="5" t="s">
        <v>24</v>
      </c>
      <c r="L610" s="6"/>
      <c r="M610" s="81" t="s">
        <v>25</v>
      </c>
      <c r="N610" s="113">
        <f t="shared" si="105"/>
        <v>0</v>
      </c>
      <c r="O610" s="114"/>
      <c r="P610" s="5" t="s">
        <v>24</v>
      </c>
      <c r="R610" s="113">
        <f t="shared" si="106"/>
        <v>0</v>
      </c>
      <c r="S610" s="114"/>
      <c r="T610" s="5" t="s">
        <v>24</v>
      </c>
      <c r="V610" s="25" t="str">
        <f t="shared" si="109"/>
        <v/>
      </c>
      <c r="W610" s="25" t="str">
        <f t="shared" si="107"/>
        <v/>
      </c>
      <c r="X610" s="25" t="str">
        <f t="shared" si="110"/>
        <v/>
      </c>
      <c r="Y610" s="25" t="s">
        <v>26</v>
      </c>
      <c r="Z610" s="29"/>
      <c r="AA610" s="25" t="str">
        <f t="shared" si="108"/>
        <v/>
      </c>
      <c r="AB610" s="29"/>
      <c r="AC610" s="29"/>
      <c r="AD610" s="87" t="str">
        <f t="shared" si="111"/>
        <v/>
      </c>
      <c r="AE610" s="95" t="str">
        <f t="shared" si="112"/>
        <v/>
      </c>
      <c r="AF610" s="23">
        <f t="shared" si="113"/>
        <v>1</v>
      </c>
      <c r="AG610" s="2">
        <f t="shared" si="114"/>
        <v>7</v>
      </c>
      <c r="AH610" s="2">
        <f t="shared" si="115"/>
        <v>1</v>
      </c>
      <c r="AI610" s="2">
        <f>COUNTIF(【編集不可】祝日一覧!$B$1:$B$23,$F610)</f>
        <v>0</v>
      </c>
      <c r="AJ610" s="2">
        <f>COUNTIF(【編集不可】祝日一覧!$B$1:$B$23,$AF610)</f>
        <v>0</v>
      </c>
      <c r="AK610" s="2" t="str">
        <f ca="1">$B610&amp;"-"&amp;COUNTIF($B$13:INDIRECT("B"&amp;12+A610),B610)</f>
        <v>-0</v>
      </c>
    </row>
    <row r="611" spans="1:37" ht="21.95" customHeight="1" x14ac:dyDescent="0.25">
      <c r="A611" s="7">
        <v>599</v>
      </c>
      <c r="B611" s="14"/>
      <c r="C611" s="28"/>
      <c r="D611" s="28"/>
      <c r="E611" s="17"/>
      <c r="F611" s="17"/>
      <c r="G611" s="6"/>
      <c r="H611" s="81" t="s">
        <v>24</v>
      </c>
      <c r="I611" s="113">
        <f t="shared" si="116"/>
        <v>0</v>
      </c>
      <c r="J611" s="114"/>
      <c r="K611" s="5" t="s">
        <v>24</v>
      </c>
      <c r="L611" s="6"/>
      <c r="M611" s="81" t="s">
        <v>25</v>
      </c>
      <c r="N611" s="113">
        <f t="shared" si="105"/>
        <v>0</v>
      </c>
      <c r="O611" s="114"/>
      <c r="P611" s="5" t="s">
        <v>24</v>
      </c>
      <c r="R611" s="113">
        <f t="shared" si="106"/>
        <v>0</v>
      </c>
      <c r="S611" s="114"/>
      <c r="T611" s="5" t="s">
        <v>24</v>
      </c>
      <c r="V611" s="25" t="str">
        <f t="shared" si="109"/>
        <v/>
      </c>
      <c r="W611" s="25" t="str">
        <f t="shared" si="107"/>
        <v/>
      </c>
      <c r="X611" s="25" t="str">
        <f t="shared" si="110"/>
        <v/>
      </c>
      <c r="Y611" s="25" t="s">
        <v>26</v>
      </c>
      <c r="Z611" s="29"/>
      <c r="AA611" s="25" t="str">
        <f t="shared" si="108"/>
        <v/>
      </c>
      <c r="AB611" s="29"/>
      <c r="AC611" s="29"/>
      <c r="AD611" s="87" t="str">
        <f t="shared" si="111"/>
        <v/>
      </c>
      <c r="AE611" s="95" t="str">
        <f t="shared" si="112"/>
        <v/>
      </c>
      <c r="AF611" s="23">
        <f t="shared" si="113"/>
        <v>1</v>
      </c>
      <c r="AG611" s="2">
        <f t="shared" si="114"/>
        <v>7</v>
      </c>
      <c r="AH611" s="2">
        <f t="shared" si="115"/>
        <v>1</v>
      </c>
      <c r="AI611" s="2">
        <f>COUNTIF(【編集不可】祝日一覧!$B$1:$B$23,$F611)</f>
        <v>0</v>
      </c>
      <c r="AJ611" s="2">
        <f>COUNTIF(【編集不可】祝日一覧!$B$1:$B$23,$AF611)</f>
        <v>0</v>
      </c>
      <c r="AK611" s="2" t="str">
        <f ca="1">$B611&amp;"-"&amp;COUNTIF($B$13:INDIRECT("B"&amp;12+A611),B611)</f>
        <v>-0</v>
      </c>
    </row>
    <row r="612" spans="1:37" ht="21.95" customHeight="1" x14ac:dyDescent="0.25">
      <c r="A612" s="7">
        <v>600</v>
      </c>
      <c r="B612" s="14"/>
      <c r="C612" s="28"/>
      <c r="D612" s="28"/>
      <c r="E612" s="17"/>
      <c r="F612" s="17"/>
      <c r="G612" s="6"/>
      <c r="H612" s="81" t="s">
        <v>24</v>
      </c>
      <c r="I612" s="113">
        <f t="shared" si="116"/>
        <v>0</v>
      </c>
      <c r="J612" s="114"/>
      <c r="K612" s="5" t="s">
        <v>24</v>
      </c>
      <c r="L612" s="6"/>
      <c r="M612" s="81" t="s">
        <v>25</v>
      </c>
      <c r="N612" s="113">
        <f t="shared" si="105"/>
        <v>0</v>
      </c>
      <c r="O612" s="114"/>
      <c r="P612" s="5" t="s">
        <v>24</v>
      </c>
      <c r="R612" s="113">
        <f t="shared" si="106"/>
        <v>0</v>
      </c>
      <c r="S612" s="114"/>
      <c r="T612" s="5" t="s">
        <v>24</v>
      </c>
      <c r="V612" s="25" t="str">
        <f t="shared" si="109"/>
        <v/>
      </c>
      <c r="W612" s="25" t="str">
        <f t="shared" si="107"/>
        <v/>
      </c>
      <c r="X612" s="25" t="str">
        <f t="shared" si="110"/>
        <v/>
      </c>
      <c r="Y612" s="25" t="s">
        <v>26</v>
      </c>
      <c r="Z612" s="29"/>
      <c r="AA612" s="25" t="str">
        <f t="shared" si="108"/>
        <v/>
      </c>
      <c r="AB612" s="29"/>
      <c r="AC612" s="29"/>
      <c r="AD612" s="87" t="str">
        <f t="shared" si="111"/>
        <v/>
      </c>
      <c r="AE612" s="95" t="str">
        <f t="shared" si="112"/>
        <v/>
      </c>
      <c r="AF612" s="23">
        <f t="shared" si="113"/>
        <v>1</v>
      </c>
      <c r="AG612" s="2">
        <f t="shared" si="114"/>
        <v>7</v>
      </c>
      <c r="AH612" s="2">
        <f t="shared" si="115"/>
        <v>1</v>
      </c>
      <c r="AI612" s="2">
        <f>COUNTIF(【編集不可】祝日一覧!$B$1:$B$23,$F612)</f>
        <v>0</v>
      </c>
      <c r="AJ612" s="2">
        <f>COUNTIF(【編集不可】祝日一覧!$B$1:$B$23,$AF612)</f>
        <v>0</v>
      </c>
      <c r="AK612" s="2" t="str">
        <f ca="1">$B612&amp;"-"&amp;COUNTIF($B$13:INDIRECT("B"&amp;12+A612),B612)</f>
        <v>-0</v>
      </c>
    </row>
    <row r="613" spans="1:37" ht="21.95" customHeight="1" x14ac:dyDescent="0.25">
      <c r="A613" s="7">
        <v>601</v>
      </c>
      <c r="B613" s="14"/>
      <c r="C613" s="28"/>
      <c r="D613" s="28"/>
      <c r="E613" s="17"/>
      <c r="F613" s="17"/>
      <c r="G613" s="6"/>
      <c r="H613" s="81" t="s">
        <v>24</v>
      </c>
      <c r="I613" s="113">
        <f t="shared" si="116"/>
        <v>0</v>
      </c>
      <c r="J613" s="114"/>
      <c r="K613" s="5" t="s">
        <v>24</v>
      </c>
      <c r="L613" s="6"/>
      <c r="M613" s="81" t="s">
        <v>25</v>
      </c>
      <c r="N613" s="113">
        <f t="shared" si="105"/>
        <v>0</v>
      </c>
      <c r="O613" s="114"/>
      <c r="P613" s="5" t="s">
        <v>24</v>
      </c>
      <c r="R613" s="113">
        <f t="shared" si="106"/>
        <v>0</v>
      </c>
      <c r="S613" s="114"/>
      <c r="T613" s="5" t="s">
        <v>24</v>
      </c>
      <c r="V613" s="25" t="str">
        <f t="shared" si="109"/>
        <v/>
      </c>
      <c r="W613" s="25" t="str">
        <f t="shared" si="107"/>
        <v/>
      </c>
      <c r="X613" s="25" t="str">
        <f t="shared" si="110"/>
        <v/>
      </c>
      <c r="Y613" s="25" t="s">
        <v>26</v>
      </c>
      <c r="Z613" s="29"/>
      <c r="AA613" s="25" t="str">
        <f t="shared" si="108"/>
        <v/>
      </c>
      <c r="AB613" s="29"/>
      <c r="AC613" s="29"/>
      <c r="AD613" s="87" t="str">
        <f t="shared" si="111"/>
        <v/>
      </c>
      <c r="AE613" s="95" t="str">
        <f t="shared" si="112"/>
        <v/>
      </c>
      <c r="AF613" s="23">
        <f t="shared" si="113"/>
        <v>1</v>
      </c>
      <c r="AG613" s="2">
        <f t="shared" si="114"/>
        <v>7</v>
      </c>
      <c r="AH613" s="2">
        <f t="shared" si="115"/>
        <v>1</v>
      </c>
      <c r="AI613" s="2">
        <f>COUNTIF(【編集不可】祝日一覧!$B$1:$B$23,$F613)</f>
        <v>0</v>
      </c>
      <c r="AJ613" s="2">
        <f>COUNTIF(【編集不可】祝日一覧!$B$1:$B$23,$AF613)</f>
        <v>0</v>
      </c>
      <c r="AK613" s="2" t="str">
        <f ca="1">$B613&amp;"-"&amp;COUNTIF($B$13:INDIRECT("B"&amp;12+A613),B613)</f>
        <v>-0</v>
      </c>
    </row>
    <row r="614" spans="1:37" ht="21.95" customHeight="1" x14ac:dyDescent="0.25">
      <c r="A614" s="7">
        <v>602</v>
      </c>
      <c r="B614" s="14"/>
      <c r="C614" s="28"/>
      <c r="D614" s="28"/>
      <c r="E614" s="17"/>
      <c r="F614" s="17"/>
      <c r="G614" s="6"/>
      <c r="H614" s="81" t="s">
        <v>24</v>
      </c>
      <c r="I614" s="113">
        <f t="shared" si="116"/>
        <v>0</v>
      </c>
      <c r="J614" s="114"/>
      <c r="K614" s="5" t="s">
        <v>24</v>
      </c>
      <c r="L614" s="6"/>
      <c r="M614" s="81" t="s">
        <v>25</v>
      </c>
      <c r="N614" s="113">
        <f t="shared" si="105"/>
        <v>0</v>
      </c>
      <c r="O614" s="114"/>
      <c r="P614" s="5" t="s">
        <v>24</v>
      </c>
      <c r="R614" s="113">
        <f t="shared" si="106"/>
        <v>0</v>
      </c>
      <c r="S614" s="114"/>
      <c r="T614" s="5" t="s">
        <v>24</v>
      </c>
      <c r="V614" s="25" t="str">
        <f t="shared" si="109"/>
        <v/>
      </c>
      <c r="W614" s="25" t="str">
        <f t="shared" si="107"/>
        <v/>
      </c>
      <c r="X614" s="25" t="str">
        <f t="shared" si="110"/>
        <v/>
      </c>
      <c r="Y614" s="25" t="s">
        <v>26</v>
      </c>
      <c r="Z614" s="29"/>
      <c r="AA614" s="25" t="str">
        <f t="shared" si="108"/>
        <v/>
      </c>
      <c r="AB614" s="29"/>
      <c r="AC614" s="29"/>
      <c r="AD614" s="87" t="str">
        <f t="shared" si="111"/>
        <v/>
      </c>
      <c r="AE614" s="95" t="str">
        <f t="shared" si="112"/>
        <v/>
      </c>
      <c r="AF614" s="23">
        <f t="shared" si="113"/>
        <v>1</v>
      </c>
      <c r="AG614" s="2">
        <f t="shared" si="114"/>
        <v>7</v>
      </c>
      <c r="AH614" s="2">
        <f t="shared" si="115"/>
        <v>1</v>
      </c>
      <c r="AI614" s="2">
        <f>COUNTIF(【編集不可】祝日一覧!$B$1:$B$23,$F614)</f>
        <v>0</v>
      </c>
      <c r="AJ614" s="2">
        <f>COUNTIF(【編集不可】祝日一覧!$B$1:$B$23,$AF614)</f>
        <v>0</v>
      </c>
      <c r="AK614" s="2" t="str">
        <f ca="1">$B614&amp;"-"&amp;COUNTIF($B$13:INDIRECT("B"&amp;12+A614),B614)</f>
        <v>-0</v>
      </c>
    </row>
    <row r="615" spans="1:37" ht="21.95" customHeight="1" x14ac:dyDescent="0.25">
      <c r="A615" s="7">
        <v>603</v>
      </c>
      <c r="B615" s="14"/>
      <c r="C615" s="28"/>
      <c r="D615" s="28"/>
      <c r="E615" s="17"/>
      <c r="F615" s="17"/>
      <c r="G615" s="6"/>
      <c r="H615" s="81" t="s">
        <v>24</v>
      </c>
      <c r="I615" s="113">
        <f t="shared" si="116"/>
        <v>0</v>
      </c>
      <c r="J615" s="114"/>
      <c r="K615" s="5" t="s">
        <v>24</v>
      </c>
      <c r="L615" s="6"/>
      <c r="M615" s="81" t="s">
        <v>25</v>
      </c>
      <c r="N615" s="113">
        <f t="shared" si="105"/>
        <v>0</v>
      </c>
      <c r="O615" s="114"/>
      <c r="P615" s="5" t="s">
        <v>24</v>
      </c>
      <c r="R615" s="113">
        <f t="shared" si="106"/>
        <v>0</v>
      </c>
      <c r="S615" s="114"/>
      <c r="T615" s="5" t="s">
        <v>24</v>
      </c>
      <c r="V615" s="25" t="str">
        <f t="shared" si="109"/>
        <v/>
      </c>
      <c r="W615" s="25" t="str">
        <f t="shared" si="107"/>
        <v/>
      </c>
      <c r="X615" s="25" t="str">
        <f t="shared" si="110"/>
        <v/>
      </c>
      <c r="Y615" s="25" t="s">
        <v>26</v>
      </c>
      <c r="Z615" s="29"/>
      <c r="AA615" s="25" t="str">
        <f t="shared" si="108"/>
        <v/>
      </c>
      <c r="AB615" s="29"/>
      <c r="AC615" s="29"/>
      <c r="AD615" s="87" t="str">
        <f t="shared" si="111"/>
        <v/>
      </c>
      <c r="AE615" s="95" t="str">
        <f t="shared" si="112"/>
        <v/>
      </c>
      <c r="AF615" s="23">
        <f t="shared" si="113"/>
        <v>1</v>
      </c>
      <c r="AG615" s="2">
        <f t="shared" si="114"/>
        <v>7</v>
      </c>
      <c r="AH615" s="2">
        <f t="shared" si="115"/>
        <v>1</v>
      </c>
      <c r="AI615" s="2">
        <f>COUNTIF(【編集不可】祝日一覧!$B$1:$B$23,$F615)</f>
        <v>0</v>
      </c>
      <c r="AJ615" s="2">
        <f>COUNTIF(【編集不可】祝日一覧!$B$1:$B$23,$AF615)</f>
        <v>0</v>
      </c>
      <c r="AK615" s="2" t="str">
        <f ca="1">$B615&amp;"-"&amp;COUNTIF($B$13:INDIRECT("B"&amp;12+A615),B615)</f>
        <v>-0</v>
      </c>
    </row>
    <row r="616" spans="1:37" ht="21.95" customHeight="1" x14ac:dyDescent="0.25">
      <c r="A616" s="7">
        <v>604</v>
      </c>
      <c r="B616" s="14"/>
      <c r="C616" s="28"/>
      <c r="D616" s="28"/>
      <c r="E616" s="17"/>
      <c r="F616" s="17"/>
      <c r="G616" s="6"/>
      <c r="H616" s="81" t="s">
        <v>24</v>
      </c>
      <c r="I616" s="113">
        <f t="shared" si="116"/>
        <v>0</v>
      </c>
      <c r="J616" s="114"/>
      <c r="K616" s="5" t="s">
        <v>24</v>
      </c>
      <c r="L616" s="6"/>
      <c r="M616" s="81" t="s">
        <v>25</v>
      </c>
      <c r="N616" s="113">
        <f t="shared" si="105"/>
        <v>0</v>
      </c>
      <c r="O616" s="114"/>
      <c r="P616" s="5" t="s">
        <v>24</v>
      </c>
      <c r="R616" s="113">
        <f t="shared" si="106"/>
        <v>0</v>
      </c>
      <c r="S616" s="114"/>
      <c r="T616" s="5" t="s">
        <v>24</v>
      </c>
      <c r="V616" s="25" t="str">
        <f t="shared" si="109"/>
        <v/>
      </c>
      <c r="W616" s="25" t="str">
        <f t="shared" si="107"/>
        <v/>
      </c>
      <c r="X616" s="25" t="str">
        <f t="shared" si="110"/>
        <v/>
      </c>
      <c r="Y616" s="25" t="s">
        <v>26</v>
      </c>
      <c r="Z616" s="29"/>
      <c r="AA616" s="25" t="str">
        <f t="shared" si="108"/>
        <v/>
      </c>
      <c r="AB616" s="29"/>
      <c r="AC616" s="29"/>
      <c r="AD616" s="87" t="str">
        <f t="shared" si="111"/>
        <v/>
      </c>
      <c r="AE616" s="95" t="str">
        <f t="shared" si="112"/>
        <v/>
      </c>
      <c r="AF616" s="23">
        <f t="shared" si="113"/>
        <v>1</v>
      </c>
      <c r="AG616" s="2">
        <f t="shared" si="114"/>
        <v>7</v>
      </c>
      <c r="AH616" s="2">
        <f t="shared" si="115"/>
        <v>1</v>
      </c>
      <c r="AI616" s="2">
        <f>COUNTIF(【編集不可】祝日一覧!$B$1:$B$23,$F616)</f>
        <v>0</v>
      </c>
      <c r="AJ616" s="2">
        <f>COUNTIF(【編集不可】祝日一覧!$B$1:$B$23,$AF616)</f>
        <v>0</v>
      </c>
      <c r="AK616" s="2" t="str">
        <f ca="1">$B616&amp;"-"&amp;COUNTIF($B$13:INDIRECT("B"&amp;12+A616),B616)</f>
        <v>-0</v>
      </c>
    </row>
    <row r="617" spans="1:37" ht="21.95" customHeight="1" x14ac:dyDescent="0.25">
      <c r="A617" s="7">
        <v>605</v>
      </c>
      <c r="B617" s="14"/>
      <c r="C617" s="28"/>
      <c r="D617" s="28"/>
      <c r="E617" s="17"/>
      <c r="F617" s="17"/>
      <c r="G617" s="6"/>
      <c r="H617" s="81" t="s">
        <v>24</v>
      </c>
      <c r="I617" s="113">
        <f t="shared" si="116"/>
        <v>0</v>
      </c>
      <c r="J617" s="114"/>
      <c r="K617" s="5" t="s">
        <v>24</v>
      </c>
      <c r="L617" s="6"/>
      <c r="M617" s="81" t="s">
        <v>25</v>
      </c>
      <c r="N617" s="113">
        <f t="shared" si="105"/>
        <v>0</v>
      </c>
      <c r="O617" s="114"/>
      <c r="P617" s="5" t="s">
        <v>24</v>
      </c>
      <c r="R617" s="113">
        <f t="shared" si="106"/>
        <v>0</v>
      </c>
      <c r="S617" s="114"/>
      <c r="T617" s="5" t="s">
        <v>24</v>
      </c>
      <c r="V617" s="25" t="str">
        <f t="shared" si="109"/>
        <v/>
      </c>
      <c r="W617" s="25" t="str">
        <f t="shared" si="107"/>
        <v/>
      </c>
      <c r="X617" s="25" t="str">
        <f t="shared" si="110"/>
        <v/>
      </c>
      <c r="Y617" s="25" t="s">
        <v>26</v>
      </c>
      <c r="Z617" s="29"/>
      <c r="AA617" s="25" t="str">
        <f t="shared" si="108"/>
        <v/>
      </c>
      <c r="AB617" s="29"/>
      <c r="AC617" s="29"/>
      <c r="AD617" s="87" t="str">
        <f t="shared" si="111"/>
        <v/>
      </c>
      <c r="AE617" s="95" t="str">
        <f t="shared" si="112"/>
        <v/>
      </c>
      <c r="AF617" s="23">
        <f t="shared" si="113"/>
        <v>1</v>
      </c>
      <c r="AG617" s="2">
        <f t="shared" si="114"/>
        <v>7</v>
      </c>
      <c r="AH617" s="2">
        <f t="shared" si="115"/>
        <v>1</v>
      </c>
      <c r="AI617" s="2">
        <f>COUNTIF(【編集不可】祝日一覧!$B$1:$B$23,$F617)</f>
        <v>0</v>
      </c>
      <c r="AJ617" s="2">
        <f>COUNTIF(【編集不可】祝日一覧!$B$1:$B$23,$AF617)</f>
        <v>0</v>
      </c>
      <c r="AK617" s="2" t="str">
        <f ca="1">$B617&amp;"-"&amp;COUNTIF($B$13:INDIRECT("B"&amp;12+A617),B617)</f>
        <v>-0</v>
      </c>
    </row>
    <row r="618" spans="1:37" ht="21.95" customHeight="1" x14ac:dyDescent="0.25">
      <c r="A618" s="7">
        <v>606</v>
      </c>
      <c r="B618" s="14"/>
      <c r="C618" s="28"/>
      <c r="D618" s="28"/>
      <c r="E618" s="17"/>
      <c r="F618" s="17"/>
      <c r="G618" s="6"/>
      <c r="H618" s="81" t="s">
        <v>24</v>
      </c>
      <c r="I618" s="113">
        <f t="shared" si="116"/>
        <v>0</v>
      </c>
      <c r="J618" s="114"/>
      <c r="K618" s="5" t="s">
        <v>24</v>
      </c>
      <c r="L618" s="6"/>
      <c r="M618" s="81" t="s">
        <v>25</v>
      </c>
      <c r="N618" s="113">
        <f t="shared" si="105"/>
        <v>0</v>
      </c>
      <c r="O618" s="114"/>
      <c r="P618" s="5" t="s">
        <v>24</v>
      </c>
      <c r="R618" s="113">
        <f t="shared" si="106"/>
        <v>0</v>
      </c>
      <c r="S618" s="114"/>
      <c r="T618" s="5" t="s">
        <v>24</v>
      </c>
      <c r="V618" s="25" t="str">
        <f t="shared" si="109"/>
        <v/>
      </c>
      <c r="W618" s="25" t="str">
        <f t="shared" si="107"/>
        <v/>
      </c>
      <c r="X618" s="25" t="str">
        <f t="shared" si="110"/>
        <v/>
      </c>
      <c r="Y618" s="25" t="s">
        <v>26</v>
      </c>
      <c r="Z618" s="29"/>
      <c r="AA618" s="25" t="str">
        <f t="shared" si="108"/>
        <v/>
      </c>
      <c r="AB618" s="29"/>
      <c r="AC618" s="29"/>
      <c r="AD618" s="87" t="str">
        <f t="shared" si="111"/>
        <v/>
      </c>
      <c r="AE618" s="95" t="str">
        <f t="shared" si="112"/>
        <v/>
      </c>
      <c r="AF618" s="23">
        <f t="shared" si="113"/>
        <v>1</v>
      </c>
      <c r="AG618" s="2">
        <f t="shared" si="114"/>
        <v>7</v>
      </c>
      <c r="AH618" s="2">
        <f t="shared" si="115"/>
        <v>1</v>
      </c>
      <c r="AI618" s="2">
        <f>COUNTIF(【編集不可】祝日一覧!$B$1:$B$23,$F618)</f>
        <v>0</v>
      </c>
      <c r="AJ618" s="2">
        <f>COUNTIF(【編集不可】祝日一覧!$B$1:$B$23,$AF618)</f>
        <v>0</v>
      </c>
      <c r="AK618" s="2" t="str">
        <f ca="1">$B618&amp;"-"&amp;COUNTIF($B$13:INDIRECT("B"&amp;12+A618),B618)</f>
        <v>-0</v>
      </c>
    </row>
    <row r="619" spans="1:37" ht="21.95" customHeight="1" x14ac:dyDescent="0.25">
      <c r="A619" s="7">
        <v>607</v>
      </c>
      <c r="B619" s="14"/>
      <c r="C619" s="28"/>
      <c r="D619" s="28"/>
      <c r="E619" s="17"/>
      <c r="F619" s="17"/>
      <c r="G619" s="6"/>
      <c r="H619" s="81" t="s">
        <v>24</v>
      </c>
      <c r="I619" s="113">
        <f t="shared" si="116"/>
        <v>0</v>
      </c>
      <c r="J619" s="114"/>
      <c r="K619" s="5" t="s">
        <v>24</v>
      </c>
      <c r="L619" s="6"/>
      <c r="M619" s="81" t="s">
        <v>25</v>
      </c>
      <c r="N619" s="113">
        <f t="shared" si="105"/>
        <v>0</v>
      </c>
      <c r="O619" s="114"/>
      <c r="P619" s="5" t="s">
        <v>24</v>
      </c>
      <c r="R619" s="113">
        <f t="shared" si="106"/>
        <v>0</v>
      </c>
      <c r="S619" s="114"/>
      <c r="T619" s="5" t="s">
        <v>24</v>
      </c>
      <c r="V619" s="25" t="str">
        <f t="shared" si="109"/>
        <v/>
      </c>
      <c r="W619" s="25" t="str">
        <f t="shared" si="107"/>
        <v/>
      </c>
      <c r="X619" s="25" t="str">
        <f t="shared" si="110"/>
        <v/>
      </c>
      <c r="Y619" s="25" t="s">
        <v>26</v>
      </c>
      <c r="Z619" s="29"/>
      <c r="AA619" s="25" t="str">
        <f t="shared" si="108"/>
        <v/>
      </c>
      <c r="AB619" s="29"/>
      <c r="AC619" s="29"/>
      <c r="AD619" s="87" t="str">
        <f t="shared" si="111"/>
        <v/>
      </c>
      <c r="AE619" s="95" t="str">
        <f t="shared" si="112"/>
        <v/>
      </c>
      <c r="AF619" s="23">
        <f t="shared" si="113"/>
        <v>1</v>
      </c>
      <c r="AG619" s="2">
        <f t="shared" si="114"/>
        <v>7</v>
      </c>
      <c r="AH619" s="2">
        <f t="shared" si="115"/>
        <v>1</v>
      </c>
      <c r="AI619" s="2">
        <f>COUNTIF(【編集不可】祝日一覧!$B$1:$B$23,$F619)</f>
        <v>0</v>
      </c>
      <c r="AJ619" s="2">
        <f>COUNTIF(【編集不可】祝日一覧!$B$1:$B$23,$AF619)</f>
        <v>0</v>
      </c>
      <c r="AK619" s="2" t="str">
        <f ca="1">$B619&amp;"-"&amp;COUNTIF($B$13:INDIRECT("B"&amp;12+A619),B619)</f>
        <v>-0</v>
      </c>
    </row>
    <row r="620" spans="1:37" ht="21.95" customHeight="1" x14ac:dyDescent="0.25">
      <c r="A620" s="7">
        <v>608</v>
      </c>
      <c r="B620" s="14"/>
      <c r="C620" s="28"/>
      <c r="D620" s="28"/>
      <c r="E620" s="17"/>
      <c r="F620" s="17"/>
      <c r="G620" s="6"/>
      <c r="H620" s="81" t="s">
        <v>24</v>
      </c>
      <c r="I620" s="113">
        <f t="shared" si="116"/>
        <v>0</v>
      </c>
      <c r="J620" s="114"/>
      <c r="K620" s="5" t="s">
        <v>24</v>
      </c>
      <c r="L620" s="6"/>
      <c r="M620" s="81" t="s">
        <v>25</v>
      </c>
      <c r="N620" s="113">
        <f t="shared" si="105"/>
        <v>0</v>
      </c>
      <c r="O620" s="114"/>
      <c r="P620" s="5" t="s">
        <v>24</v>
      </c>
      <c r="R620" s="113">
        <f t="shared" si="106"/>
        <v>0</v>
      </c>
      <c r="S620" s="114"/>
      <c r="T620" s="5" t="s">
        <v>24</v>
      </c>
      <c r="V620" s="25" t="str">
        <f t="shared" si="109"/>
        <v/>
      </c>
      <c r="W620" s="25" t="str">
        <f t="shared" si="107"/>
        <v/>
      </c>
      <c r="X620" s="25" t="str">
        <f t="shared" si="110"/>
        <v/>
      </c>
      <c r="Y620" s="25" t="s">
        <v>26</v>
      </c>
      <c r="Z620" s="29"/>
      <c r="AA620" s="25" t="str">
        <f t="shared" si="108"/>
        <v/>
      </c>
      <c r="AB620" s="29"/>
      <c r="AC620" s="29"/>
      <c r="AD620" s="87" t="str">
        <f t="shared" si="111"/>
        <v/>
      </c>
      <c r="AE620" s="95" t="str">
        <f t="shared" si="112"/>
        <v/>
      </c>
      <c r="AF620" s="23">
        <f t="shared" si="113"/>
        <v>1</v>
      </c>
      <c r="AG620" s="2">
        <f t="shared" si="114"/>
        <v>7</v>
      </c>
      <c r="AH620" s="2">
        <f t="shared" si="115"/>
        <v>1</v>
      </c>
      <c r="AI620" s="2">
        <f>COUNTIF(【編集不可】祝日一覧!$B$1:$B$23,$F620)</f>
        <v>0</v>
      </c>
      <c r="AJ620" s="2">
        <f>COUNTIF(【編集不可】祝日一覧!$B$1:$B$23,$AF620)</f>
        <v>0</v>
      </c>
      <c r="AK620" s="2" t="str">
        <f ca="1">$B620&amp;"-"&amp;COUNTIF($B$13:INDIRECT("B"&amp;12+A620),B620)</f>
        <v>-0</v>
      </c>
    </row>
    <row r="621" spans="1:37" ht="21.95" customHeight="1" x14ac:dyDescent="0.25">
      <c r="A621" s="7">
        <v>609</v>
      </c>
      <c r="B621" s="14"/>
      <c r="C621" s="28"/>
      <c r="D621" s="28"/>
      <c r="E621" s="17"/>
      <c r="F621" s="17"/>
      <c r="G621" s="6"/>
      <c r="H621" s="81" t="s">
        <v>24</v>
      </c>
      <c r="I621" s="113">
        <f t="shared" si="116"/>
        <v>0</v>
      </c>
      <c r="J621" s="114"/>
      <c r="K621" s="5" t="s">
        <v>24</v>
      </c>
      <c r="L621" s="6"/>
      <c r="M621" s="81" t="s">
        <v>25</v>
      </c>
      <c r="N621" s="113">
        <f t="shared" si="105"/>
        <v>0</v>
      </c>
      <c r="O621" s="114"/>
      <c r="P621" s="5" t="s">
        <v>24</v>
      </c>
      <c r="R621" s="113">
        <f t="shared" si="106"/>
        <v>0</v>
      </c>
      <c r="S621" s="114"/>
      <c r="T621" s="5" t="s">
        <v>24</v>
      </c>
      <c r="V621" s="25" t="str">
        <f t="shared" si="109"/>
        <v/>
      </c>
      <c r="W621" s="25" t="str">
        <f t="shared" si="107"/>
        <v/>
      </c>
      <c r="X621" s="25" t="str">
        <f t="shared" si="110"/>
        <v/>
      </c>
      <c r="Y621" s="25" t="s">
        <v>26</v>
      </c>
      <c r="Z621" s="29"/>
      <c r="AA621" s="25" t="str">
        <f t="shared" si="108"/>
        <v/>
      </c>
      <c r="AB621" s="29"/>
      <c r="AC621" s="29"/>
      <c r="AD621" s="87" t="str">
        <f t="shared" si="111"/>
        <v/>
      </c>
      <c r="AE621" s="95" t="str">
        <f t="shared" si="112"/>
        <v/>
      </c>
      <c r="AF621" s="23">
        <f t="shared" si="113"/>
        <v>1</v>
      </c>
      <c r="AG621" s="2">
        <f t="shared" si="114"/>
        <v>7</v>
      </c>
      <c r="AH621" s="2">
        <f t="shared" si="115"/>
        <v>1</v>
      </c>
      <c r="AI621" s="2">
        <f>COUNTIF(【編集不可】祝日一覧!$B$1:$B$23,$F621)</f>
        <v>0</v>
      </c>
      <c r="AJ621" s="2">
        <f>COUNTIF(【編集不可】祝日一覧!$B$1:$B$23,$AF621)</f>
        <v>0</v>
      </c>
      <c r="AK621" s="2" t="str">
        <f ca="1">$B621&amp;"-"&amp;COUNTIF($B$13:INDIRECT("B"&amp;12+A621),B621)</f>
        <v>-0</v>
      </c>
    </row>
    <row r="622" spans="1:37" ht="21.95" customHeight="1" x14ac:dyDescent="0.25">
      <c r="A622" s="7">
        <v>610</v>
      </c>
      <c r="B622" s="14"/>
      <c r="C622" s="28"/>
      <c r="D622" s="28"/>
      <c r="E622" s="17"/>
      <c r="F622" s="17"/>
      <c r="G622" s="6"/>
      <c r="H622" s="81" t="s">
        <v>24</v>
      </c>
      <c r="I622" s="113">
        <f t="shared" si="116"/>
        <v>0</v>
      </c>
      <c r="J622" s="114"/>
      <c r="K622" s="5" t="s">
        <v>24</v>
      </c>
      <c r="L622" s="6"/>
      <c r="M622" s="81" t="s">
        <v>25</v>
      </c>
      <c r="N622" s="113">
        <f t="shared" si="105"/>
        <v>0</v>
      </c>
      <c r="O622" s="114"/>
      <c r="P622" s="5" t="s">
        <v>24</v>
      </c>
      <c r="R622" s="113">
        <f t="shared" si="106"/>
        <v>0</v>
      </c>
      <c r="S622" s="114"/>
      <c r="T622" s="5" t="s">
        <v>24</v>
      </c>
      <c r="V622" s="25" t="str">
        <f t="shared" si="109"/>
        <v/>
      </c>
      <c r="W622" s="25" t="str">
        <f t="shared" si="107"/>
        <v/>
      </c>
      <c r="X622" s="25" t="str">
        <f t="shared" si="110"/>
        <v/>
      </c>
      <c r="Y622" s="25" t="s">
        <v>26</v>
      </c>
      <c r="Z622" s="29"/>
      <c r="AA622" s="25" t="str">
        <f t="shared" si="108"/>
        <v/>
      </c>
      <c r="AB622" s="29"/>
      <c r="AC622" s="29"/>
      <c r="AD622" s="87" t="str">
        <f t="shared" si="111"/>
        <v/>
      </c>
      <c r="AE622" s="95" t="str">
        <f t="shared" si="112"/>
        <v/>
      </c>
      <c r="AF622" s="23">
        <f t="shared" si="113"/>
        <v>1</v>
      </c>
      <c r="AG622" s="2">
        <f t="shared" si="114"/>
        <v>7</v>
      </c>
      <c r="AH622" s="2">
        <f t="shared" si="115"/>
        <v>1</v>
      </c>
      <c r="AI622" s="2">
        <f>COUNTIF(【編集不可】祝日一覧!$B$1:$B$23,$F622)</f>
        <v>0</v>
      </c>
      <c r="AJ622" s="2">
        <f>COUNTIF(【編集不可】祝日一覧!$B$1:$B$23,$AF622)</f>
        <v>0</v>
      </c>
      <c r="AK622" s="2" t="str">
        <f ca="1">$B622&amp;"-"&amp;COUNTIF($B$13:INDIRECT("B"&amp;12+A622),B622)</f>
        <v>-0</v>
      </c>
    </row>
    <row r="623" spans="1:37" ht="21.95" customHeight="1" x14ac:dyDescent="0.25">
      <c r="A623" s="7">
        <v>611</v>
      </c>
      <c r="B623" s="14"/>
      <c r="C623" s="28"/>
      <c r="D623" s="28"/>
      <c r="E623" s="17"/>
      <c r="F623" s="17"/>
      <c r="G623" s="6"/>
      <c r="H623" s="81" t="s">
        <v>24</v>
      </c>
      <c r="I623" s="113">
        <f t="shared" si="116"/>
        <v>0</v>
      </c>
      <c r="J623" s="114"/>
      <c r="K623" s="5" t="s">
        <v>24</v>
      </c>
      <c r="L623" s="6"/>
      <c r="M623" s="81" t="s">
        <v>25</v>
      </c>
      <c r="N623" s="113">
        <f t="shared" si="105"/>
        <v>0</v>
      </c>
      <c r="O623" s="114"/>
      <c r="P623" s="5" t="s">
        <v>24</v>
      </c>
      <c r="R623" s="113">
        <f t="shared" si="106"/>
        <v>0</v>
      </c>
      <c r="S623" s="114"/>
      <c r="T623" s="5" t="s">
        <v>24</v>
      </c>
      <c r="V623" s="25" t="str">
        <f t="shared" si="109"/>
        <v/>
      </c>
      <c r="W623" s="25" t="str">
        <f t="shared" si="107"/>
        <v/>
      </c>
      <c r="X623" s="25" t="str">
        <f t="shared" si="110"/>
        <v/>
      </c>
      <c r="Y623" s="25" t="s">
        <v>26</v>
      </c>
      <c r="Z623" s="29"/>
      <c r="AA623" s="25" t="str">
        <f t="shared" si="108"/>
        <v/>
      </c>
      <c r="AB623" s="29"/>
      <c r="AC623" s="29"/>
      <c r="AD623" s="87" t="str">
        <f t="shared" si="111"/>
        <v/>
      </c>
      <c r="AE623" s="95" t="str">
        <f t="shared" si="112"/>
        <v/>
      </c>
      <c r="AF623" s="23">
        <f t="shared" si="113"/>
        <v>1</v>
      </c>
      <c r="AG623" s="2">
        <f t="shared" si="114"/>
        <v>7</v>
      </c>
      <c r="AH623" s="2">
        <f t="shared" si="115"/>
        <v>1</v>
      </c>
      <c r="AI623" s="2">
        <f>COUNTIF(【編集不可】祝日一覧!$B$1:$B$23,$F623)</f>
        <v>0</v>
      </c>
      <c r="AJ623" s="2">
        <f>COUNTIF(【編集不可】祝日一覧!$B$1:$B$23,$AF623)</f>
        <v>0</v>
      </c>
      <c r="AK623" s="2" t="str">
        <f ca="1">$B623&amp;"-"&amp;COUNTIF($B$13:INDIRECT("B"&amp;12+A623),B623)</f>
        <v>-0</v>
      </c>
    </row>
    <row r="624" spans="1:37" ht="21.95" customHeight="1" x14ac:dyDescent="0.25">
      <c r="A624" s="7">
        <v>612</v>
      </c>
      <c r="B624" s="14"/>
      <c r="C624" s="28"/>
      <c r="D624" s="28"/>
      <c r="E624" s="17"/>
      <c r="F624" s="17"/>
      <c r="G624" s="6"/>
      <c r="H624" s="81" t="s">
        <v>24</v>
      </c>
      <c r="I624" s="113">
        <f t="shared" si="116"/>
        <v>0</v>
      </c>
      <c r="J624" s="114"/>
      <c r="K624" s="5" t="s">
        <v>24</v>
      </c>
      <c r="L624" s="6"/>
      <c r="M624" s="81" t="s">
        <v>25</v>
      </c>
      <c r="N624" s="113">
        <f t="shared" si="105"/>
        <v>0</v>
      </c>
      <c r="O624" s="114"/>
      <c r="P624" s="5" t="s">
        <v>24</v>
      </c>
      <c r="R624" s="113">
        <f t="shared" si="106"/>
        <v>0</v>
      </c>
      <c r="S624" s="114"/>
      <c r="T624" s="5" t="s">
        <v>24</v>
      </c>
      <c r="V624" s="25" t="str">
        <f t="shared" si="109"/>
        <v/>
      </c>
      <c r="W624" s="25" t="str">
        <f t="shared" si="107"/>
        <v/>
      </c>
      <c r="X624" s="25" t="str">
        <f t="shared" si="110"/>
        <v/>
      </c>
      <c r="Y624" s="25" t="s">
        <v>26</v>
      </c>
      <c r="Z624" s="29"/>
      <c r="AA624" s="25" t="str">
        <f t="shared" si="108"/>
        <v/>
      </c>
      <c r="AB624" s="29"/>
      <c r="AC624" s="29"/>
      <c r="AD624" s="87" t="str">
        <f t="shared" si="111"/>
        <v/>
      </c>
      <c r="AE624" s="95" t="str">
        <f t="shared" si="112"/>
        <v/>
      </c>
      <c r="AF624" s="23">
        <f t="shared" si="113"/>
        <v>1</v>
      </c>
      <c r="AG624" s="2">
        <f t="shared" si="114"/>
        <v>7</v>
      </c>
      <c r="AH624" s="2">
        <f t="shared" si="115"/>
        <v>1</v>
      </c>
      <c r="AI624" s="2">
        <f>COUNTIF(【編集不可】祝日一覧!$B$1:$B$23,$F624)</f>
        <v>0</v>
      </c>
      <c r="AJ624" s="2">
        <f>COUNTIF(【編集不可】祝日一覧!$B$1:$B$23,$AF624)</f>
        <v>0</v>
      </c>
      <c r="AK624" s="2" t="str">
        <f ca="1">$B624&amp;"-"&amp;COUNTIF($B$13:INDIRECT("B"&amp;12+A624),B624)</f>
        <v>-0</v>
      </c>
    </row>
    <row r="625" spans="1:37" ht="21.95" customHeight="1" x14ac:dyDescent="0.25">
      <c r="A625" s="7">
        <v>613</v>
      </c>
      <c r="B625" s="14"/>
      <c r="C625" s="28"/>
      <c r="D625" s="28"/>
      <c r="E625" s="17"/>
      <c r="F625" s="17"/>
      <c r="G625" s="6"/>
      <c r="H625" s="81" t="s">
        <v>24</v>
      </c>
      <c r="I625" s="113">
        <f t="shared" si="116"/>
        <v>0</v>
      </c>
      <c r="J625" s="114"/>
      <c r="K625" s="5" t="s">
        <v>24</v>
      </c>
      <c r="L625" s="6"/>
      <c r="M625" s="81" t="s">
        <v>25</v>
      </c>
      <c r="N625" s="113">
        <f t="shared" si="105"/>
        <v>0</v>
      </c>
      <c r="O625" s="114"/>
      <c r="P625" s="5" t="s">
        <v>24</v>
      </c>
      <c r="R625" s="113">
        <f t="shared" si="106"/>
        <v>0</v>
      </c>
      <c r="S625" s="114"/>
      <c r="T625" s="5" t="s">
        <v>24</v>
      </c>
      <c r="V625" s="25" t="str">
        <f t="shared" si="109"/>
        <v/>
      </c>
      <c r="W625" s="25" t="str">
        <f t="shared" si="107"/>
        <v/>
      </c>
      <c r="X625" s="25" t="str">
        <f t="shared" si="110"/>
        <v/>
      </c>
      <c r="Y625" s="25" t="s">
        <v>26</v>
      </c>
      <c r="Z625" s="29"/>
      <c r="AA625" s="25" t="str">
        <f t="shared" si="108"/>
        <v/>
      </c>
      <c r="AB625" s="29"/>
      <c r="AC625" s="29"/>
      <c r="AD625" s="87" t="str">
        <f t="shared" si="111"/>
        <v/>
      </c>
      <c r="AE625" s="95" t="str">
        <f t="shared" si="112"/>
        <v/>
      </c>
      <c r="AF625" s="23">
        <f t="shared" si="113"/>
        <v>1</v>
      </c>
      <c r="AG625" s="2">
        <f t="shared" si="114"/>
        <v>7</v>
      </c>
      <c r="AH625" s="2">
        <f t="shared" si="115"/>
        <v>1</v>
      </c>
      <c r="AI625" s="2">
        <f>COUNTIF(【編集不可】祝日一覧!$B$1:$B$23,$F625)</f>
        <v>0</v>
      </c>
      <c r="AJ625" s="2">
        <f>COUNTIF(【編集不可】祝日一覧!$B$1:$B$23,$AF625)</f>
        <v>0</v>
      </c>
      <c r="AK625" s="2" t="str">
        <f ca="1">$B625&amp;"-"&amp;COUNTIF($B$13:INDIRECT("B"&amp;12+A625),B625)</f>
        <v>-0</v>
      </c>
    </row>
    <row r="626" spans="1:37" ht="21.95" customHeight="1" x14ac:dyDescent="0.25">
      <c r="A626" s="7">
        <v>614</v>
      </c>
      <c r="B626" s="14"/>
      <c r="C626" s="28"/>
      <c r="D626" s="28"/>
      <c r="E626" s="17"/>
      <c r="F626" s="17"/>
      <c r="G626" s="6"/>
      <c r="H626" s="81" t="s">
        <v>24</v>
      </c>
      <c r="I626" s="113">
        <f t="shared" si="116"/>
        <v>0</v>
      </c>
      <c r="J626" s="114"/>
      <c r="K626" s="5" t="s">
        <v>24</v>
      </c>
      <c r="L626" s="6"/>
      <c r="M626" s="81" t="s">
        <v>25</v>
      </c>
      <c r="N626" s="113">
        <f t="shared" si="105"/>
        <v>0</v>
      </c>
      <c r="O626" s="114"/>
      <c r="P626" s="5" t="s">
        <v>24</v>
      </c>
      <c r="R626" s="113">
        <f t="shared" si="106"/>
        <v>0</v>
      </c>
      <c r="S626" s="114"/>
      <c r="T626" s="5" t="s">
        <v>24</v>
      </c>
      <c r="V626" s="25" t="str">
        <f t="shared" si="109"/>
        <v/>
      </c>
      <c r="W626" s="25" t="str">
        <f t="shared" si="107"/>
        <v/>
      </c>
      <c r="X626" s="25" t="str">
        <f t="shared" si="110"/>
        <v/>
      </c>
      <c r="Y626" s="25" t="s">
        <v>26</v>
      </c>
      <c r="Z626" s="29"/>
      <c r="AA626" s="25" t="str">
        <f t="shared" si="108"/>
        <v/>
      </c>
      <c r="AB626" s="29"/>
      <c r="AC626" s="29"/>
      <c r="AD626" s="87" t="str">
        <f t="shared" si="111"/>
        <v/>
      </c>
      <c r="AE626" s="95" t="str">
        <f t="shared" si="112"/>
        <v/>
      </c>
      <c r="AF626" s="23">
        <f t="shared" si="113"/>
        <v>1</v>
      </c>
      <c r="AG626" s="2">
        <f t="shared" si="114"/>
        <v>7</v>
      </c>
      <c r="AH626" s="2">
        <f t="shared" si="115"/>
        <v>1</v>
      </c>
      <c r="AI626" s="2">
        <f>COUNTIF(【編集不可】祝日一覧!$B$1:$B$23,$F626)</f>
        <v>0</v>
      </c>
      <c r="AJ626" s="2">
        <f>COUNTIF(【編集不可】祝日一覧!$B$1:$B$23,$AF626)</f>
        <v>0</v>
      </c>
      <c r="AK626" s="2" t="str">
        <f ca="1">$B626&amp;"-"&amp;COUNTIF($B$13:INDIRECT("B"&amp;12+A626),B626)</f>
        <v>-0</v>
      </c>
    </row>
    <row r="627" spans="1:37" ht="21.95" customHeight="1" x14ac:dyDescent="0.25">
      <c r="A627" s="7">
        <v>615</v>
      </c>
      <c r="B627" s="14"/>
      <c r="C627" s="28"/>
      <c r="D627" s="28"/>
      <c r="E627" s="17"/>
      <c r="F627" s="17"/>
      <c r="G627" s="6"/>
      <c r="H627" s="81" t="s">
        <v>24</v>
      </c>
      <c r="I627" s="113">
        <f t="shared" si="116"/>
        <v>0</v>
      </c>
      <c r="J627" s="114"/>
      <c r="K627" s="5" t="s">
        <v>24</v>
      </c>
      <c r="L627" s="6"/>
      <c r="M627" s="81" t="s">
        <v>25</v>
      </c>
      <c r="N627" s="113">
        <f t="shared" si="105"/>
        <v>0</v>
      </c>
      <c r="O627" s="114"/>
      <c r="P627" s="5" t="s">
        <v>24</v>
      </c>
      <c r="R627" s="113">
        <f t="shared" si="106"/>
        <v>0</v>
      </c>
      <c r="S627" s="114"/>
      <c r="T627" s="5" t="s">
        <v>24</v>
      </c>
      <c r="V627" s="25" t="str">
        <f t="shared" si="109"/>
        <v/>
      </c>
      <c r="W627" s="25" t="str">
        <f t="shared" si="107"/>
        <v/>
      </c>
      <c r="X627" s="25" t="str">
        <f t="shared" si="110"/>
        <v/>
      </c>
      <c r="Y627" s="25" t="s">
        <v>26</v>
      </c>
      <c r="Z627" s="29"/>
      <c r="AA627" s="25" t="str">
        <f t="shared" si="108"/>
        <v/>
      </c>
      <c r="AB627" s="29"/>
      <c r="AC627" s="29"/>
      <c r="AD627" s="87" t="str">
        <f t="shared" si="111"/>
        <v/>
      </c>
      <c r="AE627" s="95" t="str">
        <f t="shared" si="112"/>
        <v/>
      </c>
      <c r="AF627" s="23">
        <f t="shared" si="113"/>
        <v>1</v>
      </c>
      <c r="AG627" s="2">
        <f t="shared" si="114"/>
        <v>7</v>
      </c>
      <c r="AH627" s="2">
        <f t="shared" si="115"/>
        <v>1</v>
      </c>
      <c r="AI627" s="2">
        <f>COUNTIF(【編集不可】祝日一覧!$B$1:$B$23,$F627)</f>
        <v>0</v>
      </c>
      <c r="AJ627" s="2">
        <f>COUNTIF(【編集不可】祝日一覧!$B$1:$B$23,$AF627)</f>
        <v>0</v>
      </c>
      <c r="AK627" s="2" t="str">
        <f ca="1">$B627&amp;"-"&amp;COUNTIF($B$13:INDIRECT("B"&amp;12+A627),B627)</f>
        <v>-0</v>
      </c>
    </row>
    <row r="628" spans="1:37" ht="21.95" customHeight="1" x14ac:dyDescent="0.25">
      <c r="A628" s="7">
        <v>616</v>
      </c>
      <c r="B628" s="14"/>
      <c r="C628" s="28"/>
      <c r="D628" s="28"/>
      <c r="E628" s="17"/>
      <c r="F628" s="17"/>
      <c r="G628" s="6"/>
      <c r="H628" s="81" t="s">
        <v>24</v>
      </c>
      <c r="I628" s="113">
        <f t="shared" si="116"/>
        <v>0</v>
      </c>
      <c r="J628" s="114"/>
      <c r="K628" s="5" t="s">
        <v>24</v>
      </c>
      <c r="L628" s="6"/>
      <c r="M628" s="81" t="s">
        <v>25</v>
      </c>
      <c r="N628" s="113">
        <f t="shared" si="105"/>
        <v>0</v>
      </c>
      <c r="O628" s="114"/>
      <c r="P628" s="5" t="s">
        <v>24</v>
      </c>
      <c r="R628" s="113">
        <f t="shared" si="106"/>
        <v>0</v>
      </c>
      <c r="S628" s="114"/>
      <c r="T628" s="5" t="s">
        <v>24</v>
      </c>
      <c r="V628" s="25" t="str">
        <f t="shared" si="109"/>
        <v/>
      </c>
      <c r="W628" s="25" t="str">
        <f t="shared" si="107"/>
        <v/>
      </c>
      <c r="X628" s="25" t="str">
        <f t="shared" si="110"/>
        <v/>
      </c>
      <c r="Y628" s="25" t="s">
        <v>26</v>
      </c>
      <c r="Z628" s="29"/>
      <c r="AA628" s="25" t="str">
        <f t="shared" si="108"/>
        <v/>
      </c>
      <c r="AB628" s="29"/>
      <c r="AC628" s="29"/>
      <c r="AD628" s="87" t="str">
        <f t="shared" si="111"/>
        <v/>
      </c>
      <c r="AE628" s="95" t="str">
        <f t="shared" si="112"/>
        <v/>
      </c>
      <c r="AF628" s="23">
        <f t="shared" si="113"/>
        <v>1</v>
      </c>
      <c r="AG628" s="2">
        <f t="shared" si="114"/>
        <v>7</v>
      </c>
      <c r="AH628" s="2">
        <f t="shared" si="115"/>
        <v>1</v>
      </c>
      <c r="AI628" s="2">
        <f>COUNTIF(【編集不可】祝日一覧!$B$1:$B$23,$F628)</f>
        <v>0</v>
      </c>
      <c r="AJ628" s="2">
        <f>COUNTIF(【編集不可】祝日一覧!$B$1:$B$23,$AF628)</f>
        <v>0</v>
      </c>
      <c r="AK628" s="2" t="str">
        <f ca="1">$B628&amp;"-"&amp;COUNTIF($B$13:INDIRECT("B"&amp;12+A628),B628)</f>
        <v>-0</v>
      </c>
    </row>
    <row r="629" spans="1:37" ht="21.95" customHeight="1" x14ac:dyDescent="0.25">
      <c r="A629" s="7">
        <v>617</v>
      </c>
      <c r="B629" s="14"/>
      <c r="C629" s="28"/>
      <c r="D629" s="28"/>
      <c r="E629" s="17"/>
      <c r="F629" s="17"/>
      <c r="G629" s="6"/>
      <c r="H629" s="81" t="s">
        <v>24</v>
      </c>
      <c r="I629" s="113">
        <f t="shared" si="116"/>
        <v>0</v>
      </c>
      <c r="J629" s="114"/>
      <c r="K629" s="5" t="s">
        <v>24</v>
      </c>
      <c r="L629" s="6"/>
      <c r="M629" s="81" t="s">
        <v>25</v>
      </c>
      <c r="N629" s="113">
        <f t="shared" si="105"/>
        <v>0</v>
      </c>
      <c r="O629" s="114"/>
      <c r="P629" s="5" t="s">
        <v>24</v>
      </c>
      <c r="R629" s="113">
        <f t="shared" si="106"/>
        <v>0</v>
      </c>
      <c r="S629" s="114"/>
      <c r="T629" s="5" t="s">
        <v>24</v>
      </c>
      <c r="V629" s="25" t="str">
        <f t="shared" si="109"/>
        <v/>
      </c>
      <c r="W629" s="25" t="str">
        <f t="shared" si="107"/>
        <v/>
      </c>
      <c r="X629" s="25" t="str">
        <f t="shared" si="110"/>
        <v/>
      </c>
      <c r="Y629" s="25" t="s">
        <v>26</v>
      </c>
      <c r="Z629" s="29"/>
      <c r="AA629" s="25" t="str">
        <f t="shared" si="108"/>
        <v/>
      </c>
      <c r="AB629" s="29"/>
      <c r="AC629" s="29"/>
      <c r="AD629" s="87" t="str">
        <f t="shared" si="111"/>
        <v/>
      </c>
      <c r="AE629" s="95" t="str">
        <f t="shared" si="112"/>
        <v/>
      </c>
      <c r="AF629" s="23">
        <f t="shared" si="113"/>
        <v>1</v>
      </c>
      <c r="AG629" s="2">
        <f t="shared" si="114"/>
        <v>7</v>
      </c>
      <c r="AH629" s="2">
        <f t="shared" si="115"/>
        <v>1</v>
      </c>
      <c r="AI629" s="2">
        <f>COUNTIF(【編集不可】祝日一覧!$B$1:$B$23,$F629)</f>
        <v>0</v>
      </c>
      <c r="AJ629" s="2">
        <f>COUNTIF(【編集不可】祝日一覧!$B$1:$B$23,$AF629)</f>
        <v>0</v>
      </c>
      <c r="AK629" s="2" t="str">
        <f ca="1">$B629&amp;"-"&amp;COUNTIF($B$13:INDIRECT("B"&amp;12+A629),B629)</f>
        <v>-0</v>
      </c>
    </row>
    <row r="630" spans="1:37" ht="21.95" customHeight="1" x14ac:dyDescent="0.25">
      <c r="A630" s="7">
        <v>618</v>
      </c>
      <c r="B630" s="14"/>
      <c r="C630" s="28"/>
      <c r="D630" s="28"/>
      <c r="E630" s="17"/>
      <c r="F630" s="17"/>
      <c r="G630" s="6"/>
      <c r="H630" s="81" t="s">
        <v>24</v>
      </c>
      <c r="I630" s="113">
        <f t="shared" si="116"/>
        <v>0</v>
      </c>
      <c r="J630" s="114"/>
      <c r="K630" s="5" t="s">
        <v>24</v>
      </c>
      <c r="L630" s="6"/>
      <c r="M630" s="81" t="s">
        <v>25</v>
      </c>
      <c r="N630" s="113">
        <f t="shared" si="105"/>
        <v>0</v>
      </c>
      <c r="O630" s="114"/>
      <c r="P630" s="5" t="s">
        <v>24</v>
      </c>
      <c r="R630" s="113">
        <f t="shared" si="106"/>
        <v>0</v>
      </c>
      <c r="S630" s="114"/>
      <c r="T630" s="5" t="s">
        <v>24</v>
      </c>
      <c r="V630" s="25" t="str">
        <f t="shared" si="109"/>
        <v/>
      </c>
      <c r="W630" s="25" t="str">
        <f t="shared" si="107"/>
        <v/>
      </c>
      <c r="X630" s="25" t="str">
        <f t="shared" si="110"/>
        <v/>
      </c>
      <c r="Y630" s="25" t="s">
        <v>26</v>
      </c>
      <c r="Z630" s="29"/>
      <c r="AA630" s="25" t="str">
        <f t="shared" si="108"/>
        <v/>
      </c>
      <c r="AB630" s="29"/>
      <c r="AC630" s="29"/>
      <c r="AD630" s="87" t="str">
        <f t="shared" si="111"/>
        <v/>
      </c>
      <c r="AE630" s="95" t="str">
        <f t="shared" si="112"/>
        <v/>
      </c>
      <c r="AF630" s="23">
        <f t="shared" si="113"/>
        <v>1</v>
      </c>
      <c r="AG630" s="2">
        <f t="shared" si="114"/>
        <v>7</v>
      </c>
      <c r="AH630" s="2">
        <f t="shared" si="115"/>
        <v>1</v>
      </c>
      <c r="AI630" s="2">
        <f>COUNTIF(【編集不可】祝日一覧!$B$1:$B$23,$F630)</f>
        <v>0</v>
      </c>
      <c r="AJ630" s="2">
        <f>COUNTIF(【編集不可】祝日一覧!$B$1:$B$23,$AF630)</f>
        <v>0</v>
      </c>
      <c r="AK630" s="2" t="str">
        <f ca="1">$B630&amp;"-"&amp;COUNTIF($B$13:INDIRECT("B"&amp;12+A630),B630)</f>
        <v>-0</v>
      </c>
    </row>
    <row r="631" spans="1:37" ht="21.95" customHeight="1" x14ac:dyDescent="0.25">
      <c r="A631" s="7">
        <v>619</v>
      </c>
      <c r="B631" s="14"/>
      <c r="C631" s="28"/>
      <c r="D631" s="28"/>
      <c r="E631" s="17"/>
      <c r="F631" s="17"/>
      <c r="G631" s="6"/>
      <c r="H631" s="81" t="s">
        <v>24</v>
      </c>
      <c r="I631" s="113">
        <f t="shared" si="116"/>
        <v>0</v>
      </c>
      <c r="J631" s="114"/>
      <c r="K631" s="5" t="s">
        <v>24</v>
      </c>
      <c r="L631" s="6"/>
      <c r="M631" s="81" t="s">
        <v>25</v>
      </c>
      <c r="N631" s="113">
        <f t="shared" si="105"/>
        <v>0</v>
      </c>
      <c r="O631" s="114"/>
      <c r="P631" s="5" t="s">
        <v>24</v>
      </c>
      <c r="R631" s="113">
        <f t="shared" si="106"/>
        <v>0</v>
      </c>
      <c r="S631" s="114"/>
      <c r="T631" s="5" t="s">
        <v>24</v>
      </c>
      <c r="V631" s="25" t="str">
        <f t="shared" si="109"/>
        <v/>
      </c>
      <c r="W631" s="25" t="str">
        <f t="shared" si="107"/>
        <v/>
      </c>
      <c r="X631" s="25" t="str">
        <f t="shared" si="110"/>
        <v/>
      </c>
      <c r="Y631" s="25" t="s">
        <v>26</v>
      </c>
      <c r="Z631" s="29"/>
      <c r="AA631" s="25" t="str">
        <f t="shared" si="108"/>
        <v/>
      </c>
      <c r="AB631" s="29"/>
      <c r="AC631" s="29"/>
      <c r="AD631" s="87" t="str">
        <f t="shared" si="111"/>
        <v/>
      </c>
      <c r="AE631" s="95" t="str">
        <f t="shared" si="112"/>
        <v/>
      </c>
      <c r="AF631" s="23">
        <f t="shared" si="113"/>
        <v>1</v>
      </c>
      <c r="AG631" s="2">
        <f t="shared" si="114"/>
        <v>7</v>
      </c>
      <c r="AH631" s="2">
        <f t="shared" si="115"/>
        <v>1</v>
      </c>
      <c r="AI631" s="2">
        <f>COUNTIF(【編集不可】祝日一覧!$B$1:$B$23,$F631)</f>
        <v>0</v>
      </c>
      <c r="AJ631" s="2">
        <f>COUNTIF(【編集不可】祝日一覧!$B$1:$B$23,$AF631)</f>
        <v>0</v>
      </c>
      <c r="AK631" s="2" t="str">
        <f ca="1">$B631&amp;"-"&amp;COUNTIF($B$13:INDIRECT("B"&amp;12+A631),B631)</f>
        <v>-0</v>
      </c>
    </row>
    <row r="632" spans="1:37" ht="21.95" customHeight="1" x14ac:dyDescent="0.25">
      <c r="A632" s="7">
        <v>620</v>
      </c>
      <c r="B632" s="14"/>
      <c r="C632" s="28"/>
      <c r="D632" s="28"/>
      <c r="E632" s="17"/>
      <c r="F632" s="17"/>
      <c r="G632" s="6"/>
      <c r="H632" s="81" t="s">
        <v>24</v>
      </c>
      <c r="I632" s="113">
        <f t="shared" si="116"/>
        <v>0</v>
      </c>
      <c r="J632" s="114"/>
      <c r="K632" s="5" t="s">
        <v>24</v>
      </c>
      <c r="L632" s="6"/>
      <c r="M632" s="81" t="s">
        <v>25</v>
      </c>
      <c r="N632" s="113">
        <f t="shared" si="105"/>
        <v>0</v>
      </c>
      <c r="O632" s="114"/>
      <c r="P632" s="5" t="s">
        <v>24</v>
      </c>
      <c r="R632" s="113">
        <f t="shared" si="106"/>
        <v>0</v>
      </c>
      <c r="S632" s="114"/>
      <c r="T632" s="5" t="s">
        <v>24</v>
      </c>
      <c r="V632" s="25" t="str">
        <f t="shared" si="109"/>
        <v/>
      </c>
      <c r="W632" s="25" t="str">
        <f t="shared" si="107"/>
        <v/>
      </c>
      <c r="X632" s="25" t="str">
        <f t="shared" si="110"/>
        <v/>
      </c>
      <c r="Y632" s="25" t="s">
        <v>26</v>
      </c>
      <c r="Z632" s="29"/>
      <c r="AA632" s="25" t="str">
        <f t="shared" si="108"/>
        <v/>
      </c>
      <c r="AB632" s="29"/>
      <c r="AC632" s="29"/>
      <c r="AD632" s="87" t="str">
        <f t="shared" si="111"/>
        <v/>
      </c>
      <c r="AE632" s="95" t="str">
        <f t="shared" si="112"/>
        <v/>
      </c>
      <c r="AF632" s="23">
        <f t="shared" si="113"/>
        <v>1</v>
      </c>
      <c r="AG632" s="2">
        <f t="shared" si="114"/>
        <v>7</v>
      </c>
      <c r="AH632" s="2">
        <f t="shared" si="115"/>
        <v>1</v>
      </c>
      <c r="AI632" s="2">
        <f>COUNTIF(【編集不可】祝日一覧!$B$1:$B$23,$F632)</f>
        <v>0</v>
      </c>
      <c r="AJ632" s="2">
        <f>COUNTIF(【編集不可】祝日一覧!$B$1:$B$23,$AF632)</f>
        <v>0</v>
      </c>
      <c r="AK632" s="2" t="str">
        <f ca="1">$B632&amp;"-"&amp;COUNTIF($B$13:INDIRECT("B"&amp;12+A632),B632)</f>
        <v>-0</v>
      </c>
    </row>
    <row r="633" spans="1:37" ht="21.95" customHeight="1" x14ac:dyDescent="0.25">
      <c r="A633" s="7">
        <v>621</v>
      </c>
      <c r="B633" s="14"/>
      <c r="C633" s="28"/>
      <c r="D633" s="28"/>
      <c r="E633" s="17"/>
      <c r="F633" s="17"/>
      <c r="G633" s="6"/>
      <c r="H633" s="81" t="s">
        <v>24</v>
      </c>
      <c r="I633" s="113">
        <f t="shared" si="116"/>
        <v>0</v>
      </c>
      <c r="J633" s="114"/>
      <c r="K633" s="5" t="s">
        <v>24</v>
      </c>
      <c r="L633" s="6"/>
      <c r="M633" s="81" t="s">
        <v>25</v>
      </c>
      <c r="N633" s="113">
        <f t="shared" si="105"/>
        <v>0</v>
      </c>
      <c r="O633" s="114"/>
      <c r="P633" s="5" t="s">
        <v>24</v>
      </c>
      <c r="R633" s="113">
        <f t="shared" si="106"/>
        <v>0</v>
      </c>
      <c r="S633" s="114"/>
      <c r="T633" s="5" t="s">
        <v>24</v>
      </c>
      <c r="V633" s="25" t="str">
        <f t="shared" si="109"/>
        <v/>
      </c>
      <c r="W633" s="25" t="str">
        <f t="shared" si="107"/>
        <v/>
      </c>
      <c r="X633" s="25" t="str">
        <f t="shared" si="110"/>
        <v/>
      </c>
      <c r="Y633" s="25" t="s">
        <v>26</v>
      </c>
      <c r="Z633" s="29"/>
      <c r="AA633" s="25" t="str">
        <f t="shared" si="108"/>
        <v/>
      </c>
      <c r="AB633" s="29"/>
      <c r="AC633" s="29"/>
      <c r="AD633" s="87" t="str">
        <f t="shared" si="111"/>
        <v/>
      </c>
      <c r="AE633" s="95" t="str">
        <f t="shared" si="112"/>
        <v/>
      </c>
      <c r="AF633" s="23">
        <f t="shared" si="113"/>
        <v>1</v>
      </c>
      <c r="AG633" s="2">
        <f t="shared" si="114"/>
        <v>7</v>
      </c>
      <c r="AH633" s="2">
        <f t="shared" si="115"/>
        <v>1</v>
      </c>
      <c r="AI633" s="2">
        <f>COUNTIF(【編集不可】祝日一覧!$B$1:$B$23,$F633)</f>
        <v>0</v>
      </c>
      <c r="AJ633" s="2">
        <f>COUNTIF(【編集不可】祝日一覧!$B$1:$B$23,$AF633)</f>
        <v>0</v>
      </c>
      <c r="AK633" s="2" t="str">
        <f ca="1">$B633&amp;"-"&amp;COUNTIF($B$13:INDIRECT("B"&amp;12+A633),B633)</f>
        <v>-0</v>
      </c>
    </row>
    <row r="634" spans="1:37" ht="21.95" customHeight="1" x14ac:dyDescent="0.25">
      <c r="A634" s="7">
        <v>622</v>
      </c>
      <c r="B634" s="14"/>
      <c r="C634" s="28"/>
      <c r="D634" s="28"/>
      <c r="E634" s="17"/>
      <c r="F634" s="17"/>
      <c r="G634" s="6"/>
      <c r="H634" s="81" t="s">
        <v>24</v>
      </c>
      <c r="I634" s="113">
        <f t="shared" si="116"/>
        <v>0</v>
      </c>
      <c r="J634" s="114"/>
      <c r="K634" s="5" t="s">
        <v>24</v>
      </c>
      <c r="L634" s="6"/>
      <c r="M634" s="81" t="s">
        <v>25</v>
      </c>
      <c r="N634" s="113">
        <f t="shared" si="105"/>
        <v>0</v>
      </c>
      <c r="O634" s="114"/>
      <c r="P634" s="5" t="s">
        <v>24</v>
      </c>
      <c r="R634" s="113">
        <f t="shared" si="106"/>
        <v>0</v>
      </c>
      <c r="S634" s="114"/>
      <c r="T634" s="5" t="s">
        <v>24</v>
      </c>
      <c r="V634" s="25" t="str">
        <f t="shared" si="109"/>
        <v/>
      </c>
      <c r="W634" s="25" t="str">
        <f t="shared" si="107"/>
        <v/>
      </c>
      <c r="X634" s="25" t="str">
        <f t="shared" si="110"/>
        <v/>
      </c>
      <c r="Y634" s="25" t="s">
        <v>26</v>
      </c>
      <c r="Z634" s="29"/>
      <c r="AA634" s="25" t="str">
        <f t="shared" si="108"/>
        <v/>
      </c>
      <c r="AB634" s="29"/>
      <c r="AC634" s="29"/>
      <c r="AD634" s="87" t="str">
        <f t="shared" si="111"/>
        <v/>
      </c>
      <c r="AE634" s="95" t="str">
        <f t="shared" si="112"/>
        <v/>
      </c>
      <c r="AF634" s="23">
        <f t="shared" si="113"/>
        <v>1</v>
      </c>
      <c r="AG634" s="2">
        <f t="shared" si="114"/>
        <v>7</v>
      </c>
      <c r="AH634" s="2">
        <f t="shared" si="115"/>
        <v>1</v>
      </c>
      <c r="AI634" s="2">
        <f>COUNTIF(【編集不可】祝日一覧!$B$1:$B$23,$F634)</f>
        <v>0</v>
      </c>
      <c r="AJ634" s="2">
        <f>COUNTIF(【編集不可】祝日一覧!$B$1:$B$23,$AF634)</f>
        <v>0</v>
      </c>
      <c r="AK634" s="2" t="str">
        <f ca="1">$B634&amp;"-"&amp;COUNTIF($B$13:INDIRECT("B"&amp;12+A634),B634)</f>
        <v>-0</v>
      </c>
    </row>
    <row r="635" spans="1:37" ht="21.95" customHeight="1" x14ac:dyDescent="0.25">
      <c r="A635" s="7">
        <v>623</v>
      </c>
      <c r="B635" s="14"/>
      <c r="C635" s="28"/>
      <c r="D635" s="28"/>
      <c r="E635" s="17"/>
      <c r="F635" s="17"/>
      <c r="G635" s="6"/>
      <c r="H635" s="81" t="s">
        <v>24</v>
      </c>
      <c r="I635" s="113">
        <f t="shared" si="116"/>
        <v>0</v>
      </c>
      <c r="J635" s="114"/>
      <c r="K635" s="5" t="s">
        <v>24</v>
      </c>
      <c r="L635" s="6"/>
      <c r="M635" s="81" t="s">
        <v>25</v>
      </c>
      <c r="N635" s="113">
        <f t="shared" si="105"/>
        <v>0</v>
      </c>
      <c r="O635" s="114"/>
      <c r="P635" s="5" t="s">
        <v>24</v>
      </c>
      <c r="R635" s="113">
        <f t="shared" si="106"/>
        <v>0</v>
      </c>
      <c r="S635" s="114"/>
      <c r="T635" s="5" t="s">
        <v>24</v>
      </c>
      <c r="V635" s="25" t="str">
        <f t="shared" si="109"/>
        <v/>
      </c>
      <c r="W635" s="25" t="str">
        <f t="shared" si="107"/>
        <v/>
      </c>
      <c r="X635" s="25" t="str">
        <f t="shared" si="110"/>
        <v/>
      </c>
      <c r="Y635" s="25" t="s">
        <v>26</v>
      </c>
      <c r="Z635" s="29"/>
      <c r="AA635" s="25" t="str">
        <f t="shared" si="108"/>
        <v/>
      </c>
      <c r="AB635" s="29"/>
      <c r="AC635" s="29"/>
      <c r="AD635" s="87" t="str">
        <f t="shared" si="111"/>
        <v/>
      </c>
      <c r="AE635" s="95" t="str">
        <f t="shared" si="112"/>
        <v/>
      </c>
      <c r="AF635" s="23">
        <f t="shared" si="113"/>
        <v>1</v>
      </c>
      <c r="AG635" s="2">
        <f t="shared" si="114"/>
        <v>7</v>
      </c>
      <c r="AH635" s="2">
        <f t="shared" si="115"/>
        <v>1</v>
      </c>
      <c r="AI635" s="2">
        <f>COUNTIF(【編集不可】祝日一覧!$B$1:$B$23,$F635)</f>
        <v>0</v>
      </c>
      <c r="AJ635" s="2">
        <f>COUNTIF(【編集不可】祝日一覧!$B$1:$B$23,$AF635)</f>
        <v>0</v>
      </c>
      <c r="AK635" s="2" t="str">
        <f ca="1">$B635&amp;"-"&amp;COUNTIF($B$13:INDIRECT("B"&amp;12+A635),B635)</f>
        <v>-0</v>
      </c>
    </row>
    <row r="636" spans="1:37" ht="21.95" customHeight="1" x14ac:dyDescent="0.25">
      <c r="A636" s="7">
        <v>624</v>
      </c>
      <c r="B636" s="14"/>
      <c r="C636" s="28"/>
      <c r="D636" s="28"/>
      <c r="E636" s="17"/>
      <c r="F636" s="17"/>
      <c r="G636" s="6"/>
      <c r="H636" s="81" t="s">
        <v>24</v>
      </c>
      <c r="I636" s="113">
        <f t="shared" si="116"/>
        <v>0</v>
      </c>
      <c r="J636" s="114"/>
      <c r="K636" s="5" t="s">
        <v>24</v>
      </c>
      <c r="L636" s="6"/>
      <c r="M636" s="81" t="s">
        <v>25</v>
      </c>
      <c r="N636" s="113">
        <f t="shared" si="105"/>
        <v>0</v>
      </c>
      <c r="O636" s="114"/>
      <c r="P636" s="5" t="s">
        <v>24</v>
      </c>
      <c r="R636" s="113">
        <f t="shared" si="106"/>
        <v>0</v>
      </c>
      <c r="S636" s="114"/>
      <c r="T636" s="5" t="s">
        <v>24</v>
      </c>
      <c r="V636" s="25" t="str">
        <f t="shared" si="109"/>
        <v/>
      </c>
      <c r="W636" s="25" t="str">
        <f t="shared" si="107"/>
        <v/>
      </c>
      <c r="X636" s="25" t="str">
        <f t="shared" si="110"/>
        <v/>
      </c>
      <c r="Y636" s="25" t="s">
        <v>26</v>
      </c>
      <c r="Z636" s="29"/>
      <c r="AA636" s="25" t="str">
        <f t="shared" si="108"/>
        <v/>
      </c>
      <c r="AB636" s="29"/>
      <c r="AC636" s="29"/>
      <c r="AD636" s="87" t="str">
        <f t="shared" si="111"/>
        <v/>
      </c>
      <c r="AE636" s="95" t="str">
        <f t="shared" si="112"/>
        <v/>
      </c>
      <c r="AF636" s="23">
        <f t="shared" si="113"/>
        <v>1</v>
      </c>
      <c r="AG636" s="2">
        <f t="shared" si="114"/>
        <v>7</v>
      </c>
      <c r="AH636" s="2">
        <f t="shared" si="115"/>
        <v>1</v>
      </c>
      <c r="AI636" s="2">
        <f>COUNTIF(【編集不可】祝日一覧!$B$1:$B$23,$F636)</f>
        <v>0</v>
      </c>
      <c r="AJ636" s="2">
        <f>COUNTIF(【編集不可】祝日一覧!$B$1:$B$23,$AF636)</f>
        <v>0</v>
      </c>
      <c r="AK636" s="2" t="str">
        <f ca="1">$B636&amp;"-"&amp;COUNTIF($B$13:INDIRECT("B"&amp;12+A636),B636)</f>
        <v>-0</v>
      </c>
    </row>
    <row r="637" spans="1:37" ht="21.95" customHeight="1" x14ac:dyDescent="0.25">
      <c r="A637" s="7">
        <v>625</v>
      </c>
      <c r="B637" s="14"/>
      <c r="C637" s="28"/>
      <c r="D637" s="28"/>
      <c r="E637" s="17"/>
      <c r="F637" s="17"/>
      <c r="G637" s="6"/>
      <c r="H637" s="81" t="s">
        <v>24</v>
      </c>
      <c r="I637" s="113">
        <f t="shared" si="116"/>
        <v>0</v>
      </c>
      <c r="J637" s="114"/>
      <c r="K637" s="5" t="s">
        <v>24</v>
      </c>
      <c r="L637" s="6"/>
      <c r="M637" s="81" t="s">
        <v>25</v>
      </c>
      <c r="N637" s="113">
        <f t="shared" si="105"/>
        <v>0</v>
      </c>
      <c r="O637" s="114"/>
      <c r="P637" s="5" t="s">
        <v>24</v>
      </c>
      <c r="R637" s="113">
        <f t="shared" si="106"/>
        <v>0</v>
      </c>
      <c r="S637" s="114"/>
      <c r="T637" s="5" t="s">
        <v>24</v>
      </c>
      <c r="V637" s="25" t="str">
        <f t="shared" si="109"/>
        <v/>
      </c>
      <c r="W637" s="25" t="str">
        <f t="shared" si="107"/>
        <v/>
      </c>
      <c r="X637" s="25" t="str">
        <f t="shared" si="110"/>
        <v/>
      </c>
      <c r="Y637" s="25" t="s">
        <v>26</v>
      </c>
      <c r="Z637" s="29"/>
      <c r="AA637" s="25" t="str">
        <f t="shared" si="108"/>
        <v/>
      </c>
      <c r="AB637" s="29"/>
      <c r="AC637" s="29"/>
      <c r="AD637" s="87" t="str">
        <f t="shared" si="111"/>
        <v/>
      </c>
      <c r="AE637" s="95" t="str">
        <f t="shared" si="112"/>
        <v/>
      </c>
      <c r="AF637" s="23">
        <f t="shared" si="113"/>
        <v>1</v>
      </c>
      <c r="AG637" s="2">
        <f t="shared" si="114"/>
        <v>7</v>
      </c>
      <c r="AH637" s="2">
        <f t="shared" si="115"/>
        <v>1</v>
      </c>
      <c r="AI637" s="2">
        <f>COUNTIF(【編集不可】祝日一覧!$B$1:$B$23,$F637)</f>
        <v>0</v>
      </c>
      <c r="AJ637" s="2">
        <f>COUNTIF(【編集不可】祝日一覧!$B$1:$B$23,$AF637)</f>
        <v>0</v>
      </c>
      <c r="AK637" s="2" t="str">
        <f ca="1">$B637&amp;"-"&amp;COUNTIF($B$13:INDIRECT("B"&amp;12+A637),B637)</f>
        <v>-0</v>
      </c>
    </row>
    <row r="638" spans="1:37" ht="21.95" customHeight="1" x14ac:dyDescent="0.25">
      <c r="A638" s="7">
        <v>626</v>
      </c>
      <c r="B638" s="14"/>
      <c r="C638" s="28"/>
      <c r="D638" s="28"/>
      <c r="E638" s="17"/>
      <c r="F638" s="17"/>
      <c r="G638" s="6"/>
      <c r="H638" s="81" t="s">
        <v>24</v>
      </c>
      <c r="I638" s="113">
        <f t="shared" si="116"/>
        <v>0</v>
      </c>
      <c r="J638" s="114"/>
      <c r="K638" s="5" t="s">
        <v>24</v>
      </c>
      <c r="L638" s="6"/>
      <c r="M638" s="81" t="s">
        <v>25</v>
      </c>
      <c r="N638" s="113">
        <f t="shared" si="105"/>
        <v>0</v>
      </c>
      <c r="O638" s="114"/>
      <c r="P638" s="5" t="s">
        <v>24</v>
      </c>
      <c r="R638" s="113">
        <f t="shared" si="106"/>
        <v>0</v>
      </c>
      <c r="S638" s="114"/>
      <c r="T638" s="5" t="s">
        <v>24</v>
      </c>
      <c r="V638" s="25" t="str">
        <f t="shared" si="109"/>
        <v/>
      </c>
      <c r="W638" s="25" t="str">
        <f t="shared" si="107"/>
        <v/>
      </c>
      <c r="X638" s="25" t="str">
        <f t="shared" si="110"/>
        <v/>
      </c>
      <c r="Y638" s="25" t="s">
        <v>26</v>
      </c>
      <c r="Z638" s="29"/>
      <c r="AA638" s="25" t="str">
        <f t="shared" si="108"/>
        <v/>
      </c>
      <c r="AB638" s="29"/>
      <c r="AC638" s="29"/>
      <c r="AD638" s="87" t="str">
        <f t="shared" si="111"/>
        <v/>
      </c>
      <c r="AE638" s="95" t="str">
        <f t="shared" si="112"/>
        <v/>
      </c>
      <c r="AF638" s="23">
        <f t="shared" si="113"/>
        <v>1</v>
      </c>
      <c r="AG638" s="2">
        <f t="shared" si="114"/>
        <v>7</v>
      </c>
      <c r="AH638" s="2">
        <f t="shared" si="115"/>
        <v>1</v>
      </c>
      <c r="AI638" s="2">
        <f>COUNTIF(【編集不可】祝日一覧!$B$1:$B$23,$F638)</f>
        <v>0</v>
      </c>
      <c r="AJ638" s="2">
        <f>COUNTIF(【編集不可】祝日一覧!$B$1:$B$23,$AF638)</f>
        <v>0</v>
      </c>
      <c r="AK638" s="2" t="str">
        <f ca="1">$B638&amp;"-"&amp;COUNTIF($B$13:INDIRECT("B"&amp;12+A638),B638)</f>
        <v>-0</v>
      </c>
    </row>
    <row r="639" spans="1:37" ht="21.95" customHeight="1" x14ac:dyDescent="0.25">
      <c r="A639" s="7">
        <v>627</v>
      </c>
      <c r="B639" s="14"/>
      <c r="C639" s="28"/>
      <c r="D639" s="28"/>
      <c r="E639" s="17"/>
      <c r="F639" s="17"/>
      <c r="G639" s="6"/>
      <c r="H639" s="81" t="s">
        <v>24</v>
      </c>
      <c r="I639" s="113">
        <f t="shared" si="116"/>
        <v>0</v>
      </c>
      <c r="J639" s="114"/>
      <c r="K639" s="5" t="s">
        <v>24</v>
      </c>
      <c r="L639" s="6"/>
      <c r="M639" s="81" t="s">
        <v>25</v>
      </c>
      <c r="N639" s="113">
        <f t="shared" si="105"/>
        <v>0</v>
      </c>
      <c r="O639" s="114"/>
      <c r="P639" s="5" t="s">
        <v>24</v>
      </c>
      <c r="R639" s="113">
        <f t="shared" si="106"/>
        <v>0</v>
      </c>
      <c r="S639" s="114"/>
      <c r="T639" s="5" t="s">
        <v>24</v>
      </c>
      <c r="V639" s="25" t="str">
        <f t="shared" si="109"/>
        <v/>
      </c>
      <c r="W639" s="25" t="str">
        <f t="shared" si="107"/>
        <v/>
      </c>
      <c r="X639" s="25" t="str">
        <f t="shared" si="110"/>
        <v/>
      </c>
      <c r="Y639" s="25" t="s">
        <v>26</v>
      </c>
      <c r="Z639" s="29"/>
      <c r="AA639" s="25" t="str">
        <f t="shared" si="108"/>
        <v/>
      </c>
      <c r="AB639" s="29"/>
      <c r="AC639" s="29"/>
      <c r="AD639" s="87" t="str">
        <f t="shared" si="111"/>
        <v/>
      </c>
      <c r="AE639" s="95" t="str">
        <f t="shared" si="112"/>
        <v/>
      </c>
      <c r="AF639" s="23">
        <f t="shared" si="113"/>
        <v>1</v>
      </c>
      <c r="AG639" s="2">
        <f t="shared" si="114"/>
        <v>7</v>
      </c>
      <c r="AH639" s="2">
        <f t="shared" si="115"/>
        <v>1</v>
      </c>
      <c r="AI639" s="2">
        <f>COUNTIF(【編集不可】祝日一覧!$B$1:$B$23,$F639)</f>
        <v>0</v>
      </c>
      <c r="AJ639" s="2">
        <f>COUNTIF(【編集不可】祝日一覧!$B$1:$B$23,$AF639)</f>
        <v>0</v>
      </c>
      <c r="AK639" s="2" t="str">
        <f ca="1">$B639&amp;"-"&amp;COUNTIF($B$13:INDIRECT("B"&amp;12+A639),B639)</f>
        <v>-0</v>
      </c>
    </row>
    <row r="640" spans="1:37" ht="21.95" customHeight="1" x14ac:dyDescent="0.25">
      <c r="A640" s="7">
        <v>628</v>
      </c>
      <c r="B640" s="14"/>
      <c r="C640" s="28"/>
      <c r="D640" s="28"/>
      <c r="E640" s="17"/>
      <c r="F640" s="17"/>
      <c r="G640" s="6"/>
      <c r="H640" s="81" t="s">
        <v>24</v>
      </c>
      <c r="I640" s="113">
        <f t="shared" si="116"/>
        <v>0</v>
      </c>
      <c r="J640" s="114"/>
      <c r="K640" s="5" t="s">
        <v>24</v>
      </c>
      <c r="L640" s="6"/>
      <c r="M640" s="81" t="s">
        <v>25</v>
      </c>
      <c r="N640" s="113">
        <f t="shared" si="105"/>
        <v>0</v>
      </c>
      <c r="O640" s="114"/>
      <c r="P640" s="5" t="s">
        <v>24</v>
      </c>
      <c r="R640" s="113">
        <f t="shared" si="106"/>
        <v>0</v>
      </c>
      <c r="S640" s="114"/>
      <c r="T640" s="5" t="s">
        <v>24</v>
      </c>
      <c r="V640" s="25" t="str">
        <f t="shared" si="109"/>
        <v/>
      </c>
      <c r="W640" s="25" t="str">
        <f t="shared" si="107"/>
        <v/>
      </c>
      <c r="X640" s="25" t="str">
        <f t="shared" si="110"/>
        <v/>
      </c>
      <c r="Y640" s="25" t="s">
        <v>26</v>
      </c>
      <c r="Z640" s="29"/>
      <c r="AA640" s="25" t="str">
        <f t="shared" si="108"/>
        <v/>
      </c>
      <c r="AB640" s="29"/>
      <c r="AC640" s="29"/>
      <c r="AD640" s="87" t="str">
        <f t="shared" si="111"/>
        <v/>
      </c>
      <c r="AE640" s="95" t="str">
        <f t="shared" si="112"/>
        <v/>
      </c>
      <c r="AF640" s="23">
        <f t="shared" si="113"/>
        <v>1</v>
      </c>
      <c r="AG640" s="2">
        <f t="shared" si="114"/>
        <v>7</v>
      </c>
      <c r="AH640" s="2">
        <f t="shared" si="115"/>
        <v>1</v>
      </c>
      <c r="AI640" s="2">
        <f>COUNTIF(【編集不可】祝日一覧!$B$1:$B$23,$F640)</f>
        <v>0</v>
      </c>
      <c r="AJ640" s="2">
        <f>COUNTIF(【編集不可】祝日一覧!$B$1:$B$23,$AF640)</f>
        <v>0</v>
      </c>
      <c r="AK640" s="2" t="str">
        <f ca="1">$B640&amp;"-"&amp;COUNTIF($B$13:INDIRECT("B"&amp;12+A640),B640)</f>
        <v>-0</v>
      </c>
    </row>
    <row r="641" spans="1:37" ht="21.95" customHeight="1" x14ac:dyDescent="0.25">
      <c r="A641" s="7">
        <v>629</v>
      </c>
      <c r="B641" s="14"/>
      <c r="C641" s="28"/>
      <c r="D641" s="28"/>
      <c r="E641" s="17"/>
      <c r="F641" s="17"/>
      <c r="G641" s="6"/>
      <c r="H641" s="81" t="s">
        <v>24</v>
      </c>
      <c r="I641" s="113">
        <f t="shared" si="116"/>
        <v>0</v>
      </c>
      <c r="J641" s="114"/>
      <c r="K641" s="5" t="s">
        <v>24</v>
      </c>
      <c r="L641" s="6"/>
      <c r="M641" s="81" t="s">
        <v>25</v>
      </c>
      <c r="N641" s="113">
        <f t="shared" ref="N641:N704" si="117">I641*L641</f>
        <v>0</v>
      </c>
      <c r="O641" s="114"/>
      <c r="P641" s="5" t="s">
        <v>24</v>
      </c>
      <c r="R641" s="113">
        <f t="shared" ref="R641:R704" si="118">G641*L641</f>
        <v>0</v>
      </c>
      <c r="S641" s="114"/>
      <c r="T641" s="5" t="s">
        <v>24</v>
      </c>
      <c r="V641" s="25" t="str">
        <f t="shared" si="109"/>
        <v/>
      </c>
      <c r="W641" s="25" t="str">
        <f t="shared" si="107"/>
        <v/>
      </c>
      <c r="X641" s="25" t="str">
        <f t="shared" si="110"/>
        <v/>
      </c>
      <c r="Y641" s="25" t="s">
        <v>26</v>
      </c>
      <c r="Z641" s="29"/>
      <c r="AA641" s="25" t="str">
        <f t="shared" si="108"/>
        <v/>
      </c>
      <c r="AB641" s="29"/>
      <c r="AC641" s="29"/>
      <c r="AD641" s="87" t="str">
        <f t="shared" si="111"/>
        <v/>
      </c>
      <c r="AE641" s="95" t="str">
        <f t="shared" si="112"/>
        <v/>
      </c>
      <c r="AF641" s="23">
        <f t="shared" si="113"/>
        <v>1</v>
      </c>
      <c r="AG641" s="2">
        <f t="shared" si="114"/>
        <v>7</v>
      </c>
      <c r="AH641" s="2">
        <f t="shared" si="115"/>
        <v>1</v>
      </c>
      <c r="AI641" s="2">
        <f>COUNTIF(【編集不可】祝日一覧!$B$1:$B$23,$F641)</f>
        <v>0</v>
      </c>
      <c r="AJ641" s="2">
        <f>COUNTIF(【編集不可】祝日一覧!$B$1:$B$23,$AF641)</f>
        <v>0</v>
      </c>
      <c r="AK641" s="2" t="str">
        <f ca="1">$B641&amp;"-"&amp;COUNTIF($B$13:INDIRECT("B"&amp;12+A641),B641)</f>
        <v>-0</v>
      </c>
    </row>
    <row r="642" spans="1:37" ht="21.95" customHeight="1" x14ac:dyDescent="0.25">
      <c r="A642" s="7">
        <v>630</v>
      </c>
      <c r="B642" s="14"/>
      <c r="C642" s="28"/>
      <c r="D642" s="28"/>
      <c r="E642" s="17"/>
      <c r="F642" s="17"/>
      <c r="G642" s="6"/>
      <c r="H642" s="81" t="s">
        <v>24</v>
      </c>
      <c r="I642" s="113">
        <f t="shared" si="116"/>
        <v>0</v>
      </c>
      <c r="J642" s="114"/>
      <c r="K642" s="5" t="s">
        <v>24</v>
      </c>
      <c r="L642" s="6"/>
      <c r="M642" s="81" t="s">
        <v>25</v>
      </c>
      <c r="N642" s="113">
        <f t="shared" si="117"/>
        <v>0</v>
      </c>
      <c r="O642" s="114"/>
      <c r="P642" s="5" t="s">
        <v>24</v>
      </c>
      <c r="R642" s="113">
        <f t="shared" si="118"/>
        <v>0</v>
      </c>
      <c r="S642" s="114"/>
      <c r="T642" s="5" t="s">
        <v>24</v>
      </c>
      <c r="V642" s="25" t="str">
        <f t="shared" si="109"/>
        <v/>
      </c>
      <c r="W642" s="25" t="str">
        <f t="shared" si="107"/>
        <v/>
      </c>
      <c r="X642" s="25" t="str">
        <f t="shared" si="110"/>
        <v/>
      </c>
      <c r="Y642" s="25" t="s">
        <v>26</v>
      </c>
      <c r="Z642" s="29"/>
      <c r="AA642" s="25" t="str">
        <f t="shared" si="108"/>
        <v/>
      </c>
      <c r="AB642" s="29"/>
      <c r="AC642" s="29"/>
      <c r="AD642" s="87" t="str">
        <f t="shared" si="111"/>
        <v/>
      </c>
      <c r="AE642" s="95" t="str">
        <f t="shared" si="112"/>
        <v/>
      </c>
      <c r="AF642" s="23">
        <f t="shared" si="113"/>
        <v>1</v>
      </c>
      <c r="AG642" s="2">
        <f t="shared" si="114"/>
        <v>7</v>
      </c>
      <c r="AH642" s="2">
        <f t="shared" si="115"/>
        <v>1</v>
      </c>
      <c r="AI642" s="2">
        <f>COUNTIF(【編集不可】祝日一覧!$B$1:$B$23,$F642)</f>
        <v>0</v>
      </c>
      <c r="AJ642" s="2">
        <f>COUNTIF(【編集不可】祝日一覧!$B$1:$B$23,$AF642)</f>
        <v>0</v>
      </c>
      <c r="AK642" s="2" t="str">
        <f ca="1">$B642&amp;"-"&amp;COUNTIF($B$13:INDIRECT("B"&amp;12+A642),B642)</f>
        <v>-0</v>
      </c>
    </row>
    <row r="643" spans="1:37" ht="21.95" customHeight="1" x14ac:dyDescent="0.25">
      <c r="A643" s="7">
        <v>631</v>
      </c>
      <c r="B643" s="14"/>
      <c r="C643" s="28"/>
      <c r="D643" s="28"/>
      <c r="E643" s="17"/>
      <c r="F643" s="17"/>
      <c r="G643" s="6"/>
      <c r="H643" s="81" t="s">
        <v>24</v>
      </c>
      <c r="I643" s="113">
        <f t="shared" si="116"/>
        <v>0</v>
      </c>
      <c r="J643" s="114"/>
      <c r="K643" s="5" t="s">
        <v>24</v>
      </c>
      <c r="L643" s="6"/>
      <c r="M643" s="81" t="s">
        <v>25</v>
      </c>
      <c r="N643" s="113">
        <f t="shared" si="117"/>
        <v>0</v>
      </c>
      <c r="O643" s="114"/>
      <c r="P643" s="5" t="s">
        <v>24</v>
      </c>
      <c r="R643" s="113">
        <f t="shared" si="118"/>
        <v>0</v>
      </c>
      <c r="S643" s="114"/>
      <c r="T643" s="5" t="s">
        <v>24</v>
      </c>
      <c r="V643" s="25" t="str">
        <f t="shared" si="109"/>
        <v/>
      </c>
      <c r="W643" s="25" t="str">
        <f t="shared" si="107"/>
        <v/>
      </c>
      <c r="X643" s="25" t="str">
        <f t="shared" si="110"/>
        <v/>
      </c>
      <c r="Y643" s="25" t="s">
        <v>26</v>
      </c>
      <c r="Z643" s="29"/>
      <c r="AA643" s="25" t="str">
        <f t="shared" si="108"/>
        <v/>
      </c>
      <c r="AB643" s="29"/>
      <c r="AC643" s="29"/>
      <c r="AD643" s="87" t="str">
        <f t="shared" si="111"/>
        <v/>
      </c>
      <c r="AE643" s="95" t="str">
        <f t="shared" si="112"/>
        <v/>
      </c>
      <c r="AF643" s="23">
        <f t="shared" si="113"/>
        <v>1</v>
      </c>
      <c r="AG643" s="2">
        <f t="shared" si="114"/>
        <v>7</v>
      </c>
      <c r="AH643" s="2">
        <f t="shared" si="115"/>
        <v>1</v>
      </c>
      <c r="AI643" s="2">
        <f>COUNTIF(【編集不可】祝日一覧!$B$1:$B$23,$F643)</f>
        <v>0</v>
      </c>
      <c r="AJ643" s="2">
        <f>COUNTIF(【編集不可】祝日一覧!$B$1:$B$23,$AF643)</f>
        <v>0</v>
      </c>
      <c r="AK643" s="2" t="str">
        <f ca="1">$B643&amp;"-"&amp;COUNTIF($B$13:INDIRECT("B"&amp;12+A643),B643)</f>
        <v>-0</v>
      </c>
    </row>
    <row r="644" spans="1:37" ht="21.95" customHeight="1" x14ac:dyDescent="0.25">
      <c r="A644" s="7">
        <v>632</v>
      </c>
      <c r="B644" s="14"/>
      <c r="C644" s="28"/>
      <c r="D644" s="28"/>
      <c r="E644" s="17"/>
      <c r="F644" s="17"/>
      <c r="G644" s="6"/>
      <c r="H644" s="81" t="s">
        <v>24</v>
      </c>
      <c r="I644" s="113">
        <f t="shared" si="116"/>
        <v>0</v>
      </c>
      <c r="J644" s="114"/>
      <c r="K644" s="5" t="s">
        <v>24</v>
      </c>
      <c r="L644" s="6"/>
      <c r="M644" s="81" t="s">
        <v>25</v>
      </c>
      <c r="N644" s="113">
        <f t="shared" si="117"/>
        <v>0</v>
      </c>
      <c r="O644" s="114"/>
      <c r="P644" s="5" t="s">
        <v>24</v>
      </c>
      <c r="R644" s="113">
        <f t="shared" si="118"/>
        <v>0</v>
      </c>
      <c r="S644" s="114"/>
      <c r="T644" s="5" t="s">
        <v>24</v>
      </c>
      <c r="V644" s="25" t="str">
        <f t="shared" si="109"/>
        <v/>
      </c>
      <c r="W644" s="25" t="str">
        <f t="shared" si="107"/>
        <v/>
      </c>
      <c r="X644" s="25" t="str">
        <f t="shared" si="110"/>
        <v/>
      </c>
      <c r="Y644" s="25" t="s">
        <v>26</v>
      </c>
      <c r="Z644" s="29"/>
      <c r="AA644" s="25" t="str">
        <f t="shared" si="108"/>
        <v/>
      </c>
      <c r="AB644" s="29"/>
      <c r="AC644" s="29"/>
      <c r="AD644" s="87" t="str">
        <f t="shared" si="111"/>
        <v/>
      </c>
      <c r="AE644" s="95" t="str">
        <f t="shared" si="112"/>
        <v/>
      </c>
      <c r="AF644" s="23">
        <f t="shared" si="113"/>
        <v>1</v>
      </c>
      <c r="AG644" s="2">
        <f t="shared" si="114"/>
        <v>7</v>
      </c>
      <c r="AH644" s="2">
        <f t="shared" si="115"/>
        <v>1</v>
      </c>
      <c r="AI644" s="2">
        <f>COUNTIF(【編集不可】祝日一覧!$B$1:$B$23,$F644)</f>
        <v>0</v>
      </c>
      <c r="AJ644" s="2">
        <f>COUNTIF(【編集不可】祝日一覧!$B$1:$B$23,$AF644)</f>
        <v>0</v>
      </c>
      <c r="AK644" s="2" t="str">
        <f ca="1">$B644&amp;"-"&amp;COUNTIF($B$13:INDIRECT("B"&amp;12+A644),B644)</f>
        <v>-0</v>
      </c>
    </row>
    <row r="645" spans="1:37" ht="21.95" customHeight="1" x14ac:dyDescent="0.25">
      <c r="A645" s="7">
        <v>633</v>
      </c>
      <c r="B645" s="14"/>
      <c r="C645" s="28"/>
      <c r="D645" s="28"/>
      <c r="E645" s="17"/>
      <c r="F645" s="17"/>
      <c r="G645" s="6"/>
      <c r="H645" s="81" t="s">
        <v>24</v>
      </c>
      <c r="I645" s="113">
        <f t="shared" si="116"/>
        <v>0</v>
      </c>
      <c r="J645" s="114"/>
      <c r="K645" s="5" t="s">
        <v>24</v>
      </c>
      <c r="L645" s="6"/>
      <c r="M645" s="81" t="s">
        <v>25</v>
      </c>
      <c r="N645" s="113">
        <f t="shared" si="117"/>
        <v>0</v>
      </c>
      <c r="O645" s="114"/>
      <c r="P645" s="5" t="s">
        <v>24</v>
      </c>
      <c r="R645" s="113">
        <f t="shared" si="118"/>
        <v>0</v>
      </c>
      <c r="S645" s="114"/>
      <c r="T645" s="5" t="s">
        <v>24</v>
      </c>
      <c r="V645" s="25" t="str">
        <f t="shared" si="109"/>
        <v/>
      </c>
      <c r="W645" s="25" t="str">
        <f t="shared" si="107"/>
        <v/>
      </c>
      <c r="X645" s="25" t="str">
        <f t="shared" si="110"/>
        <v/>
      </c>
      <c r="Y645" s="25" t="s">
        <v>26</v>
      </c>
      <c r="Z645" s="29"/>
      <c r="AA645" s="25" t="str">
        <f t="shared" si="108"/>
        <v/>
      </c>
      <c r="AB645" s="29"/>
      <c r="AC645" s="29"/>
      <c r="AD645" s="87" t="str">
        <f t="shared" si="111"/>
        <v/>
      </c>
      <c r="AE645" s="95" t="str">
        <f t="shared" si="112"/>
        <v/>
      </c>
      <c r="AF645" s="23">
        <f t="shared" si="113"/>
        <v>1</v>
      </c>
      <c r="AG645" s="2">
        <f t="shared" si="114"/>
        <v>7</v>
      </c>
      <c r="AH645" s="2">
        <f t="shared" si="115"/>
        <v>1</v>
      </c>
      <c r="AI645" s="2">
        <f>COUNTIF(【編集不可】祝日一覧!$B$1:$B$23,$F645)</f>
        <v>0</v>
      </c>
      <c r="AJ645" s="2">
        <f>COUNTIF(【編集不可】祝日一覧!$B$1:$B$23,$AF645)</f>
        <v>0</v>
      </c>
      <c r="AK645" s="2" t="str">
        <f ca="1">$B645&amp;"-"&amp;COUNTIF($B$13:INDIRECT("B"&amp;12+A645),B645)</f>
        <v>-0</v>
      </c>
    </row>
    <row r="646" spans="1:37" ht="21.95" customHeight="1" x14ac:dyDescent="0.25">
      <c r="A646" s="7">
        <v>634</v>
      </c>
      <c r="B646" s="14"/>
      <c r="C646" s="28"/>
      <c r="D646" s="28"/>
      <c r="E646" s="17"/>
      <c r="F646" s="17"/>
      <c r="G646" s="6"/>
      <c r="H646" s="81" t="s">
        <v>24</v>
      </c>
      <c r="I646" s="113">
        <f t="shared" si="116"/>
        <v>0</v>
      </c>
      <c r="J646" s="114"/>
      <c r="K646" s="5" t="s">
        <v>24</v>
      </c>
      <c r="L646" s="6"/>
      <c r="M646" s="81" t="s">
        <v>25</v>
      </c>
      <c r="N646" s="113">
        <f t="shared" si="117"/>
        <v>0</v>
      </c>
      <c r="O646" s="114"/>
      <c r="P646" s="5" t="s">
        <v>24</v>
      </c>
      <c r="R646" s="113">
        <f t="shared" si="118"/>
        <v>0</v>
      </c>
      <c r="S646" s="114"/>
      <c r="T646" s="5" t="s">
        <v>24</v>
      </c>
      <c r="V646" s="25" t="str">
        <f t="shared" si="109"/>
        <v/>
      </c>
      <c r="W646" s="25" t="str">
        <f t="shared" si="107"/>
        <v/>
      </c>
      <c r="X646" s="25" t="str">
        <f t="shared" si="110"/>
        <v/>
      </c>
      <c r="Y646" s="25" t="s">
        <v>26</v>
      </c>
      <c r="Z646" s="29"/>
      <c r="AA646" s="25" t="str">
        <f t="shared" si="108"/>
        <v/>
      </c>
      <c r="AB646" s="29"/>
      <c r="AC646" s="29"/>
      <c r="AD646" s="87" t="str">
        <f t="shared" si="111"/>
        <v/>
      </c>
      <c r="AE646" s="95" t="str">
        <f t="shared" si="112"/>
        <v/>
      </c>
      <c r="AF646" s="23">
        <f t="shared" si="113"/>
        <v>1</v>
      </c>
      <c r="AG646" s="2">
        <f t="shared" si="114"/>
        <v>7</v>
      </c>
      <c r="AH646" s="2">
        <f t="shared" si="115"/>
        <v>1</v>
      </c>
      <c r="AI646" s="2">
        <f>COUNTIF(【編集不可】祝日一覧!$B$1:$B$23,$F646)</f>
        <v>0</v>
      </c>
      <c r="AJ646" s="2">
        <f>COUNTIF(【編集不可】祝日一覧!$B$1:$B$23,$AF646)</f>
        <v>0</v>
      </c>
      <c r="AK646" s="2" t="str">
        <f ca="1">$B646&amp;"-"&amp;COUNTIF($B$13:INDIRECT("B"&amp;12+A646),B646)</f>
        <v>-0</v>
      </c>
    </row>
    <row r="647" spans="1:37" ht="21.95" customHeight="1" x14ac:dyDescent="0.25">
      <c r="A647" s="7">
        <v>635</v>
      </c>
      <c r="B647" s="14"/>
      <c r="C647" s="28"/>
      <c r="D647" s="28"/>
      <c r="E647" s="17"/>
      <c r="F647" s="17"/>
      <c r="G647" s="6"/>
      <c r="H647" s="81" t="s">
        <v>24</v>
      </c>
      <c r="I647" s="113">
        <f t="shared" si="116"/>
        <v>0</v>
      </c>
      <c r="J647" s="114"/>
      <c r="K647" s="5" t="s">
        <v>24</v>
      </c>
      <c r="L647" s="6"/>
      <c r="M647" s="81" t="s">
        <v>25</v>
      </c>
      <c r="N647" s="113">
        <f t="shared" si="117"/>
        <v>0</v>
      </c>
      <c r="O647" s="114"/>
      <c r="P647" s="5" t="s">
        <v>24</v>
      </c>
      <c r="R647" s="113">
        <f t="shared" si="118"/>
        <v>0</v>
      </c>
      <c r="S647" s="114"/>
      <c r="T647" s="5" t="s">
        <v>24</v>
      </c>
      <c r="V647" s="25" t="str">
        <f t="shared" si="109"/>
        <v/>
      </c>
      <c r="W647" s="25" t="str">
        <f t="shared" si="107"/>
        <v/>
      </c>
      <c r="X647" s="25" t="str">
        <f t="shared" si="110"/>
        <v/>
      </c>
      <c r="Y647" s="25" t="s">
        <v>26</v>
      </c>
      <c r="Z647" s="29"/>
      <c r="AA647" s="25" t="str">
        <f t="shared" si="108"/>
        <v/>
      </c>
      <c r="AB647" s="29"/>
      <c r="AC647" s="29"/>
      <c r="AD647" s="87" t="str">
        <f t="shared" si="111"/>
        <v/>
      </c>
      <c r="AE647" s="95" t="str">
        <f t="shared" si="112"/>
        <v/>
      </c>
      <c r="AF647" s="23">
        <f t="shared" si="113"/>
        <v>1</v>
      </c>
      <c r="AG647" s="2">
        <f t="shared" si="114"/>
        <v>7</v>
      </c>
      <c r="AH647" s="2">
        <f t="shared" si="115"/>
        <v>1</v>
      </c>
      <c r="AI647" s="2">
        <f>COUNTIF(【編集不可】祝日一覧!$B$1:$B$23,$F647)</f>
        <v>0</v>
      </c>
      <c r="AJ647" s="2">
        <f>COUNTIF(【編集不可】祝日一覧!$B$1:$B$23,$AF647)</f>
        <v>0</v>
      </c>
      <c r="AK647" s="2" t="str">
        <f ca="1">$B647&amp;"-"&amp;COUNTIF($B$13:INDIRECT("B"&amp;12+A647),B647)</f>
        <v>-0</v>
      </c>
    </row>
    <row r="648" spans="1:37" ht="21.95" customHeight="1" x14ac:dyDescent="0.25">
      <c r="A648" s="7">
        <v>636</v>
      </c>
      <c r="B648" s="14"/>
      <c r="C648" s="28"/>
      <c r="D648" s="28"/>
      <c r="E648" s="17"/>
      <c r="F648" s="17"/>
      <c r="G648" s="6"/>
      <c r="H648" s="81" t="s">
        <v>24</v>
      </c>
      <c r="I648" s="113">
        <f t="shared" si="116"/>
        <v>0</v>
      </c>
      <c r="J648" s="114"/>
      <c r="K648" s="5" t="s">
        <v>24</v>
      </c>
      <c r="L648" s="6"/>
      <c r="M648" s="81" t="s">
        <v>25</v>
      </c>
      <c r="N648" s="113">
        <f t="shared" si="117"/>
        <v>0</v>
      </c>
      <c r="O648" s="114"/>
      <c r="P648" s="5" t="s">
        <v>24</v>
      </c>
      <c r="R648" s="113">
        <f t="shared" si="118"/>
        <v>0</v>
      </c>
      <c r="S648" s="114"/>
      <c r="T648" s="5" t="s">
        <v>24</v>
      </c>
      <c r="V648" s="25" t="str">
        <f t="shared" si="109"/>
        <v/>
      </c>
      <c r="W648" s="25" t="str">
        <f t="shared" si="107"/>
        <v/>
      </c>
      <c r="X648" s="25" t="str">
        <f t="shared" si="110"/>
        <v/>
      </c>
      <c r="Y648" s="25" t="s">
        <v>26</v>
      </c>
      <c r="Z648" s="29"/>
      <c r="AA648" s="25" t="str">
        <f t="shared" si="108"/>
        <v/>
      </c>
      <c r="AB648" s="29"/>
      <c r="AC648" s="29"/>
      <c r="AD648" s="87" t="str">
        <f t="shared" si="111"/>
        <v/>
      </c>
      <c r="AE648" s="95" t="str">
        <f t="shared" si="112"/>
        <v/>
      </c>
      <c r="AF648" s="23">
        <f t="shared" si="113"/>
        <v>1</v>
      </c>
      <c r="AG648" s="2">
        <f t="shared" si="114"/>
        <v>7</v>
      </c>
      <c r="AH648" s="2">
        <f t="shared" si="115"/>
        <v>1</v>
      </c>
      <c r="AI648" s="2">
        <f>COUNTIF(【編集不可】祝日一覧!$B$1:$B$23,$F648)</f>
        <v>0</v>
      </c>
      <c r="AJ648" s="2">
        <f>COUNTIF(【編集不可】祝日一覧!$B$1:$B$23,$AF648)</f>
        <v>0</v>
      </c>
      <c r="AK648" s="2" t="str">
        <f ca="1">$B648&amp;"-"&amp;COUNTIF($B$13:INDIRECT("B"&amp;12+A648),B648)</f>
        <v>-0</v>
      </c>
    </row>
    <row r="649" spans="1:37" ht="21.95" customHeight="1" x14ac:dyDescent="0.25">
      <c r="A649" s="7">
        <v>637</v>
      </c>
      <c r="B649" s="14"/>
      <c r="C649" s="28"/>
      <c r="D649" s="28"/>
      <c r="E649" s="17"/>
      <c r="F649" s="17"/>
      <c r="G649" s="6"/>
      <c r="H649" s="81" t="s">
        <v>24</v>
      </c>
      <c r="I649" s="113">
        <f t="shared" si="116"/>
        <v>0</v>
      </c>
      <c r="J649" s="114"/>
      <c r="K649" s="5" t="s">
        <v>24</v>
      </c>
      <c r="L649" s="6"/>
      <c r="M649" s="81" t="s">
        <v>25</v>
      </c>
      <c r="N649" s="113">
        <f t="shared" si="117"/>
        <v>0</v>
      </c>
      <c r="O649" s="114"/>
      <c r="P649" s="5" t="s">
        <v>24</v>
      </c>
      <c r="R649" s="113">
        <f t="shared" si="118"/>
        <v>0</v>
      </c>
      <c r="S649" s="114"/>
      <c r="T649" s="5" t="s">
        <v>24</v>
      </c>
      <c r="V649" s="25" t="str">
        <f t="shared" si="109"/>
        <v/>
      </c>
      <c r="W649" s="25" t="str">
        <f t="shared" si="107"/>
        <v/>
      </c>
      <c r="X649" s="25" t="str">
        <f t="shared" si="110"/>
        <v/>
      </c>
      <c r="Y649" s="25" t="s">
        <v>26</v>
      </c>
      <c r="Z649" s="29"/>
      <c r="AA649" s="25" t="str">
        <f t="shared" si="108"/>
        <v/>
      </c>
      <c r="AB649" s="29"/>
      <c r="AC649" s="29"/>
      <c r="AD649" s="87" t="str">
        <f t="shared" si="111"/>
        <v/>
      </c>
      <c r="AE649" s="95" t="str">
        <f t="shared" si="112"/>
        <v/>
      </c>
      <c r="AF649" s="23">
        <f t="shared" si="113"/>
        <v>1</v>
      </c>
      <c r="AG649" s="2">
        <f t="shared" si="114"/>
        <v>7</v>
      </c>
      <c r="AH649" s="2">
        <f t="shared" si="115"/>
        <v>1</v>
      </c>
      <c r="AI649" s="2">
        <f>COUNTIF(【編集不可】祝日一覧!$B$1:$B$23,$F649)</f>
        <v>0</v>
      </c>
      <c r="AJ649" s="2">
        <f>COUNTIF(【編集不可】祝日一覧!$B$1:$B$23,$AF649)</f>
        <v>0</v>
      </c>
      <c r="AK649" s="2" t="str">
        <f ca="1">$B649&amp;"-"&amp;COUNTIF($B$13:INDIRECT("B"&amp;12+A649),B649)</f>
        <v>-0</v>
      </c>
    </row>
    <row r="650" spans="1:37" ht="21.95" customHeight="1" x14ac:dyDescent="0.25">
      <c r="A650" s="7">
        <v>638</v>
      </c>
      <c r="B650" s="14"/>
      <c r="C650" s="28"/>
      <c r="D650" s="28"/>
      <c r="E650" s="17"/>
      <c r="F650" s="17"/>
      <c r="G650" s="6"/>
      <c r="H650" s="81" t="s">
        <v>24</v>
      </c>
      <c r="I650" s="113">
        <f t="shared" si="116"/>
        <v>0</v>
      </c>
      <c r="J650" s="114"/>
      <c r="K650" s="5" t="s">
        <v>24</v>
      </c>
      <c r="L650" s="6"/>
      <c r="M650" s="81" t="s">
        <v>25</v>
      </c>
      <c r="N650" s="113">
        <f t="shared" si="117"/>
        <v>0</v>
      </c>
      <c r="O650" s="114"/>
      <c r="P650" s="5" t="s">
        <v>24</v>
      </c>
      <c r="R650" s="113">
        <f t="shared" si="118"/>
        <v>0</v>
      </c>
      <c r="S650" s="114"/>
      <c r="T650" s="5" t="s">
        <v>24</v>
      </c>
      <c r="V650" s="25" t="str">
        <f t="shared" si="109"/>
        <v/>
      </c>
      <c r="W650" s="25" t="str">
        <f t="shared" si="107"/>
        <v/>
      </c>
      <c r="X650" s="25" t="str">
        <f t="shared" si="110"/>
        <v/>
      </c>
      <c r="Y650" s="25" t="s">
        <v>26</v>
      </c>
      <c r="Z650" s="29"/>
      <c r="AA650" s="25" t="str">
        <f t="shared" si="108"/>
        <v/>
      </c>
      <c r="AB650" s="29"/>
      <c r="AC650" s="29"/>
      <c r="AD650" s="87" t="str">
        <f t="shared" si="111"/>
        <v/>
      </c>
      <c r="AE650" s="95" t="str">
        <f t="shared" si="112"/>
        <v/>
      </c>
      <c r="AF650" s="23">
        <f t="shared" si="113"/>
        <v>1</v>
      </c>
      <c r="AG650" s="2">
        <f t="shared" si="114"/>
        <v>7</v>
      </c>
      <c r="AH650" s="2">
        <f t="shared" si="115"/>
        <v>1</v>
      </c>
      <c r="AI650" s="2">
        <f>COUNTIF(【編集不可】祝日一覧!$B$1:$B$23,$F650)</f>
        <v>0</v>
      </c>
      <c r="AJ650" s="2">
        <f>COUNTIF(【編集不可】祝日一覧!$B$1:$B$23,$AF650)</f>
        <v>0</v>
      </c>
      <c r="AK650" s="2" t="str">
        <f ca="1">$B650&amp;"-"&amp;COUNTIF($B$13:INDIRECT("B"&amp;12+A650),B650)</f>
        <v>-0</v>
      </c>
    </row>
    <row r="651" spans="1:37" ht="21.95" customHeight="1" x14ac:dyDescent="0.25">
      <c r="A651" s="7">
        <v>639</v>
      </c>
      <c r="B651" s="14"/>
      <c r="C651" s="28"/>
      <c r="D651" s="28"/>
      <c r="E651" s="17"/>
      <c r="F651" s="17"/>
      <c r="G651" s="6"/>
      <c r="H651" s="81" t="s">
        <v>24</v>
      </c>
      <c r="I651" s="113">
        <f t="shared" si="116"/>
        <v>0</v>
      </c>
      <c r="J651" s="114"/>
      <c r="K651" s="5" t="s">
        <v>24</v>
      </c>
      <c r="L651" s="6"/>
      <c r="M651" s="81" t="s">
        <v>25</v>
      </c>
      <c r="N651" s="113">
        <f t="shared" si="117"/>
        <v>0</v>
      </c>
      <c r="O651" s="114"/>
      <c r="P651" s="5" t="s">
        <v>24</v>
      </c>
      <c r="R651" s="113">
        <f t="shared" si="118"/>
        <v>0</v>
      </c>
      <c r="S651" s="114"/>
      <c r="T651" s="5" t="s">
        <v>24</v>
      </c>
      <c r="V651" s="25" t="str">
        <f t="shared" si="109"/>
        <v/>
      </c>
      <c r="W651" s="25" t="str">
        <f t="shared" si="107"/>
        <v/>
      </c>
      <c r="X651" s="25" t="str">
        <f t="shared" si="110"/>
        <v/>
      </c>
      <c r="Y651" s="25" t="s">
        <v>26</v>
      </c>
      <c r="Z651" s="29"/>
      <c r="AA651" s="25" t="str">
        <f t="shared" si="108"/>
        <v/>
      </c>
      <c r="AB651" s="29"/>
      <c r="AC651" s="29"/>
      <c r="AD651" s="87" t="str">
        <f t="shared" si="111"/>
        <v/>
      </c>
      <c r="AE651" s="95" t="str">
        <f t="shared" si="112"/>
        <v/>
      </c>
      <c r="AF651" s="23">
        <f t="shared" si="113"/>
        <v>1</v>
      </c>
      <c r="AG651" s="2">
        <f t="shared" si="114"/>
        <v>7</v>
      </c>
      <c r="AH651" s="2">
        <f t="shared" si="115"/>
        <v>1</v>
      </c>
      <c r="AI651" s="2">
        <f>COUNTIF(【編集不可】祝日一覧!$B$1:$B$23,$F651)</f>
        <v>0</v>
      </c>
      <c r="AJ651" s="2">
        <f>COUNTIF(【編集不可】祝日一覧!$B$1:$B$23,$AF651)</f>
        <v>0</v>
      </c>
      <c r="AK651" s="2" t="str">
        <f ca="1">$B651&amp;"-"&amp;COUNTIF($B$13:INDIRECT("B"&amp;12+A651),B651)</f>
        <v>-0</v>
      </c>
    </row>
    <row r="652" spans="1:37" ht="21.95" customHeight="1" x14ac:dyDescent="0.25">
      <c r="A652" s="7">
        <v>640</v>
      </c>
      <c r="B652" s="14"/>
      <c r="C652" s="28"/>
      <c r="D652" s="28"/>
      <c r="E652" s="17"/>
      <c r="F652" s="17"/>
      <c r="G652" s="6"/>
      <c r="H652" s="81" t="s">
        <v>24</v>
      </c>
      <c r="I652" s="113">
        <f t="shared" si="116"/>
        <v>0</v>
      </c>
      <c r="J652" s="114"/>
      <c r="K652" s="5" t="s">
        <v>24</v>
      </c>
      <c r="L652" s="6"/>
      <c r="M652" s="81" t="s">
        <v>25</v>
      </c>
      <c r="N652" s="113">
        <f t="shared" si="117"/>
        <v>0</v>
      </c>
      <c r="O652" s="114"/>
      <c r="P652" s="5" t="s">
        <v>24</v>
      </c>
      <c r="R652" s="113">
        <f t="shared" si="118"/>
        <v>0</v>
      </c>
      <c r="S652" s="114"/>
      <c r="T652" s="5" t="s">
        <v>24</v>
      </c>
      <c r="V652" s="25" t="str">
        <f t="shared" si="109"/>
        <v/>
      </c>
      <c r="W652" s="25" t="str">
        <f t="shared" si="107"/>
        <v/>
      </c>
      <c r="X652" s="25" t="str">
        <f t="shared" si="110"/>
        <v/>
      </c>
      <c r="Y652" s="25" t="s">
        <v>26</v>
      </c>
      <c r="Z652" s="29"/>
      <c r="AA652" s="25" t="str">
        <f t="shared" si="108"/>
        <v/>
      </c>
      <c r="AB652" s="29"/>
      <c r="AC652" s="29"/>
      <c r="AD652" s="87" t="str">
        <f t="shared" si="111"/>
        <v/>
      </c>
      <c r="AE652" s="95" t="str">
        <f t="shared" si="112"/>
        <v/>
      </c>
      <c r="AF652" s="23">
        <f t="shared" si="113"/>
        <v>1</v>
      </c>
      <c r="AG652" s="2">
        <f t="shared" si="114"/>
        <v>7</v>
      </c>
      <c r="AH652" s="2">
        <f t="shared" si="115"/>
        <v>1</v>
      </c>
      <c r="AI652" s="2">
        <f>COUNTIF(【編集不可】祝日一覧!$B$1:$B$23,$F652)</f>
        <v>0</v>
      </c>
      <c r="AJ652" s="2">
        <f>COUNTIF(【編集不可】祝日一覧!$B$1:$B$23,$AF652)</f>
        <v>0</v>
      </c>
      <c r="AK652" s="2" t="str">
        <f ca="1">$B652&amp;"-"&amp;COUNTIF($B$13:INDIRECT("B"&amp;12+A652),B652)</f>
        <v>-0</v>
      </c>
    </row>
    <row r="653" spans="1:37" ht="21.95" customHeight="1" x14ac:dyDescent="0.25">
      <c r="A653" s="7">
        <v>641</v>
      </c>
      <c r="B653" s="14"/>
      <c r="C653" s="28"/>
      <c r="D653" s="28"/>
      <c r="E653" s="17"/>
      <c r="F653" s="17"/>
      <c r="G653" s="6"/>
      <c r="H653" s="81" t="s">
        <v>24</v>
      </c>
      <c r="I653" s="113">
        <f t="shared" si="116"/>
        <v>0</v>
      </c>
      <c r="J653" s="114"/>
      <c r="K653" s="5" t="s">
        <v>24</v>
      </c>
      <c r="L653" s="6"/>
      <c r="M653" s="81" t="s">
        <v>25</v>
      </c>
      <c r="N653" s="113">
        <f t="shared" si="117"/>
        <v>0</v>
      </c>
      <c r="O653" s="114"/>
      <c r="P653" s="5" t="s">
        <v>24</v>
      </c>
      <c r="R653" s="113">
        <f t="shared" si="118"/>
        <v>0</v>
      </c>
      <c r="S653" s="114"/>
      <c r="T653" s="5" t="s">
        <v>24</v>
      </c>
      <c r="V653" s="25" t="str">
        <f t="shared" si="109"/>
        <v/>
      </c>
      <c r="W653" s="25" t="str">
        <f t="shared" ref="W653:W716" si="119">IF($F653="","",IF($AG653=7,"休日",IF(AND($AI653=1,$AH653=7),"休日",IF(AND($AG653=1,$AJ653=1),"休日",IF(AND($AI653=1,$AJ653=1),"休日","平日")))))</f>
        <v/>
      </c>
      <c r="X653" s="25" t="str">
        <f t="shared" si="110"/>
        <v/>
      </c>
      <c r="Y653" s="25" t="s">
        <v>26</v>
      </c>
      <c r="Z653" s="29"/>
      <c r="AA653" s="25" t="str">
        <f t="shared" ref="AA653:AA716" si="120">IF($B653="","","～")</f>
        <v/>
      </c>
      <c r="AB653" s="29"/>
      <c r="AC653" s="29"/>
      <c r="AD653" s="87" t="str">
        <f t="shared" si="111"/>
        <v/>
      </c>
      <c r="AE653" s="95" t="str">
        <f t="shared" si="112"/>
        <v/>
      </c>
      <c r="AF653" s="23">
        <f t="shared" si="113"/>
        <v>1</v>
      </c>
      <c r="AG653" s="2">
        <f t="shared" si="114"/>
        <v>7</v>
      </c>
      <c r="AH653" s="2">
        <f t="shared" si="115"/>
        <v>1</v>
      </c>
      <c r="AI653" s="2">
        <f>COUNTIF(【編集不可】祝日一覧!$B$1:$B$23,$F653)</f>
        <v>0</v>
      </c>
      <c r="AJ653" s="2">
        <f>COUNTIF(【編集不可】祝日一覧!$B$1:$B$23,$AF653)</f>
        <v>0</v>
      </c>
      <c r="AK653" s="2" t="str">
        <f ca="1">$B653&amp;"-"&amp;COUNTIF($B$13:INDIRECT("B"&amp;12+A653),B653)</f>
        <v>-0</v>
      </c>
    </row>
    <row r="654" spans="1:37" ht="21.95" customHeight="1" x14ac:dyDescent="0.25">
      <c r="A654" s="7">
        <v>642</v>
      </c>
      <c r="B654" s="14"/>
      <c r="C654" s="28"/>
      <c r="D654" s="28"/>
      <c r="E654" s="17"/>
      <c r="F654" s="17"/>
      <c r="G654" s="6"/>
      <c r="H654" s="81" t="s">
        <v>24</v>
      </c>
      <c r="I654" s="113">
        <f t="shared" si="116"/>
        <v>0</v>
      </c>
      <c r="J654" s="114"/>
      <c r="K654" s="5" t="s">
        <v>24</v>
      </c>
      <c r="L654" s="6"/>
      <c r="M654" s="81" t="s">
        <v>25</v>
      </c>
      <c r="N654" s="113">
        <f t="shared" si="117"/>
        <v>0</v>
      </c>
      <c r="O654" s="114"/>
      <c r="P654" s="5" t="s">
        <v>24</v>
      </c>
      <c r="R654" s="113">
        <f t="shared" si="118"/>
        <v>0</v>
      </c>
      <c r="S654" s="114"/>
      <c r="T654" s="5" t="s">
        <v>24</v>
      </c>
      <c r="V654" s="25" t="str">
        <f t="shared" ref="V654:V717" si="121">IF($G654="","",IF(AND($W654="平日",$G654&gt;=3000),"配布対象",IF(AND($W654="休日",$G654&gt;=2000),"配布対象","配布対象外")))</f>
        <v/>
      </c>
      <c r="W654" s="25" t="str">
        <f t="shared" si="119"/>
        <v/>
      </c>
      <c r="X654" s="25" t="str">
        <f t="shared" ref="X654:X717" si="122">IF($L654="","",IF(AND($V654="配布対象",$W654="平日"),2*$L654,IF(AND($V654="配布対象",$W654="休日"),1*$L654,"")))</f>
        <v/>
      </c>
      <c r="Y654" s="25" t="s">
        <v>26</v>
      </c>
      <c r="Z654" s="29"/>
      <c r="AA654" s="25" t="str">
        <f t="shared" si="120"/>
        <v/>
      </c>
      <c r="AB654" s="29"/>
      <c r="AC654" s="29"/>
      <c r="AD654" s="87" t="str">
        <f t="shared" ref="AD654:AD717" si="123">IF(AND(RIGHT($Z654,6)="",RIGHT($AB654,6)="",RIGHT($AC654,6)=""),"",IF(RIGHT($AC654,6)="",RIGHT($AB654,6)-RIGHT($Z654,6)+1,IF(AND(RIGHT($Z654,6)="",RIGHT($AB654,6)=""),LEN(TRIM($AC654))-LEN(SUBSTITUTE(TRIM($AC654),",",""))+1,RIGHT($AB654,6)-RIGHT($Z654,6)+1+LEN(TRIM($AC654))-LEN(SUBSTITUTE(TRIM($AC654),",",""))+1)))</f>
        <v/>
      </c>
      <c r="AE654" s="95" t="str">
        <f t="shared" ref="AE654:AE717" si="124">IFERROR($X654-$AD654,"")</f>
        <v/>
      </c>
      <c r="AF654" s="23">
        <f t="shared" ref="AF654:AF717" si="125">$F654+1</f>
        <v>1</v>
      </c>
      <c r="AG654" s="2">
        <f t="shared" ref="AG654:AG717" si="126">WEEKDAY($F654,1)</f>
        <v>7</v>
      </c>
      <c r="AH654" s="2">
        <f t="shared" ref="AH654:AH717" si="127">WEEKDAY($AF654,1)</f>
        <v>1</v>
      </c>
      <c r="AI654" s="2">
        <f>COUNTIF(【編集不可】祝日一覧!$B$1:$B$23,$F654)</f>
        <v>0</v>
      </c>
      <c r="AJ654" s="2">
        <f>COUNTIF(【編集不可】祝日一覧!$B$1:$B$23,$AF654)</f>
        <v>0</v>
      </c>
      <c r="AK654" s="2" t="str">
        <f ca="1">$B654&amp;"-"&amp;COUNTIF($B$13:INDIRECT("B"&amp;12+A654),B654)</f>
        <v>-0</v>
      </c>
    </row>
    <row r="655" spans="1:37" ht="21.95" customHeight="1" x14ac:dyDescent="0.25">
      <c r="A655" s="7">
        <v>643</v>
      </c>
      <c r="B655" s="14"/>
      <c r="C655" s="28"/>
      <c r="D655" s="28"/>
      <c r="E655" s="17"/>
      <c r="F655" s="17"/>
      <c r="G655" s="6"/>
      <c r="H655" s="81" t="s">
        <v>24</v>
      </c>
      <c r="I655" s="113">
        <f t="shared" si="116"/>
        <v>0</v>
      </c>
      <c r="J655" s="114"/>
      <c r="K655" s="5" t="s">
        <v>24</v>
      </c>
      <c r="L655" s="6"/>
      <c r="M655" s="81" t="s">
        <v>25</v>
      </c>
      <c r="N655" s="113">
        <f t="shared" si="117"/>
        <v>0</v>
      </c>
      <c r="O655" s="114"/>
      <c r="P655" s="5" t="s">
        <v>24</v>
      </c>
      <c r="R655" s="113">
        <f t="shared" si="118"/>
        <v>0</v>
      </c>
      <c r="S655" s="114"/>
      <c r="T655" s="5" t="s">
        <v>24</v>
      </c>
      <c r="V655" s="25" t="str">
        <f t="shared" si="121"/>
        <v/>
      </c>
      <c r="W655" s="25" t="str">
        <f t="shared" si="119"/>
        <v/>
      </c>
      <c r="X655" s="25" t="str">
        <f t="shared" si="122"/>
        <v/>
      </c>
      <c r="Y655" s="25" t="s">
        <v>26</v>
      </c>
      <c r="Z655" s="29"/>
      <c r="AA655" s="25" t="str">
        <f t="shared" si="120"/>
        <v/>
      </c>
      <c r="AB655" s="29"/>
      <c r="AC655" s="29"/>
      <c r="AD655" s="87" t="str">
        <f t="shared" si="123"/>
        <v/>
      </c>
      <c r="AE655" s="95" t="str">
        <f t="shared" si="124"/>
        <v/>
      </c>
      <c r="AF655" s="23">
        <f t="shared" si="125"/>
        <v>1</v>
      </c>
      <c r="AG655" s="2">
        <f t="shared" si="126"/>
        <v>7</v>
      </c>
      <c r="AH655" s="2">
        <f t="shared" si="127"/>
        <v>1</v>
      </c>
      <c r="AI655" s="2">
        <f>COUNTIF(【編集不可】祝日一覧!$B$1:$B$23,$F655)</f>
        <v>0</v>
      </c>
      <c r="AJ655" s="2">
        <f>COUNTIF(【編集不可】祝日一覧!$B$1:$B$23,$AF655)</f>
        <v>0</v>
      </c>
      <c r="AK655" s="2" t="str">
        <f ca="1">$B655&amp;"-"&amp;COUNTIF($B$13:INDIRECT("B"&amp;12+A655),B655)</f>
        <v>-0</v>
      </c>
    </row>
    <row r="656" spans="1:37" ht="21.95" customHeight="1" x14ac:dyDescent="0.25">
      <c r="A656" s="7">
        <v>644</v>
      </c>
      <c r="B656" s="14"/>
      <c r="C656" s="28"/>
      <c r="D656" s="28"/>
      <c r="E656" s="17"/>
      <c r="F656" s="17"/>
      <c r="G656" s="6"/>
      <c r="H656" s="81" t="s">
        <v>24</v>
      </c>
      <c r="I656" s="113">
        <f t="shared" si="116"/>
        <v>0</v>
      </c>
      <c r="J656" s="114"/>
      <c r="K656" s="5" t="s">
        <v>24</v>
      </c>
      <c r="L656" s="6"/>
      <c r="M656" s="81" t="s">
        <v>25</v>
      </c>
      <c r="N656" s="113">
        <f t="shared" si="117"/>
        <v>0</v>
      </c>
      <c r="O656" s="114"/>
      <c r="P656" s="5" t="s">
        <v>24</v>
      </c>
      <c r="R656" s="113">
        <f t="shared" si="118"/>
        <v>0</v>
      </c>
      <c r="S656" s="114"/>
      <c r="T656" s="5" t="s">
        <v>24</v>
      </c>
      <c r="V656" s="25" t="str">
        <f t="shared" si="121"/>
        <v/>
      </c>
      <c r="W656" s="25" t="str">
        <f t="shared" si="119"/>
        <v/>
      </c>
      <c r="X656" s="25" t="str">
        <f t="shared" si="122"/>
        <v/>
      </c>
      <c r="Y656" s="25" t="s">
        <v>26</v>
      </c>
      <c r="Z656" s="29"/>
      <c r="AA656" s="25" t="str">
        <f t="shared" si="120"/>
        <v/>
      </c>
      <c r="AB656" s="29"/>
      <c r="AC656" s="29"/>
      <c r="AD656" s="87" t="str">
        <f t="shared" si="123"/>
        <v/>
      </c>
      <c r="AE656" s="95" t="str">
        <f t="shared" si="124"/>
        <v/>
      </c>
      <c r="AF656" s="23">
        <f t="shared" si="125"/>
        <v>1</v>
      </c>
      <c r="AG656" s="2">
        <f t="shared" si="126"/>
        <v>7</v>
      </c>
      <c r="AH656" s="2">
        <f t="shared" si="127"/>
        <v>1</v>
      </c>
      <c r="AI656" s="2">
        <f>COUNTIF(【編集不可】祝日一覧!$B$1:$B$23,$F656)</f>
        <v>0</v>
      </c>
      <c r="AJ656" s="2">
        <f>COUNTIF(【編集不可】祝日一覧!$B$1:$B$23,$AF656)</f>
        <v>0</v>
      </c>
      <c r="AK656" s="2" t="str">
        <f ca="1">$B656&amp;"-"&amp;COUNTIF($B$13:INDIRECT("B"&amp;12+A656),B656)</f>
        <v>-0</v>
      </c>
    </row>
    <row r="657" spans="1:37" ht="21.95" customHeight="1" x14ac:dyDescent="0.25">
      <c r="A657" s="7">
        <v>645</v>
      </c>
      <c r="B657" s="14"/>
      <c r="C657" s="28"/>
      <c r="D657" s="28"/>
      <c r="E657" s="17"/>
      <c r="F657" s="17"/>
      <c r="G657" s="6"/>
      <c r="H657" s="81" t="s">
        <v>24</v>
      </c>
      <c r="I657" s="113">
        <f t="shared" si="116"/>
        <v>0</v>
      </c>
      <c r="J657" s="114"/>
      <c r="K657" s="5" t="s">
        <v>24</v>
      </c>
      <c r="L657" s="6"/>
      <c r="M657" s="81" t="s">
        <v>25</v>
      </c>
      <c r="N657" s="113">
        <f t="shared" si="117"/>
        <v>0</v>
      </c>
      <c r="O657" s="114"/>
      <c r="P657" s="5" t="s">
        <v>24</v>
      </c>
      <c r="R657" s="113">
        <f t="shared" si="118"/>
        <v>0</v>
      </c>
      <c r="S657" s="114"/>
      <c r="T657" s="5" t="s">
        <v>24</v>
      </c>
      <c r="V657" s="25" t="str">
        <f t="shared" si="121"/>
        <v/>
      </c>
      <c r="W657" s="25" t="str">
        <f t="shared" si="119"/>
        <v/>
      </c>
      <c r="X657" s="25" t="str">
        <f t="shared" si="122"/>
        <v/>
      </c>
      <c r="Y657" s="25" t="s">
        <v>26</v>
      </c>
      <c r="Z657" s="29"/>
      <c r="AA657" s="25" t="str">
        <f t="shared" si="120"/>
        <v/>
      </c>
      <c r="AB657" s="29"/>
      <c r="AC657" s="29"/>
      <c r="AD657" s="87" t="str">
        <f t="shared" si="123"/>
        <v/>
      </c>
      <c r="AE657" s="95" t="str">
        <f t="shared" si="124"/>
        <v/>
      </c>
      <c r="AF657" s="23">
        <f t="shared" si="125"/>
        <v>1</v>
      </c>
      <c r="AG657" s="2">
        <f t="shared" si="126"/>
        <v>7</v>
      </c>
      <c r="AH657" s="2">
        <f t="shared" si="127"/>
        <v>1</v>
      </c>
      <c r="AI657" s="2">
        <f>COUNTIF(【編集不可】祝日一覧!$B$1:$B$23,$F657)</f>
        <v>0</v>
      </c>
      <c r="AJ657" s="2">
        <f>COUNTIF(【編集不可】祝日一覧!$B$1:$B$23,$AF657)</f>
        <v>0</v>
      </c>
      <c r="AK657" s="2" t="str">
        <f ca="1">$B657&amp;"-"&amp;COUNTIF($B$13:INDIRECT("B"&amp;12+A657),B657)</f>
        <v>-0</v>
      </c>
    </row>
    <row r="658" spans="1:37" ht="21.95" customHeight="1" x14ac:dyDescent="0.25">
      <c r="A658" s="7">
        <v>646</v>
      </c>
      <c r="B658" s="14"/>
      <c r="C658" s="28"/>
      <c r="D658" s="28"/>
      <c r="E658" s="17"/>
      <c r="F658" s="17"/>
      <c r="G658" s="6"/>
      <c r="H658" s="81" t="s">
        <v>24</v>
      </c>
      <c r="I658" s="113">
        <f t="shared" si="116"/>
        <v>0</v>
      </c>
      <c r="J658" s="114"/>
      <c r="K658" s="5" t="s">
        <v>24</v>
      </c>
      <c r="L658" s="6"/>
      <c r="M658" s="81" t="s">
        <v>25</v>
      </c>
      <c r="N658" s="113">
        <f t="shared" si="117"/>
        <v>0</v>
      </c>
      <c r="O658" s="114"/>
      <c r="P658" s="5" t="s">
        <v>24</v>
      </c>
      <c r="R658" s="113">
        <f t="shared" si="118"/>
        <v>0</v>
      </c>
      <c r="S658" s="114"/>
      <c r="T658" s="5" t="s">
        <v>24</v>
      </c>
      <c r="V658" s="25" t="str">
        <f t="shared" si="121"/>
        <v/>
      </c>
      <c r="W658" s="25" t="str">
        <f t="shared" si="119"/>
        <v/>
      </c>
      <c r="X658" s="25" t="str">
        <f t="shared" si="122"/>
        <v/>
      </c>
      <c r="Y658" s="25" t="s">
        <v>26</v>
      </c>
      <c r="Z658" s="29"/>
      <c r="AA658" s="25" t="str">
        <f t="shared" si="120"/>
        <v/>
      </c>
      <c r="AB658" s="29"/>
      <c r="AC658" s="29"/>
      <c r="AD658" s="87" t="str">
        <f t="shared" si="123"/>
        <v/>
      </c>
      <c r="AE658" s="95" t="str">
        <f t="shared" si="124"/>
        <v/>
      </c>
      <c r="AF658" s="23">
        <f t="shared" si="125"/>
        <v>1</v>
      </c>
      <c r="AG658" s="2">
        <f t="shared" si="126"/>
        <v>7</v>
      </c>
      <c r="AH658" s="2">
        <f t="shared" si="127"/>
        <v>1</v>
      </c>
      <c r="AI658" s="2">
        <f>COUNTIF(【編集不可】祝日一覧!$B$1:$B$23,$F658)</f>
        <v>0</v>
      </c>
      <c r="AJ658" s="2">
        <f>COUNTIF(【編集不可】祝日一覧!$B$1:$B$23,$AF658)</f>
        <v>0</v>
      </c>
      <c r="AK658" s="2" t="str">
        <f ca="1">$B658&amp;"-"&amp;COUNTIF($B$13:INDIRECT("B"&amp;12+A658),B658)</f>
        <v>-0</v>
      </c>
    </row>
    <row r="659" spans="1:37" ht="21.95" customHeight="1" x14ac:dyDescent="0.25">
      <c r="A659" s="7">
        <v>647</v>
      </c>
      <c r="B659" s="14"/>
      <c r="C659" s="28"/>
      <c r="D659" s="28"/>
      <c r="E659" s="17"/>
      <c r="F659" s="17"/>
      <c r="G659" s="6"/>
      <c r="H659" s="81" t="s">
        <v>24</v>
      </c>
      <c r="I659" s="113">
        <f t="shared" si="116"/>
        <v>0</v>
      </c>
      <c r="J659" s="114"/>
      <c r="K659" s="5" t="s">
        <v>24</v>
      </c>
      <c r="L659" s="6"/>
      <c r="M659" s="81" t="s">
        <v>25</v>
      </c>
      <c r="N659" s="113">
        <f t="shared" si="117"/>
        <v>0</v>
      </c>
      <c r="O659" s="114"/>
      <c r="P659" s="5" t="s">
        <v>24</v>
      </c>
      <c r="R659" s="113">
        <f t="shared" si="118"/>
        <v>0</v>
      </c>
      <c r="S659" s="114"/>
      <c r="T659" s="5" t="s">
        <v>24</v>
      </c>
      <c r="V659" s="25" t="str">
        <f t="shared" si="121"/>
        <v/>
      </c>
      <c r="W659" s="25" t="str">
        <f t="shared" si="119"/>
        <v/>
      </c>
      <c r="X659" s="25" t="str">
        <f t="shared" si="122"/>
        <v/>
      </c>
      <c r="Y659" s="25" t="s">
        <v>26</v>
      </c>
      <c r="Z659" s="29"/>
      <c r="AA659" s="25" t="str">
        <f t="shared" si="120"/>
        <v/>
      </c>
      <c r="AB659" s="29"/>
      <c r="AC659" s="29"/>
      <c r="AD659" s="87" t="str">
        <f t="shared" si="123"/>
        <v/>
      </c>
      <c r="AE659" s="95" t="str">
        <f t="shared" si="124"/>
        <v/>
      </c>
      <c r="AF659" s="23">
        <f t="shared" si="125"/>
        <v>1</v>
      </c>
      <c r="AG659" s="2">
        <f t="shared" si="126"/>
        <v>7</v>
      </c>
      <c r="AH659" s="2">
        <f t="shared" si="127"/>
        <v>1</v>
      </c>
      <c r="AI659" s="2">
        <f>COUNTIF(【編集不可】祝日一覧!$B$1:$B$23,$F659)</f>
        <v>0</v>
      </c>
      <c r="AJ659" s="2">
        <f>COUNTIF(【編集不可】祝日一覧!$B$1:$B$23,$AF659)</f>
        <v>0</v>
      </c>
      <c r="AK659" s="2" t="str">
        <f ca="1">$B659&amp;"-"&amp;COUNTIF($B$13:INDIRECT("B"&amp;12+A659),B659)</f>
        <v>-0</v>
      </c>
    </row>
    <row r="660" spans="1:37" ht="21.95" customHeight="1" x14ac:dyDescent="0.25">
      <c r="A660" s="7">
        <v>648</v>
      </c>
      <c r="B660" s="14"/>
      <c r="C660" s="28"/>
      <c r="D660" s="28"/>
      <c r="E660" s="17"/>
      <c r="F660" s="17"/>
      <c r="G660" s="6"/>
      <c r="H660" s="81" t="s">
        <v>24</v>
      </c>
      <c r="I660" s="113">
        <f t="shared" ref="I660:I723" si="128">IF(ROUNDDOWN(G660*0.2,0)&lt;3000,ROUNDDOWN(G660*0.2,0),3000)</f>
        <v>0</v>
      </c>
      <c r="J660" s="114"/>
      <c r="K660" s="5" t="s">
        <v>24</v>
      </c>
      <c r="L660" s="6"/>
      <c r="M660" s="81" t="s">
        <v>25</v>
      </c>
      <c r="N660" s="113">
        <f t="shared" si="117"/>
        <v>0</v>
      </c>
      <c r="O660" s="114"/>
      <c r="P660" s="5" t="s">
        <v>24</v>
      </c>
      <c r="R660" s="113">
        <f t="shared" si="118"/>
        <v>0</v>
      </c>
      <c r="S660" s="114"/>
      <c r="T660" s="5" t="s">
        <v>24</v>
      </c>
      <c r="V660" s="25" t="str">
        <f t="shared" si="121"/>
        <v/>
      </c>
      <c r="W660" s="25" t="str">
        <f t="shared" si="119"/>
        <v/>
      </c>
      <c r="X660" s="25" t="str">
        <f t="shared" si="122"/>
        <v/>
      </c>
      <c r="Y660" s="25" t="s">
        <v>26</v>
      </c>
      <c r="Z660" s="29"/>
      <c r="AA660" s="25" t="str">
        <f t="shared" si="120"/>
        <v/>
      </c>
      <c r="AB660" s="29"/>
      <c r="AC660" s="29"/>
      <c r="AD660" s="87" t="str">
        <f t="shared" si="123"/>
        <v/>
      </c>
      <c r="AE660" s="95" t="str">
        <f t="shared" si="124"/>
        <v/>
      </c>
      <c r="AF660" s="23">
        <f t="shared" si="125"/>
        <v>1</v>
      </c>
      <c r="AG660" s="2">
        <f t="shared" si="126"/>
        <v>7</v>
      </c>
      <c r="AH660" s="2">
        <f t="shared" si="127"/>
        <v>1</v>
      </c>
      <c r="AI660" s="2">
        <f>COUNTIF(【編集不可】祝日一覧!$B$1:$B$23,$F660)</f>
        <v>0</v>
      </c>
      <c r="AJ660" s="2">
        <f>COUNTIF(【編集不可】祝日一覧!$B$1:$B$23,$AF660)</f>
        <v>0</v>
      </c>
      <c r="AK660" s="2" t="str">
        <f ca="1">$B660&amp;"-"&amp;COUNTIF($B$13:INDIRECT("B"&amp;12+A660),B660)</f>
        <v>-0</v>
      </c>
    </row>
    <row r="661" spans="1:37" ht="21.95" customHeight="1" x14ac:dyDescent="0.25">
      <c r="A661" s="7">
        <v>649</v>
      </c>
      <c r="B661" s="14"/>
      <c r="C661" s="28"/>
      <c r="D661" s="28"/>
      <c r="E661" s="17"/>
      <c r="F661" s="17"/>
      <c r="G661" s="6"/>
      <c r="H661" s="81" t="s">
        <v>24</v>
      </c>
      <c r="I661" s="113">
        <f t="shared" si="128"/>
        <v>0</v>
      </c>
      <c r="J661" s="114"/>
      <c r="K661" s="5" t="s">
        <v>24</v>
      </c>
      <c r="L661" s="6"/>
      <c r="M661" s="81" t="s">
        <v>25</v>
      </c>
      <c r="N661" s="113">
        <f t="shared" si="117"/>
        <v>0</v>
      </c>
      <c r="O661" s="114"/>
      <c r="P661" s="5" t="s">
        <v>24</v>
      </c>
      <c r="R661" s="113">
        <f t="shared" si="118"/>
        <v>0</v>
      </c>
      <c r="S661" s="114"/>
      <c r="T661" s="5" t="s">
        <v>24</v>
      </c>
      <c r="V661" s="25" t="str">
        <f t="shared" si="121"/>
        <v/>
      </c>
      <c r="W661" s="25" t="str">
        <f t="shared" si="119"/>
        <v/>
      </c>
      <c r="X661" s="25" t="str">
        <f t="shared" si="122"/>
        <v/>
      </c>
      <c r="Y661" s="25" t="s">
        <v>26</v>
      </c>
      <c r="Z661" s="29"/>
      <c r="AA661" s="25" t="str">
        <f t="shared" si="120"/>
        <v/>
      </c>
      <c r="AB661" s="29"/>
      <c r="AC661" s="29"/>
      <c r="AD661" s="87" t="str">
        <f t="shared" si="123"/>
        <v/>
      </c>
      <c r="AE661" s="95" t="str">
        <f t="shared" si="124"/>
        <v/>
      </c>
      <c r="AF661" s="23">
        <f t="shared" si="125"/>
        <v>1</v>
      </c>
      <c r="AG661" s="2">
        <f t="shared" si="126"/>
        <v>7</v>
      </c>
      <c r="AH661" s="2">
        <f t="shared" si="127"/>
        <v>1</v>
      </c>
      <c r="AI661" s="2">
        <f>COUNTIF(【編集不可】祝日一覧!$B$1:$B$23,$F661)</f>
        <v>0</v>
      </c>
      <c r="AJ661" s="2">
        <f>COUNTIF(【編集不可】祝日一覧!$B$1:$B$23,$AF661)</f>
        <v>0</v>
      </c>
      <c r="AK661" s="2" t="str">
        <f ca="1">$B661&amp;"-"&amp;COUNTIF($B$13:INDIRECT("B"&amp;12+A661),B661)</f>
        <v>-0</v>
      </c>
    </row>
    <row r="662" spans="1:37" ht="21.95" customHeight="1" x14ac:dyDescent="0.25">
      <c r="A662" s="7">
        <v>650</v>
      </c>
      <c r="B662" s="14"/>
      <c r="C662" s="28"/>
      <c r="D662" s="28"/>
      <c r="E662" s="17"/>
      <c r="F662" s="17"/>
      <c r="G662" s="6"/>
      <c r="H662" s="81" t="s">
        <v>24</v>
      </c>
      <c r="I662" s="113">
        <f t="shared" si="128"/>
        <v>0</v>
      </c>
      <c r="J662" s="114"/>
      <c r="K662" s="5" t="s">
        <v>24</v>
      </c>
      <c r="L662" s="6"/>
      <c r="M662" s="81" t="s">
        <v>25</v>
      </c>
      <c r="N662" s="113">
        <f t="shared" si="117"/>
        <v>0</v>
      </c>
      <c r="O662" s="114"/>
      <c r="P662" s="5" t="s">
        <v>24</v>
      </c>
      <c r="R662" s="113">
        <f t="shared" si="118"/>
        <v>0</v>
      </c>
      <c r="S662" s="114"/>
      <c r="T662" s="5" t="s">
        <v>24</v>
      </c>
      <c r="V662" s="25" t="str">
        <f t="shared" si="121"/>
        <v/>
      </c>
      <c r="W662" s="25" t="str">
        <f t="shared" si="119"/>
        <v/>
      </c>
      <c r="X662" s="25" t="str">
        <f t="shared" si="122"/>
        <v/>
      </c>
      <c r="Y662" s="25" t="s">
        <v>26</v>
      </c>
      <c r="Z662" s="29"/>
      <c r="AA662" s="25" t="str">
        <f t="shared" si="120"/>
        <v/>
      </c>
      <c r="AB662" s="29"/>
      <c r="AC662" s="29"/>
      <c r="AD662" s="87" t="str">
        <f t="shared" si="123"/>
        <v/>
      </c>
      <c r="AE662" s="95" t="str">
        <f t="shared" si="124"/>
        <v/>
      </c>
      <c r="AF662" s="23">
        <f t="shared" si="125"/>
        <v>1</v>
      </c>
      <c r="AG662" s="2">
        <f t="shared" si="126"/>
        <v>7</v>
      </c>
      <c r="AH662" s="2">
        <f t="shared" si="127"/>
        <v>1</v>
      </c>
      <c r="AI662" s="2">
        <f>COUNTIF(【編集不可】祝日一覧!$B$1:$B$23,$F662)</f>
        <v>0</v>
      </c>
      <c r="AJ662" s="2">
        <f>COUNTIF(【編集不可】祝日一覧!$B$1:$B$23,$AF662)</f>
        <v>0</v>
      </c>
      <c r="AK662" s="2" t="str">
        <f ca="1">$B662&amp;"-"&amp;COUNTIF($B$13:INDIRECT("B"&amp;12+A662),B662)</f>
        <v>-0</v>
      </c>
    </row>
    <row r="663" spans="1:37" ht="21.95" customHeight="1" x14ac:dyDescent="0.25">
      <c r="A663" s="7">
        <v>651</v>
      </c>
      <c r="B663" s="14"/>
      <c r="C663" s="28"/>
      <c r="D663" s="28"/>
      <c r="E663" s="17"/>
      <c r="F663" s="17"/>
      <c r="G663" s="6"/>
      <c r="H663" s="81" t="s">
        <v>24</v>
      </c>
      <c r="I663" s="113">
        <f t="shared" si="128"/>
        <v>0</v>
      </c>
      <c r="J663" s="114"/>
      <c r="K663" s="5" t="s">
        <v>24</v>
      </c>
      <c r="L663" s="6"/>
      <c r="M663" s="81" t="s">
        <v>25</v>
      </c>
      <c r="N663" s="113">
        <f t="shared" si="117"/>
        <v>0</v>
      </c>
      <c r="O663" s="114"/>
      <c r="P663" s="5" t="s">
        <v>24</v>
      </c>
      <c r="R663" s="113">
        <f t="shared" si="118"/>
        <v>0</v>
      </c>
      <c r="S663" s="114"/>
      <c r="T663" s="5" t="s">
        <v>24</v>
      </c>
      <c r="V663" s="25" t="str">
        <f t="shared" si="121"/>
        <v/>
      </c>
      <c r="W663" s="25" t="str">
        <f t="shared" si="119"/>
        <v/>
      </c>
      <c r="X663" s="25" t="str">
        <f t="shared" si="122"/>
        <v/>
      </c>
      <c r="Y663" s="25" t="s">
        <v>26</v>
      </c>
      <c r="Z663" s="29"/>
      <c r="AA663" s="25" t="str">
        <f t="shared" si="120"/>
        <v/>
      </c>
      <c r="AB663" s="29"/>
      <c r="AC663" s="29"/>
      <c r="AD663" s="87" t="str">
        <f t="shared" si="123"/>
        <v/>
      </c>
      <c r="AE663" s="95" t="str">
        <f t="shared" si="124"/>
        <v/>
      </c>
      <c r="AF663" s="23">
        <f t="shared" si="125"/>
        <v>1</v>
      </c>
      <c r="AG663" s="2">
        <f t="shared" si="126"/>
        <v>7</v>
      </c>
      <c r="AH663" s="2">
        <f t="shared" si="127"/>
        <v>1</v>
      </c>
      <c r="AI663" s="2">
        <f>COUNTIF(【編集不可】祝日一覧!$B$1:$B$23,$F663)</f>
        <v>0</v>
      </c>
      <c r="AJ663" s="2">
        <f>COUNTIF(【編集不可】祝日一覧!$B$1:$B$23,$AF663)</f>
        <v>0</v>
      </c>
      <c r="AK663" s="2" t="str">
        <f ca="1">$B663&amp;"-"&amp;COUNTIF($B$13:INDIRECT("B"&amp;12+A663),B663)</f>
        <v>-0</v>
      </c>
    </row>
    <row r="664" spans="1:37" ht="21.95" customHeight="1" x14ac:dyDescent="0.25">
      <c r="A664" s="7">
        <v>652</v>
      </c>
      <c r="B664" s="14"/>
      <c r="C664" s="28"/>
      <c r="D664" s="28"/>
      <c r="E664" s="17"/>
      <c r="F664" s="17"/>
      <c r="G664" s="6"/>
      <c r="H664" s="81" t="s">
        <v>24</v>
      </c>
      <c r="I664" s="113">
        <f t="shared" si="128"/>
        <v>0</v>
      </c>
      <c r="J664" s="114"/>
      <c r="K664" s="5" t="s">
        <v>24</v>
      </c>
      <c r="L664" s="6"/>
      <c r="M664" s="81" t="s">
        <v>25</v>
      </c>
      <c r="N664" s="113">
        <f t="shared" si="117"/>
        <v>0</v>
      </c>
      <c r="O664" s="114"/>
      <c r="P664" s="5" t="s">
        <v>24</v>
      </c>
      <c r="R664" s="113">
        <f t="shared" si="118"/>
        <v>0</v>
      </c>
      <c r="S664" s="114"/>
      <c r="T664" s="5" t="s">
        <v>24</v>
      </c>
      <c r="V664" s="25" t="str">
        <f t="shared" si="121"/>
        <v/>
      </c>
      <c r="W664" s="25" t="str">
        <f t="shared" si="119"/>
        <v/>
      </c>
      <c r="X664" s="25" t="str">
        <f t="shared" si="122"/>
        <v/>
      </c>
      <c r="Y664" s="25" t="s">
        <v>26</v>
      </c>
      <c r="Z664" s="29"/>
      <c r="AA664" s="25" t="str">
        <f t="shared" si="120"/>
        <v/>
      </c>
      <c r="AB664" s="29"/>
      <c r="AC664" s="29"/>
      <c r="AD664" s="87" t="str">
        <f t="shared" si="123"/>
        <v/>
      </c>
      <c r="AE664" s="95" t="str">
        <f t="shared" si="124"/>
        <v/>
      </c>
      <c r="AF664" s="23">
        <f t="shared" si="125"/>
        <v>1</v>
      </c>
      <c r="AG664" s="2">
        <f t="shared" si="126"/>
        <v>7</v>
      </c>
      <c r="AH664" s="2">
        <f t="shared" si="127"/>
        <v>1</v>
      </c>
      <c r="AI664" s="2">
        <f>COUNTIF(【編集不可】祝日一覧!$B$1:$B$23,$F664)</f>
        <v>0</v>
      </c>
      <c r="AJ664" s="2">
        <f>COUNTIF(【編集不可】祝日一覧!$B$1:$B$23,$AF664)</f>
        <v>0</v>
      </c>
      <c r="AK664" s="2" t="str">
        <f ca="1">$B664&amp;"-"&amp;COUNTIF($B$13:INDIRECT("B"&amp;12+A664),B664)</f>
        <v>-0</v>
      </c>
    </row>
    <row r="665" spans="1:37" ht="21.95" customHeight="1" x14ac:dyDescent="0.25">
      <c r="A665" s="7">
        <v>653</v>
      </c>
      <c r="B665" s="14"/>
      <c r="C665" s="28"/>
      <c r="D665" s="28"/>
      <c r="E665" s="17"/>
      <c r="F665" s="17"/>
      <c r="G665" s="6"/>
      <c r="H665" s="81" t="s">
        <v>24</v>
      </c>
      <c r="I665" s="113">
        <f t="shared" si="128"/>
        <v>0</v>
      </c>
      <c r="J665" s="114"/>
      <c r="K665" s="5" t="s">
        <v>24</v>
      </c>
      <c r="L665" s="6"/>
      <c r="M665" s="81" t="s">
        <v>25</v>
      </c>
      <c r="N665" s="113">
        <f t="shared" si="117"/>
        <v>0</v>
      </c>
      <c r="O665" s="114"/>
      <c r="P665" s="5" t="s">
        <v>24</v>
      </c>
      <c r="R665" s="113">
        <f t="shared" si="118"/>
        <v>0</v>
      </c>
      <c r="S665" s="114"/>
      <c r="T665" s="5" t="s">
        <v>24</v>
      </c>
      <c r="V665" s="25" t="str">
        <f t="shared" si="121"/>
        <v/>
      </c>
      <c r="W665" s="25" t="str">
        <f t="shared" si="119"/>
        <v/>
      </c>
      <c r="X665" s="25" t="str">
        <f t="shared" si="122"/>
        <v/>
      </c>
      <c r="Y665" s="25" t="s">
        <v>26</v>
      </c>
      <c r="Z665" s="29"/>
      <c r="AA665" s="25" t="str">
        <f t="shared" si="120"/>
        <v/>
      </c>
      <c r="AB665" s="29"/>
      <c r="AC665" s="29"/>
      <c r="AD665" s="87" t="str">
        <f t="shared" si="123"/>
        <v/>
      </c>
      <c r="AE665" s="95" t="str">
        <f t="shared" si="124"/>
        <v/>
      </c>
      <c r="AF665" s="23">
        <f t="shared" si="125"/>
        <v>1</v>
      </c>
      <c r="AG665" s="2">
        <f t="shared" si="126"/>
        <v>7</v>
      </c>
      <c r="AH665" s="2">
        <f t="shared" si="127"/>
        <v>1</v>
      </c>
      <c r="AI665" s="2">
        <f>COUNTIF(【編集不可】祝日一覧!$B$1:$B$23,$F665)</f>
        <v>0</v>
      </c>
      <c r="AJ665" s="2">
        <f>COUNTIF(【編集不可】祝日一覧!$B$1:$B$23,$AF665)</f>
        <v>0</v>
      </c>
      <c r="AK665" s="2" t="str">
        <f ca="1">$B665&amp;"-"&amp;COUNTIF($B$13:INDIRECT("B"&amp;12+A665),B665)</f>
        <v>-0</v>
      </c>
    </row>
    <row r="666" spans="1:37" ht="21.95" customHeight="1" x14ac:dyDescent="0.25">
      <c r="A666" s="7">
        <v>654</v>
      </c>
      <c r="B666" s="14"/>
      <c r="C666" s="28"/>
      <c r="D666" s="28"/>
      <c r="E666" s="17"/>
      <c r="F666" s="17"/>
      <c r="G666" s="6"/>
      <c r="H666" s="81" t="s">
        <v>24</v>
      </c>
      <c r="I666" s="113">
        <f t="shared" si="128"/>
        <v>0</v>
      </c>
      <c r="J666" s="114"/>
      <c r="K666" s="5" t="s">
        <v>24</v>
      </c>
      <c r="L666" s="6"/>
      <c r="M666" s="81" t="s">
        <v>25</v>
      </c>
      <c r="N666" s="113">
        <f t="shared" si="117"/>
        <v>0</v>
      </c>
      <c r="O666" s="114"/>
      <c r="P666" s="5" t="s">
        <v>24</v>
      </c>
      <c r="R666" s="113">
        <f t="shared" si="118"/>
        <v>0</v>
      </c>
      <c r="S666" s="114"/>
      <c r="T666" s="5" t="s">
        <v>24</v>
      </c>
      <c r="V666" s="25" t="str">
        <f t="shared" si="121"/>
        <v/>
      </c>
      <c r="W666" s="25" t="str">
        <f t="shared" si="119"/>
        <v/>
      </c>
      <c r="X666" s="25" t="str">
        <f t="shared" si="122"/>
        <v/>
      </c>
      <c r="Y666" s="25" t="s">
        <v>26</v>
      </c>
      <c r="Z666" s="29"/>
      <c r="AA666" s="25" t="str">
        <f t="shared" si="120"/>
        <v/>
      </c>
      <c r="AB666" s="29"/>
      <c r="AC666" s="29"/>
      <c r="AD666" s="87" t="str">
        <f t="shared" si="123"/>
        <v/>
      </c>
      <c r="AE666" s="95" t="str">
        <f t="shared" si="124"/>
        <v/>
      </c>
      <c r="AF666" s="23">
        <f t="shared" si="125"/>
        <v>1</v>
      </c>
      <c r="AG666" s="2">
        <f t="shared" si="126"/>
        <v>7</v>
      </c>
      <c r="AH666" s="2">
        <f t="shared" si="127"/>
        <v>1</v>
      </c>
      <c r="AI666" s="2">
        <f>COUNTIF(【編集不可】祝日一覧!$B$1:$B$23,$F666)</f>
        <v>0</v>
      </c>
      <c r="AJ666" s="2">
        <f>COUNTIF(【編集不可】祝日一覧!$B$1:$B$23,$AF666)</f>
        <v>0</v>
      </c>
      <c r="AK666" s="2" t="str">
        <f ca="1">$B666&amp;"-"&amp;COUNTIF($B$13:INDIRECT("B"&amp;12+A666),B666)</f>
        <v>-0</v>
      </c>
    </row>
    <row r="667" spans="1:37" ht="21.95" customHeight="1" x14ac:dyDescent="0.25">
      <c r="A667" s="7">
        <v>655</v>
      </c>
      <c r="B667" s="14"/>
      <c r="C667" s="28"/>
      <c r="D667" s="28"/>
      <c r="E667" s="17"/>
      <c r="F667" s="17"/>
      <c r="G667" s="6"/>
      <c r="H667" s="81" t="s">
        <v>24</v>
      </c>
      <c r="I667" s="113">
        <f t="shared" si="128"/>
        <v>0</v>
      </c>
      <c r="J667" s="114"/>
      <c r="K667" s="5" t="s">
        <v>24</v>
      </c>
      <c r="L667" s="6"/>
      <c r="M667" s="81" t="s">
        <v>25</v>
      </c>
      <c r="N667" s="113">
        <f t="shared" si="117"/>
        <v>0</v>
      </c>
      <c r="O667" s="114"/>
      <c r="P667" s="5" t="s">
        <v>24</v>
      </c>
      <c r="R667" s="113">
        <f t="shared" si="118"/>
        <v>0</v>
      </c>
      <c r="S667" s="114"/>
      <c r="T667" s="5" t="s">
        <v>24</v>
      </c>
      <c r="V667" s="25" t="str">
        <f t="shared" si="121"/>
        <v/>
      </c>
      <c r="W667" s="25" t="str">
        <f t="shared" si="119"/>
        <v/>
      </c>
      <c r="X667" s="25" t="str">
        <f t="shared" si="122"/>
        <v/>
      </c>
      <c r="Y667" s="25" t="s">
        <v>26</v>
      </c>
      <c r="Z667" s="29"/>
      <c r="AA667" s="25" t="str">
        <f t="shared" si="120"/>
        <v/>
      </c>
      <c r="AB667" s="29"/>
      <c r="AC667" s="29"/>
      <c r="AD667" s="87" t="str">
        <f t="shared" si="123"/>
        <v/>
      </c>
      <c r="AE667" s="95" t="str">
        <f t="shared" si="124"/>
        <v/>
      </c>
      <c r="AF667" s="23">
        <f t="shared" si="125"/>
        <v>1</v>
      </c>
      <c r="AG667" s="2">
        <f t="shared" si="126"/>
        <v>7</v>
      </c>
      <c r="AH667" s="2">
        <f t="shared" si="127"/>
        <v>1</v>
      </c>
      <c r="AI667" s="2">
        <f>COUNTIF(【編集不可】祝日一覧!$B$1:$B$23,$F667)</f>
        <v>0</v>
      </c>
      <c r="AJ667" s="2">
        <f>COUNTIF(【編集不可】祝日一覧!$B$1:$B$23,$AF667)</f>
        <v>0</v>
      </c>
      <c r="AK667" s="2" t="str">
        <f ca="1">$B667&amp;"-"&amp;COUNTIF($B$13:INDIRECT("B"&amp;12+A667),B667)</f>
        <v>-0</v>
      </c>
    </row>
    <row r="668" spans="1:37" ht="21.95" customHeight="1" x14ac:dyDescent="0.25">
      <c r="A668" s="7">
        <v>656</v>
      </c>
      <c r="B668" s="14"/>
      <c r="C668" s="28"/>
      <c r="D668" s="28"/>
      <c r="E668" s="17"/>
      <c r="F668" s="17"/>
      <c r="G668" s="6"/>
      <c r="H668" s="81" t="s">
        <v>24</v>
      </c>
      <c r="I668" s="113">
        <f t="shared" si="128"/>
        <v>0</v>
      </c>
      <c r="J668" s="114"/>
      <c r="K668" s="5" t="s">
        <v>24</v>
      </c>
      <c r="L668" s="6"/>
      <c r="M668" s="81" t="s">
        <v>25</v>
      </c>
      <c r="N668" s="113">
        <f t="shared" si="117"/>
        <v>0</v>
      </c>
      <c r="O668" s="114"/>
      <c r="P668" s="5" t="s">
        <v>24</v>
      </c>
      <c r="R668" s="113">
        <f t="shared" si="118"/>
        <v>0</v>
      </c>
      <c r="S668" s="114"/>
      <c r="T668" s="5" t="s">
        <v>24</v>
      </c>
      <c r="V668" s="25" t="str">
        <f t="shared" si="121"/>
        <v/>
      </c>
      <c r="W668" s="25" t="str">
        <f t="shared" si="119"/>
        <v/>
      </c>
      <c r="X668" s="25" t="str">
        <f t="shared" si="122"/>
        <v/>
      </c>
      <c r="Y668" s="25" t="s">
        <v>26</v>
      </c>
      <c r="Z668" s="29"/>
      <c r="AA668" s="25" t="str">
        <f t="shared" si="120"/>
        <v/>
      </c>
      <c r="AB668" s="29"/>
      <c r="AC668" s="29"/>
      <c r="AD668" s="87" t="str">
        <f t="shared" si="123"/>
        <v/>
      </c>
      <c r="AE668" s="95" t="str">
        <f t="shared" si="124"/>
        <v/>
      </c>
      <c r="AF668" s="23">
        <f t="shared" si="125"/>
        <v>1</v>
      </c>
      <c r="AG668" s="2">
        <f t="shared" si="126"/>
        <v>7</v>
      </c>
      <c r="AH668" s="2">
        <f t="shared" si="127"/>
        <v>1</v>
      </c>
      <c r="AI668" s="2">
        <f>COUNTIF(【編集不可】祝日一覧!$B$1:$B$23,$F668)</f>
        <v>0</v>
      </c>
      <c r="AJ668" s="2">
        <f>COUNTIF(【編集不可】祝日一覧!$B$1:$B$23,$AF668)</f>
        <v>0</v>
      </c>
      <c r="AK668" s="2" t="str">
        <f ca="1">$B668&amp;"-"&amp;COUNTIF($B$13:INDIRECT("B"&amp;12+A668),B668)</f>
        <v>-0</v>
      </c>
    </row>
    <row r="669" spans="1:37" ht="21.95" customHeight="1" x14ac:dyDescent="0.25">
      <c r="A669" s="7">
        <v>657</v>
      </c>
      <c r="B669" s="14"/>
      <c r="C669" s="28"/>
      <c r="D669" s="28"/>
      <c r="E669" s="17"/>
      <c r="F669" s="17"/>
      <c r="G669" s="6"/>
      <c r="H669" s="81" t="s">
        <v>24</v>
      </c>
      <c r="I669" s="113">
        <f t="shared" si="128"/>
        <v>0</v>
      </c>
      <c r="J669" s="114"/>
      <c r="K669" s="5" t="s">
        <v>24</v>
      </c>
      <c r="L669" s="6"/>
      <c r="M669" s="81" t="s">
        <v>25</v>
      </c>
      <c r="N669" s="113">
        <f t="shared" si="117"/>
        <v>0</v>
      </c>
      <c r="O669" s="114"/>
      <c r="P669" s="5" t="s">
        <v>24</v>
      </c>
      <c r="R669" s="113">
        <f t="shared" si="118"/>
        <v>0</v>
      </c>
      <c r="S669" s="114"/>
      <c r="T669" s="5" t="s">
        <v>24</v>
      </c>
      <c r="V669" s="25" t="str">
        <f t="shared" si="121"/>
        <v/>
      </c>
      <c r="W669" s="25" t="str">
        <f t="shared" si="119"/>
        <v/>
      </c>
      <c r="X669" s="25" t="str">
        <f t="shared" si="122"/>
        <v/>
      </c>
      <c r="Y669" s="25" t="s">
        <v>26</v>
      </c>
      <c r="Z669" s="29"/>
      <c r="AA669" s="25" t="str">
        <f t="shared" si="120"/>
        <v/>
      </c>
      <c r="AB669" s="29"/>
      <c r="AC669" s="29"/>
      <c r="AD669" s="87" t="str">
        <f t="shared" si="123"/>
        <v/>
      </c>
      <c r="AE669" s="95" t="str">
        <f t="shared" si="124"/>
        <v/>
      </c>
      <c r="AF669" s="23">
        <f t="shared" si="125"/>
        <v>1</v>
      </c>
      <c r="AG669" s="2">
        <f t="shared" si="126"/>
        <v>7</v>
      </c>
      <c r="AH669" s="2">
        <f t="shared" si="127"/>
        <v>1</v>
      </c>
      <c r="AI669" s="2">
        <f>COUNTIF(【編集不可】祝日一覧!$B$1:$B$23,$F669)</f>
        <v>0</v>
      </c>
      <c r="AJ669" s="2">
        <f>COUNTIF(【編集不可】祝日一覧!$B$1:$B$23,$AF669)</f>
        <v>0</v>
      </c>
      <c r="AK669" s="2" t="str">
        <f ca="1">$B669&amp;"-"&amp;COUNTIF($B$13:INDIRECT("B"&amp;12+A669),B669)</f>
        <v>-0</v>
      </c>
    </row>
    <row r="670" spans="1:37" ht="21.95" customHeight="1" x14ac:dyDescent="0.25">
      <c r="A670" s="7">
        <v>658</v>
      </c>
      <c r="B670" s="14"/>
      <c r="C670" s="28"/>
      <c r="D670" s="28"/>
      <c r="E670" s="17"/>
      <c r="F670" s="17"/>
      <c r="G670" s="6"/>
      <c r="H670" s="81" t="s">
        <v>24</v>
      </c>
      <c r="I670" s="113">
        <f t="shared" si="128"/>
        <v>0</v>
      </c>
      <c r="J670" s="114"/>
      <c r="K670" s="5" t="s">
        <v>24</v>
      </c>
      <c r="L670" s="6"/>
      <c r="M670" s="81" t="s">
        <v>25</v>
      </c>
      <c r="N670" s="113">
        <f t="shared" si="117"/>
        <v>0</v>
      </c>
      <c r="O670" s="114"/>
      <c r="P670" s="5" t="s">
        <v>24</v>
      </c>
      <c r="R670" s="113">
        <f t="shared" si="118"/>
        <v>0</v>
      </c>
      <c r="S670" s="114"/>
      <c r="T670" s="5" t="s">
        <v>24</v>
      </c>
      <c r="V670" s="25" t="str">
        <f t="shared" si="121"/>
        <v/>
      </c>
      <c r="W670" s="25" t="str">
        <f t="shared" si="119"/>
        <v/>
      </c>
      <c r="X670" s="25" t="str">
        <f t="shared" si="122"/>
        <v/>
      </c>
      <c r="Y670" s="25" t="s">
        <v>26</v>
      </c>
      <c r="Z670" s="29"/>
      <c r="AA670" s="25" t="str">
        <f t="shared" si="120"/>
        <v/>
      </c>
      <c r="AB670" s="29"/>
      <c r="AC670" s="29"/>
      <c r="AD670" s="87" t="str">
        <f t="shared" si="123"/>
        <v/>
      </c>
      <c r="AE670" s="95" t="str">
        <f t="shared" si="124"/>
        <v/>
      </c>
      <c r="AF670" s="23">
        <f t="shared" si="125"/>
        <v>1</v>
      </c>
      <c r="AG670" s="2">
        <f t="shared" si="126"/>
        <v>7</v>
      </c>
      <c r="AH670" s="2">
        <f t="shared" si="127"/>
        <v>1</v>
      </c>
      <c r="AI670" s="2">
        <f>COUNTIF(【編集不可】祝日一覧!$B$1:$B$23,$F670)</f>
        <v>0</v>
      </c>
      <c r="AJ670" s="2">
        <f>COUNTIF(【編集不可】祝日一覧!$B$1:$B$23,$AF670)</f>
        <v>0</v>
      </c>
      <c r="AK670" s="2" t="str">
        <f ca="1">$B670&amp;"-"&amp;COUNTIF($B$13:INDIRECT("B"&amp;12+A670),B670)</f>
        <v>-0</v>
      </c>
    </row>
    <row r="671" spans="1:37" ht="21.95" customHeight="1" x14ac:dyDescent="0.25">
      <c r="A671" s="7">
        <v>659</v>
      </c>
      <c r="B671" s="14"/>
      <c r="C671" s="28"/>
      <c r="D671" s="28"/>
      <c r="E671" s="17"/>
      <c r="F671" s="17"/>
      <c r="G671" s="6"/>
      <c r="H671" s="81" t="s">
        <v>24</v>
      </c>
      <c r="I671" s="113">
        <f t="shared" si="128"/>
        <v>0</v>
      </c>
      <c r="J671" s="114"/>
      <c r="K671" s="5" t="s">
        <v>24</v>
      </c>
      <c r="L671" s="6"/>
      <c r="M671" s="81" t="s">
        <v>25</v>
      </c>
      <c r="N671" s="113">
        <f t="shared" si="117"/>
        <v>0</v>
      </c>
      <c r="O671" s="114"/>
      <c r="P671" s="5" t="s">
        <v>24</v>
      </c>
      <c r="R671" s="113">
        <f t="shared" si="118"/>
        <v>0</v>
      </c>
      <c r="S671" s="114"/>
      <c r="T671" s="5" t="s">
        <v>24</v>
      </c>
      <c r="V671" s="25" t="str">
        <f t="shared" si="121"/>
        <v/>
      </c>
      <c r="W671" s="25" t="str">
        <f t="shared" si="119"/>
        <v/>
      </c>
      <c r="X671" s="25" t="str">
        <f t="shared" si="122"/>
        <v/>
      </c>
      <c r="Y671" s="25" t="s">
        <v>26</v>
      </c>
      <c r="Z671" s="29"/>
      <c r="AA671" s="25" t="str">
        <f t="shared" si="120"/>
        <v/>
      </c>
      <c r="AB671" s="29"/>
      <c r="AC671" s="29"/>
      <c r="AD671" s="87" t="str">
        <f t="shared" si="123"/>
        <v/>
      </c>
      <c r="AE671" s="95" t="str">
        <f t="shared" si="124"/>
        <v/>
      </c>
      <c r="AF671" s="23">
        <f t="shared" si="125"/>
        <v>1</v>
      </c>
      <c r="AG671" s="2">
        <f t="shared" si="126"/>
        <v>7</v>
      </c>
      <c r="AH671" s="2">
        <f t="shared" si="127"/>
        <v>1</v>
      </c>
      <c r="AI671" s="2">
        <f>COUNTIF(【編集不可】祝日一覧!$B$1:$B$23,$F671)</f>
        <v>0</v>
      </c>
      <c r="AJ671" s="2">
        <f>COUNTIF(【編集不可】祝日一覧!$B$1:$B$23,$AF671)</f>
        <v>0</v>
      </c>
      <c r="AK671" s="2" t="str">
        <f ca="1">$B671&amp;"-"&amp;COUNTIF($B$13:INDIRECT("B"&amp;12+A671),B671)</f>
        <v>-0</v>
      </c>
    </row>
    <row r="672" spans="1:37" ht="21.95" customHeight="1" x14ac:dyDescent="0.25">
      <c r="A672" s="7">
        <v>660</v>
      </c>
      <c r="B672" s="14"/>
      <c r="C672" s="28"/>
      <c r="D672" s="28"/>
      <c r="E672" s="17"/>
      <c r="F672" s="17"/>
      <c r="G672" s="6"/>
      <c r="H672" s="81" t="s">
        <v>24</v>
      </c>
      <c r="I672" s="113">
        <f t="shared" si="128"/>
        <v>0</v>
      </c>
      <c r="J672" s="114"/>
      <c r="K672" s="5" t="s">
        <v>24</v>
      </c>
      <c r="L672" s="6"/>
      <c r="M672" s="81" t="s">
        <v>25</v>
      </c>
      <c r="N672" s="113">
        <f t="shared" si="117"/>
        <v>0</v>
      </c>
      <c r="O672" s="114"/>
      <c r="P672" s="5" t="s">
        <v>24</v>
      </c>
      <c r="R672" s="113">
        <f t="shared" si="118"/>
        <v>0</v>
      </c>
      <c r="S672" s="114"/>
      <c r="T672" s="5" t="s">
        <v>24</v>
      </c>
      <c r="V672" s="25" t="str">
        <f t="shared" si="121"/>
        <v/>
      </c>
      <c r="W672" s="25" t="str">
        <f t="shared" si="119"/>
        <v/>
      </c>
      <c r="X672" s="25" t="str">
        <f t="shared" si="122"/>
        <v/>
      </c>
      <c r="Y672" s="25" t="s">
        <v>26</v>
      </c>
      <c r="Z672" s="29"/>
      <c r="AA672" s="25" t="str">
        <f t="shared" si="120"/>
        <v/>
      </c>
      <c r="AB672" s="29"/>
      <c r="AC672" s="29"/>
      <c r="AD672" s="87" t="str">
        <f t="shared" si="123"/>
        <v/>
      </c>
      <c r="AE672" s="95" t="str">
        <f t="shared" si="124"/>
        <v/>
      </c>
      <c r="AF672" s="23">
        <f t="shared" si="125"/>
        <v>1</v>
      </c>
      <c r="AG672" s="2">
        <f t="shared" si="126"/>
        <v>7</v>
      </c>
      <c r="AH672" s="2">
        <f t="shared" si="127"/>
        <v>1</v>
      </c>
      <c r="AI672" s="2">
        <f>COUNTIF(【編集不可】祝日一覧!$B$1:$B$23,$F672)</f>
        <v>0</v>
      </c>
      <c r="AJ672" s="2">
        <f>COUNTIF(【編集不可】祝日一覧!$B$1:$B$23,$AF672)</f>
        <v>0</v>
      </c>
      <c r="AK672" s="2" t="str">
        <f ca="1">$B672&amp;"-"&amp;COUNTIF($B$13:INDIRECT("B"&amp;12+A672),B672)</f>
        <v>-0</v>
      </c>
    </row>
    <row r="673" spans="1:37" ht="21.95" customHeight="1" x14ac:dyDescent="0.25">
      <c r="A673" s="7">
        <v>661</v>
      </c>
      <c r="B673" s="14"/>
      <c r="C673" s="28"/>
      <c r="D673" s="28"/>
      <c r="E673" s="17"/>
      <c r="F673" s="17"/>
      <c r="G673" s="6"/>
      <c r="H673" s="81" t="s">
        <v>24</v>
      </c>
      <c r="I673" s="113">
        <f t="shared" si="128"/>
        <v>0</v>
      </c>
      <c r="J673" s="114"/>
      <c r="K673" s="5" t="s">
        <v>24</v>
      </c>
      <c r="L673" s="6"/>
      <c r="M673" s="81" t="s">
        <v>25</v>
      </c>
      <c r="N673" s="113">
        <f t="shared" si="117"/>
        <v>0</v>
      </c>
      <c r="O673" s="114"/>
      <c r="P673" s="5" t="s">
        <v>24</v>
      </c>
      <c r="R673" s="113">
        <f t="shared" si="118"/>
        <v>0</v>
      </c>
      <c r="S673" s="114"/>
      <c r="T673" s="5" t="s">
        <v>24</v>
      </c>
      <c r="V673" s="25" t="str">
        <f t="shared" si="121"/>
        <v/>
      </c>
      <c r="W673" s="25" t="str">
        <f t="shared" si="119"/>
        <v/>
      </c>
      <c r="X673" s="25" t="str">
        <f t="shared" si="122"/>
        <v/>
      </c>
      <c r="Y673" s="25" t="s">
        <v>26</v>
      </c>
      <c r="Z673" s="29"/>
      <c r="AA673" s="25" t="str">
        <f t="shared" si="120"/>
        <v/>
      </c>
      <c r="AB673" s="29"/>
      <c r="AC673" s="29"/>
      <c r="AD673" s="87" t="str">
        <f t="shared" si="123"/>
        <v/>
      </c>
      <c r="AE673" s="95" t="str">
        <f t="shared" si="124"/>
        <v/>
      </c>
      <c r="AF673" s="23">
        <f t="shared" si="125"/>
        <v>1</v>
      </c>
      <c r="AG673" s="2">
        <f t="shared" si="126"/>
        <v>7</v>
      </c>
      <c r="AH673" s="2">
        <f t="shared" si="127"/>
        <v>1</v>
      </c>
      <c r="AI673" s="2">
        <f>COUNTIF(【編集不可】祝日一覧!$B$1:$B$23,$F673)</f>
        <v>0</v>
      </c>
      <c r="AJ673" s="2">
        <f>COUNTIF(【編集不可】祝日一覧!$B$1:$B$23,$AF673)</f>
        <v>0</v>
      </c>
      <c r="AK673" s="2" t="str">
        <f ca="1">$B673&amp;"-"&amp;COUNTIF($B$13:INDIRECT("B"&amp;12+A673),B673)</f>
        <v>-0</v>
      </c>
    </row>
    <row r="674" spans="1:37" ht="21.95" customHeight="1" x14ac:dyDescent="0.25">
      <c r="A674" s="7">
        <v>662</v>
      </c>
      <c r="B674" s="14"/>
      <c r="C674" s="28"/>
      <c r="D674" s="28"/>
      <c r="E674" s="17"/>
      <c r="F674" s="17"/>
      <c r="G674" s="6"/>
      <c r="H674" s="81" t="s">
        <v>24</v>
      </c>
      <c r="I674" s="113">
        <f t="shared" si="128"/>
        <v>0</v>
      </c>
      <c r="J674" s="114"/>
      <c r="K674" s="5" t="s">
        <v>24</v>
      </c>
      <c r="L674" s="6"/>
      <c r="M674" s="81" t="s">
        <v>25</v>
      </c>
      <c r="N674" s="113">
        <f t="shared" si="117"/>
        <v>0</v>
      </c>
      <c r="O674" s="114"/>
      <c r="P674" s="5" t="s">
        <v>24</v>
      </c>
      <c r="R674" s="113">
        <f t="shared" si="118"/>
        <v>0</v>
      </c>
      <c r="S674" s="114"/>
      <c r="T674" s="5" t="s">
        <v>24</v>
      </c>
      <c r="V674" s="25" t="str">
        <f t="shared" si="121"/>
        <v/>
      </c>
      <c r="W674" s="25" t="str">
        <f t="shared" si="119"/>
        <v/>
      </c>
      <c r="X674" s="25" t="str">
        <f t="shared" si="122"/>
        <v/>
      </c>
      <c r="Y674" s="25" t="s">
        <v>26</v>
      </c>
      <c r="Z674" s="29"/>
      <c r="AA674" s="25" t="str">
        <f t="shared" si="120"/>
        <v/>
      </c>
      <c r="AB674" s="29"/>
      <c r="AC674" s="29"/>
      <c r="AD674" s="87" t="str">
        <f t="shared" si="123"/>
        <v/>
      </c>
      <c r="AE674" s="95" t="str">
        <f t="shared" si="124"/>
        <v/>
      </c>
      <c r="AF674" s="23">
        <f t="shared" si="125"/>
        <v>1</v>
      </c>
      <c r="AG674" s="2">
        <f t="shared" si="126"/>
        <v>7</v>
      </c>
      <c r="AH674" s="2">
        <f t="shared" si="127"/>
        <v>1</v>
      </c>
      <c r="AI674" s="2">
        <f>COUNTIF(【編集不可】祝日一覧!$B$1:$B$23,$F674)</f>
        <v>0</v>
      </c>
      <c r="AJ674" s="2">
        <f>COUNTIF(【編集不可】祝日一覧!$B$1:$B$23,$AF674)</f>
        <v>0</v>
      </c>
      <c r="AK674" s="2" t="str">
        <f ca="1">$B674&amp;"-"&amp;COUNTIF($B$13:INDIRECT("B"&amp;12+A674),B674)</f>
        <v>-0</v>
      </c>
    </row>
    <row r="675" spans="1:37" ht="21.95" customHeight="1" x14ac:dyDescent="0.25">
      <c r="A675" s="7">
        <v>663</v>
      </c>
      <c r="B675" s="14"/>
      <c r="C675" s="28"/>
      <c r="D675" s="28"/>
      <c r="E675" s="17"/>
      <c r="F675" s="17"/>
      <c r="G675" s="6"/>
      <c r="H675" s="81" t="s">
        <v>24</v>
      </c>
      <c r="I675" s="113">
        <f t="shared" si="128"/>
        <v>0</v>
      </c>
      <c r="J675" s="114"/>
      <c r="K675" s="5" t="s">
        <v>24</v>
      </c>
      <c r="L675" s="6"/>
      <c r="M675" s="81" t="s">
        <v>25</v>
      </c>
      <c r="N675" s="113">
        <f t="shared" si="117"/>
        <v>0</v>
      </c>
      <c r="O675" s="114"/>
      <c r="P675" s="5" t="s">
        <v>24</v>
      </c>
      <c r="R675" s="113">
        <f t="shared" si="118"/>
        <v>0</v>
      </c>
      <c r="S675" s="114"/>
      <c r="T675" s="5" t="s">
        <v>24</v>
      </c>
      <c r="V675" s="25" t="str">
        <f t="shared" si="121"/>
        <v/>
      </c>
      <c r="W675" s="25" t="str">
        <f t="shared" si="119"/>
        <v/>
      </c>
      <c r="X675" s="25" t="str">
        <f t="shared" si="122"/>
        <v/>
      </c>
      <c r="Y675" s="25" t="s">
        <v>26</v>
      </c>
      <c r="Z675" s="29"/>
      <c r="AA675" s="25" t="str">
        <f t="shared" si="120"/>
        <v/>
      </c>
      <c r="AB675" s="29"/>
      <c r="AC675" s="29"/>
      <c r="AD675" s="87" t="str">
        <f t="shared" si="123"/>
        <v/>
      </c>
      <c r="AE675" s="95" t="str">
        <f t="shared" si="124"/>
        <v/>
      </c>
      <c r="AF675" s="23">
        <f t="shared" si="125"/>
        <v>1</v>
      </c>
      <c r="AG675" s="2">
        <f t="shared" si="126"/>
        <v>7</v>
      </c>
      <c r="AH675" s="2">
        <f t="shared" si="127"/>
        <v>1</v>
      </c>
      <c r="AI675" s="2">
        <f>COUNTIF(【編集不可】祝日一覧!$B$1:$B$23,$F675)</f>
        <v>0</v>
      </c>
      <c r="AJ675" s="2">
        <f>COUNTIF(【編集不可】祝日一覧!$B$1:$B$23,$AF675)</f>
        <v>0</v>
      </c>
      <c r="AK675" s="2" t="str">
        <f ca="1">$B675&amp;"-"&amp;COUNTIF($B$13:INDIRECT("B"&amp;12+A675),B675)</f>
        <v>-0</v>
      </c>
    </row>
    <row r="676" spans="1:37" ht="21.95" customHeight="1" x14ac:dyDescent="0.25">
      <c r="A676" s="7">
        <v>664</v>
      </c>
      <c r="B676" s="14"/>
      <c r="C676" s="28"/>
      <c r="D676" s="28"/>
      <c r="E676" s="17"/>
      <c r="F676" s="17"/>
      <c r="G676" s="6"/>
      <c r="H676" s="81" t="s">
        <v>24</v>
      </c>
      <c r="I676" s="113">
        <f t="shared" si="128"/>
        <v>0</v>
      </c>
      <c r="J676" s="114"/>
      <c r="K676" s="5" t="s">
        <v>24</v>
      </c>
      <c r="L676" s="6"/>
      <c r="M676" s="81" t="s">
        <v>25</v>
      </c>
      <c r="N676" s="113">
        <f t="shared" si="117"/>
        <v>0</v>
      </c>
      <c r="O676" s="114"/>
      <c r="P676" s="5" t="s">
        <v>24</v>
      </c>
      <c r="R676" s="113">
        <f t="shared" si="118"/>
        <v>0</v>
      </c>
      <c r="S676" s="114"/>
      <c r="T676" s="5" t="s">
        <v>24</v>
      </c>
      <c r="V676" s="25" t="str">
        <f t="shared" si="121"/>
        <v/>
      </c>
      <c r="W676" s="25" t="str">
        <f t="shared" si="119"/>
        <v/>
      </c>
      <c r="X676" s="25" t="str">
        <f t="shared" si="122"/>
        <v/>
      </c>
      <c r="Y676" s="25" t="s">
        <v>26</v>
      </c>
      <c r="Z676" s="29"/>
      <c r="AA676" s="25" t="str">
        <f t="shared" si="120"/>
        <v/>
      </c>
      <c r="AB676" s="29"/>
      <c r="AC676" s="29"/>
      <c r="AD676" s="87" t="str">
        <f t="shared" si="123"/>
        <v/>
      </c>
      <c r="AE676" s="95" t="str">
        <f t="shared" si="124"/>
        <v/>
      </c>
      <c r="AF676" s="23">
        <f t="shared" si="125"/>
        <v>1</v>
      </c>
      <c r="AG676" s="2">
        <f t="shared" si="126"/>
        <v>7</v>
      </c>
      <c r="AH676" s="2">
        <f t="shared" si="127"/>
        <v>1</v>
      </c>
      <c r="AI676" s="2">
        <f>COUNTIF(【編集不可】祝日一覧!$B$1:$B$23,$F676)</f>
        <v>0</v>
      </c>
      <c r="AJ676" s="2">
        <f>COUNTIF(【編集不可】祝日一覧!$B$1:$B$23,$AF676)</f>
        <v>0</v>
      </c>
      <c r="AK676" s="2" t="str">
        <f ca="1">$B676&amp;"-"&amp;COUNTIF($B$13:INDIRECT("B"&amp;12+A676),B676)</f>
        <v>-0</v>
      </c>
    </row>
    <row r="677" spans="1:37" ht="21.95" customHeight="1" x14ac:dyDescent="0.25">
      <c r="A677" s="7">
        <v>665</v>
      </c>
      <c r="B677" s="14"/>
      <c r="C677" s="28"/>
      <c r="D677" s="28"/>
      <c r="E677" s="17"/>
      <c r="F677" s="17"/>
      <c r="G677" s="6"/>
      <c r="H677" s="81" t="s">
        <v>24</v>
      </c>
      <c r="I677" s="113">
        <f t="shared" si="128"/>
        <v>0</v>
      </c>
      <c r="J677" s="114"/>
      <c r="K677" s="5" t="s">
        <v>24</v>
      </c>
      <c r="L677" s="6"/>
      <c r="M677" s="81" t="s">
        <v>25</v>
      </c>
      <c r="N677" s="113">
        <f t="shared" si="117"/>
        <v>0</v>
      </c>
      <c r="O677" s="114"/>
      <c r="P677" s="5" t="s">
        <v>24</v>
      </c>
      <c r="R677" s="113">
        <f t="shared" si="118"/>
        <v>0</v>
      </c>
      <c r="S677" s="114"/>
      <c r="T677" s="5" t="s">
        <v>24</v>
      </c>
      <c r="V677" s="25" t="str">
        <f t="shared" si="121"/>
        <v/>
      </c>
      <c r="W677" s="25" t="str">
        <f t="shared" si="119"/>
        <v/>
      </c>
      <c r="X677" s="25" t="str">
        <f t="shared" si="122"/>
        <v/>
      </c>
      <c r="Y677" s="25" t="s">
        <v>26</v>
      </c>
      <c r="Z677" s="29"/>
      <c r="AA677" s="25" t="str">
        <f t="shared" si="120"/>
        <v/>
      </c>
      <c r="AB677" s="29"/>
      <c r="AC677" s="29"/>
      <c r="AD677" s="87" t="str">
        <f t="shared" si="123"/>
        <v/>
      </c>
      <c r="AE677" s="95" t="str">
        <f t="shared" si="124"/>
        <v/>
      </c>
      <c r="AF677" s="23">
        <f t="shared" si="125"/>
        <v>1</v>
      </c>
      <c r="AG677" s="2">
        <f t="shared" si="126"/>
        <v>7</v>
      </c>
      <c r="AH677" s="2">
        <f t="shared" si="127"/>
        <v>1</v>
      </c>
      <c r="AI677" s="2">
        <f>COUNTIF(【編集不可】祝日一覧!$B$1:$B$23,$F677)</f>
        <v>0</v>
      </c>
      <c r="AJ677" s="2">
        <f>COUNTIF(【編集不可】祝日一覧!$B$1:$B$23,$AF677)</f>
        <v>0</v>
      </c>
      <c r="AK677" s="2" t="str">
        <f ca="1">$B677&amp;"-"&amp;COUNTIF($B$13:INDIRECT("B"&amp;12+A677),B677)</f>
        <v>-0</v>
      </c>
    </row>
    <row r="678" spans="1:37" ht="21.95" customHeight="1" x14ac:dyDescent="0.25">
      <c r="A678" s="7">
        <v>666</v>
      </c>
      <c r="B678" s="14"/>
      <c r="C678" s="28"/>
      <c r="D678" s="28"/>
      <c r="E678" s="17"/>
      <c r="F678" s="17"/>
      <c r="G678" s="6"/>
      <c r="H678" s="81" t="s">
        <v>24</v>
      </c>
      <c r="I678" s="113">
        <f t="shared" si="128"/>
        <v>0</v>
      </c>
      <c r="J678" s="114"/>
      <c r="K678" s="5" t="s">
        <v>24</v>
      </c>
      <c r="L678" s="6"/>
      <c r="M678" s="81" t="s">
        <v>25</v>
      </c>
      <c r="N678" s="113">
        <f t="shared" si="117"/>
        <v>0</v>
      </c>
      <c r="O678" s="114"/>
      <c r="P678" s="5" t="s">
        <v>24</v>
      </c>
      <c r="R678" s="113">
        <f t="shared" si="118"/>
        <v>0</v>
      </c>
      <c r="S678" s="114"/>
      <c r="T678" s="5" t="s">
        <v>24</v>
      </c>
      <c r="V678" s="25" t="str">
        <f t="shared" si="121"/>
        <v/>
      </c>
      <c r="W678" s="25" t="str">
        <f t="shared" si="119"/>
        <v/>
      </c>
      <c r="X678" s="25" t="str">
        <f t="shared" si="122"/>
        <v/>
      </c>
      <c r="Y678" s="25" t="s">
        <v>26</v>
      </c>
      <c r="Z678" s="29"/>
      <c r="AA678" s="25" t="str">
        <f t="shared" si="120"/>
        <v/>
      </c>
      <c r="AB678" s="29"/>
      <c r="AC678" s="29"/>
      <c r="AD678" s="87" t="str">
        <f t="shared" si="123"/>
        <v/>
      </c>
      <c r="AE678" s="95" t="str">
        <f t="shared" si="124"/>
        <v/>
      </c>
      <c r="AF678" s="23">
        <f t="shared" si="125"/>
        <v>1</v>
      </c>
      <c r="AG678" s="2">
        <f t="shared" si="126"/>
        <v>7</v>
      </c>
      <c r="AH678" s="2">
        <f t="shared" si="127"/>
        <v>1</v>
      </c>
      <c r="AI678" s="2">
        <f>COUNTIF(【編集不可】祝日一覧!$B$1:$B$23,$F678)</f>
        <v>0</v>
      </c>
      <c r="AJ678" s="2">
        <f>COUNTIF(【編集不可】祝日一覧!$B$1:$B$23,$AF678)</f>
        <v>0</v>
      </c>
      <c r="AK678" s="2" t="str">
        <f ca="1">$B678&amp;"-"&amp;COUNTIF($B$13:INDIRECT("B"&amp;12+A678),B678)</f>
        <v>-0</v>
      </c>
    </row>
    <row r="679" spans="1:37" ht="21.95" customHeight="1" x14ac:dyDescent="0.25">
      <c r="A679" s="7">
        <v>667</v>
      </c>
      <c r="B679" s="14"/>
      <c r="C679" s="28"/>
      <c r="D679" s="28"/>
      <c r="E679" s="17"/>
      <c r="F679" s="17"/>
      <c r="G679" s="6"/>
      <c r="H679" s="81" t="s">
        <v>24</v>
      </c>
      <c r="I679" s="113">
        <f t="shared" si="128"/>
        <v>0</v>
      </c>
      <c r="J679" s="114"/>
      <c r="K679" s="5" t="s">
        <v>24</v>
      </c>
      <c r="L679" s="6"/>
      <c r="M679" s="81" t="s">
        <v>25</v>
      </c>
      <c r="N679" s="113">
        <f t="shared" si="117"/>
        <v>0</v>
      </c>
      <c r="O679" s="114"/>
      <c r="P679" s="5" t="s">
        <v>24</v>
      </c>
      <c r="R679" s="113">
        <f t="shared" si="118"/>
        <v>0</v>
      </c>
      <c r="S679" s="114"/>
      <c r="T679" s="5" t="s">
        <v>24</v>
      </c>
      <c r="V679" s="25" t="str">
        <f t="shared" si="121"/>
        <v/>
      </c>
      <c r="W679" s="25" t="str">
        <f t="shared" si="119"/>
        <v/>
      </c>
      <c r="X679" s="25" t="str">
        <f t="shared" si="122"/>
        <v/>
      </c>
      <c r="Y679" s="25" t="s">
        <v>26</v>
      </c>
      <c r="Z679" s="29"/>
      <c r="AA679" s="25" t="str">
        <f t="shared" si="120"/>
        <v/>
      </c>
      <c r="AB679" s="29"/>
      <c r="AC679" s="29"/>
      <c r="AD679" s="87" t="str">
        <f t="shared" si="123"/>
        <v/>
      </c>
      <c r="AE679" s="95" t="str">
        <f t="shared" si="124"/>
        <v/>
      </c>
      <c r="AF679" s="23">
        <f t="shared" si="125"/>
        <v>1</v>
      </c>
      <c r="AG679" s="2">
        <f t="shared" si="126"/>
        <v>7</v>
      </c>
      <c r="AH679" s="2">
        <f t="shared" si="127"/>
        <v>1</v>
      </c>
      <c r="AI679" s="2">
        <f>COUNTIF(【編集不可】祝日一覧!$B$1:$B$23,$F679)</f>
        <v>0</v>
      </c>
      <c r="AJ679" s="2">
        <f>COUNTIF(【編集不可】祝日一覧!$B$1:$B$23,$AF679)</f>
        <v>0</v>
      </c>
      <c r="AK679" s="2" t="str">
        <f ca="1">$B679&amp;"-"&amp;COUNTIF($B$13:INDIRECT("B"&amp;12+A679),B679)</f>
        <v>-0</v>
      </c>
    </row>
    <row r="680" spans="1:37" ht="21.95" customHeight="1" x14ac:dyDescent="0.25">
      <c r="A680" s="7">
        <v>668</v>
      </c>
      <c r="B680" s="14"/>
      <c r="C680" s="28"/>
      <c r="D680" s="28"/>
      <c r="E680" s="17"/>
      <c r="F680" s="17"/>
      <c r="G680" s="6"/>
      <c r="H680" s="81" t="s">
        <v>24</v>
      </c>
      <c r="I680" s="113">
        <f t="shared" si="128"/>
        <v>0</v>
      </c>
      <c r="J680" s="114"/>
      <c r="K680" s="5" t="s">
        <v>24</v>
      </c>
      <c r="L680" s="6"/>
      <c r="M680" s="81" t="s">
        <v>25</v>
      </c>
      <c r="N680" s="113">
        <f t="shared" si="117"/>
        <v>0</v>
      </c>
      <c r="O680" s="114"/>
      <c r="P680" s="5" t="s">
        <v>24</v>
      </c>
      <c r="R680" s="113">
        <f t="shared" si="118"/>
        <v>0</v>
      </c>
      <c r="S680" s="114"/>
      <c r="T680" s="5" t="s">
        <v>24</v>
      </c>
      <c r="V680" s="25" t="str">
        <f t="shared" si="121"/>
        <v/>
      </c>
      <c r="W680" s="25" t="str">
        <f t="shared" si="119"/>
        <v/>
      </c>
      <c r="X680" s="25" t="str">
        <f t="shared" si="122"/>
        <v/>
      </c>
      <c r="Y680" s="25" t="s">
        <v>26</v>
      </c>
      <c r="Z680" s="29"/>
      <c r="AA680" s="25" t="str">
        <f t="shared" si="120"/>
        <v/>
      </c>
      <c r="AB680" s="29"/>
      <c r="AC680" s="29"/>
      <c r="AD680" s="87" t="str">
        <f t="shared" si="123"/>
        <v/>
      </c>
      <c r="AE680" s="95" t="str">
        <f t="shared" si="124"/>
        <v/>
      </c>
      <c r="AF680" s="23">
        <f t="shared" si="125"/>
        <v>1</v>
      </c>
      <c r="AG680" s="2">
        <f t="shared" si="126"/>
        <v>7</v>
      </c>
      <c r="AH680" s="2">
        <f t="shared" si="127"/>
        <v>1</v>
      </c>
      <c r="AI680" s="2">
        <f>COUNTIF(【編集不可】祝日一覧!$B$1:$B$23,$F680)</f>
        <v>0</v>
      </c>
      <c r="AJ680" s="2">
        <f>COUNTIF(【編集不可】祝日一覧!$B$1:$B$23,$AF680)</f>
        <v>0</v>
      </c>
      <c r="AK680" s="2" t="str">
        <f ca="1">$B680&amp;"-"&amp;COUNTIF($B$13:INDIRECT("B"&amp;12+A680),B680)</f>
        <v>-0</v>
      </c>
    </row>
    <row r="681" spans="1:37" ht="21.95" customHeight="1" x14ac:dyDescent="0.25">
      <c r="A681" s="7">
        <v>669</v>
      </c>
      <c r="B681" s="14"/>
      <c r="C681" s="28"/>
      <c r="D681" s="28"/>
      <c r="E681" s="17"/>
      <c r="F681" s="17"/>
      <c r="G681" s="6"/>
      <c r="H681" s="81" t="s">
        <v>24</v>
      </c>
      <c r="I681" s="113">
        <f t="shared" si="128"/>
        <v>0</v>
      </c>
      <c r="J681" s="114"/>
      <c r="K681" s="5" t="s">
        <v>24</v>
      </c>
      <c r="L681" s="6"/>
      <c r="M681" s="81" t="s">
        <v>25</v>
      </c>
      <c r="N681" s="113">
        <f t="shared" si="117"/>
        <v>0</v>
      </c>
      <c r="O681" s="114"/>
      <c r="P681" s="5" t="s">
        <v>24</v>
      </c>
      <c r="R681" s="113">
        <f t="shared" si="118"/>
        <v>0</v>
      </c>
      <c r="S681" s="114"/>
      <c r="T681" s="5" t="s">
        <v>24</v>
      </c>
      <c r="V681" s="25" t="str">
        <f t="shared" si="121"/>
        <v/>
      </c>
      <c r="W681" s="25" t="str">
        <f t="shared" si="119"/>
        <v/>
      </c>
      <c r="X681" s="25" t="str">
        <f t="shared" si="122"/>
        <v/>
      </c>
      <c r="Y681" s="25" t="s">
        <v>26</v>
      </c>
      <c r="Z681" s="29"/>
      <c r="AA681" s="25" t="str">
        <f t="shared" si="120"/>
        <v/>
      </c>
      <c r="AB681" s="29"/>
      <c r="AC681" s="29"/>
      <c r="AD681" s="87" t="str">
        <f t="shared" si="123"/>
        <v/>
      </c>
      <c r="AE681" s="95" t="str">
        <f t="shared" si="124"/>
        <v/>
      </c>
      <c r="AF681" s="23">
        <f t="shared" si="125"/>
        <v>1</v>
      </c>
      <c r="AG681" s="2">
        <f t="shared" si="126"/>
        <v>7</v>
      </c>
      <c r="AH681" s="2">
        <f t="shared" si="127"/>
        <v>1</v>
      </c>
      <c r="AI681" s="2">
        <f>COUNTIF(【編集不可】祝日一覧!$B$1:$B$23,$F681)</f>
        <v>0</v>
      </c>
      <c r="AJ681" s="2">
        <f>COUNTIF(【編集不可】祝日一覧!$B$1:$B$23,$AF681)</f>
        <v>0</v>
      </c>
      <c r="AK681" s="2" t="str">
        <f ca="1">$B681&amp;"-"&amp;COUNTIF($B$13:INDIRECT("B"&amp;12+A681),B681)</f>
        <v>-0</v>
      </c>
    </row>
    <row r="682" spans="1:37" ht="21.95" customHeight="1" x14ac:dyDescent="0.25">
      <c r="A682" s="7">
        <v>670</v>
      </c>
      <c r="B682" s="14"/>
      <c r="C682" s="28"/>
      <c r="D682" s="28"/>
      <c r="E682" s="17"/>
      <c r="F682" s="17"/>
      <c r="G682" s="6"/>
      <c r="H682" s="81" t="s">
        <v>24</v>
      </c>
      <c r="I682" s="113">
        <f t="shared" si="128"/>
        <v>0</v>
      </c>
      <c r="J682" s="114"/>
      <c r="K682" s="5" t="s">
        <v>24</v>
      </c>
      <c r="L682" s="6"/>
      <c r="M682" s="81" t="s">
        <v>25</v>
      </c>
      <c r="N682" s="113">
        <f t="shared" si="117"/>
        <v>0</v>
      </c>
      <c r="O682" s="114"/>
      <c r="P682" s="5" t="s">
        <v>24</v>
      </c>
      <c r="R682" s="113">
        <f t="shared" si="118"/>
        <v>0</v>
      </c>
      <c r="S682" s="114"/>
      <c r="T682" s="5" t="s">
        <v>24</v>
      </c>
      <c r="V682" s="25" t="str">
        <f t="shared" si="121"/>
        <v/>
      </c>
      <c r="W682" s="25" t="str">
        <f t="shared" si="119"/>
        <v/>
      </c>
      <c r="X682" s="25" t="str">
        <f t="shared" si="122"/>
        <v/>
      </c>
      <c r="Y682" s="25" t="s">
        <v>26</v>
      </c>
      <c r="Z682" s="29"/>
      <c r="AA682" s="25" t="str">
        <f t="shared" si="120"/>
        <v/>
      </c>
      <c r="AB682" s="29"/>
      <c r="AC682" s="29"/>
      <c r="AD682" s="87" t="str">
        <f t="shared" si="123"/>
        <v/>
      </c>
      <c r="AE682" s="95" t="str">
        <f t="shared" si="124"/>
        <v/>
      </c>
      <c r="AF682" s="23">
        <f t="shared" si="125"/>
        <v>1</v>
      </c>
      <c r="AG682" s="2">
        <f t="shared" si="126"/>
        <v>7</v>
      </c>
      <c r="AH682" s="2">
        <f t="shared" si="127"/>
        <v>1</v>
      </c>
      <c r="AI682" s="2">
        <f>COUNTIF(【編集不可】祝日一覧!$B$1:$B$23,$F682)</f>
        <v>0</v>
      </c>
      <c r="AJ682" s="2">
        <f>COUNTIF(【編集不可】祝日一覧!$B$1:$B$23,$AF682)</f>
        <v>0</v>
      </c>
      <c r="AK682" s="2" t="str">
        <f ca="1">$B682&amp;"-"&amp;COUNTIF($B$13:INDIRECT("B"&amp;12+A682),B682)</f>
        <v>-0</v>
      </c>
    </row>
    <row r="683" spans="1:37" ht="21.95" customHeight="1" x14ac:dyDescent="0.25">
      <c r="A683" s="7">
        <v>671</v>
      </c>
      <c r="B683" s="14"/>
      <c r="C683" s="28"/>
      <c r="D683" s="28"/>
      <c r="E683" s="17"/>
      <c r="F683" s="17"/>
      <c r="G683" s="6"/>
      <c r="H683" s="81" t="s">
        <v>24</v>
      </c>
      <c r="I683" s="113">
        <f t="shared" si="128"/>
        <v>0</v>
      </c>
      <c r="J683" s="114"/>
      <c r="K683" s="5" t="s">
        <v>24</v>
      </c>
      <c r="L683" s="6"/>
      <c r="M683" s="81" t="s">
        <v>25</v>
      </c>
      <c r="N683" s="113">
        <f t="shared" si="117"/>
        <v>0</v>
      </c>
      <c r="O683" s="114"/>
      <c r="P683" s="5" t="s">
        <v>24</v>
      </c>
      <c r="R683" s="113">
        <f t="shared" si="118"/>
        <v>0</v>
      </c>
      <c r="S683" s="114"/>
      <c r="T683" s="5" t="s">
        <v>24</v>
      </c>
      <c r="V683" s="25" t="str">
        <f t="shared" si="121"/>
        <v/>
      </c>
      <c r="W683" s="25" t="str">
        <f t="shared" si="119"/>
        <v/>
      </c>
      <c r="X683" s="25" t="str">
        <f t="shared" si="122"/>
        <v/>
      </c>
      <c r="Y683" s="25" t="s">
        <v>26</v>
      </c>
      <c r="Z683" s="29"/>
      <c r="AA683" s="25" t="str">
        <f t="shared" si="120"/>
        <v/>
      </c>
      <c r="AB683" s="29"/>
      <c r="AC683" s="29"/>
      <c r="AD683" s="87" t="str">
        <f t="shared" si="123"/>
        <v/>
      </c>
      <c r="AE683" s="95" t="str">
        <f t="shared" si="124"/>
        <v/>
      </c>
      <c r="AF683" s="23">
        <f t="shared" si="125"/>
        <v>1</v>
      </c>
      <c r="AG683" s="2">
        <f t="shared" si="126"/>
        <v>7</v>
      </c>
      <c r="AH683" s="2">
        <f t="shared" si="127"/>
        <v>1</v>
      </c>
      <c r="AI683" s="2">
        <f>COUNTIF(【編集不可】祝日一覧!$B$1:$B$23,$F683)</f>
        <v>0</v>
      </c>
      <c r="AJ683" s="2">
        <f>COUNTIF(【編集不可】祝日一覧!$B$1:$B$23,$AF683)</f>
        <v>0</v>
      </c>
      <c r="AK683" s="2" t="str">
        <f ca="1">$B683&amp;"-"&amp;COUNTIF($B$13:INDIRECT("B"&amp;12+A683),B683)</f>
        <v>-0</v>
      </c>
    </row>
    <row r="684" spans="1:37" ht="21.95" customHeight="1" x14ac:dyDescent="0.25">
      <c r="A684" s="7">
        <v>672</v>
      </c>
      <c r="B684" s="14"/>
      <c r="C684" s="28"/>
      <c r="D684" s="28"/>
      <c r="E684" s="17"/>
      <c r="F684" s="17"/>
      <c r="G684" s="6"/>
      <c r="H684" s="81" t="s">
        <v>24</v>
      </c>
      <c r="I684" s="113">
        <f t="shared" si="128"/>
        <v>0</v>
      </c>
      <c r="J684" s="114"/>
      <c r="K684" s="5" t="s">
        <v>24</v>
      </c>
      <c r="L684" s="6"/>
      <c r="M684" s="81" t="s">
        <v>25</v>
      </c>
      <c r="N684" s="113">
        <f t="shared" si="117"/>
        <v>0</v>
      </c>
      <c r="O684" s="114"/>
      <c r="P684" s="5" t="s">
        <v>24</v>
      </c>
      <c r="R684" s="113">
        <f t="shared" si="118"/>
        <v>0</v>
      </c>
      <c r="S684" s="114"/>
      <c r="T684" s="5" t="s">
        <v>24</v>
      </c>
      <c r="V684" s="25" t="str">
        <f t="shared" si="121"/>
        <v/>
      </c>
      <c r="W684" s="25" t="str">
        <f t="shared" si="119"/>
        <v/>
      </c>
      <c r="X684" s="25" t="str">
        <f t="shared" si="122"/>
        <v/>
      </c>
      <c r="Y684" s="25" t="s">
        <v>26</v>
      </c>
      <c r="Z684" s="29"/>
      <c r="AA684" s="25" t="str">
        <f t="shared" si="120"/>
        <v/>
      </c>
      <c r="AB684" s="29"/>
      <c r="AC684" s="29"/>
      <c r="AD684" s="87" t="str">
        <f t="shared" si="123"/>
        <v/>
      </c>
      <c r="AE684" s="95" t="str">
        <f t="shared" si="124"/>
        <v/>
      </c>
      <c r="AF684" s="23">
        <f t="shared" si="125"/>
        <v>1</v>
      </c>
      <c r="AG684" s="2">
        <f t="shared" si="126"/>
        <v>7</v>
      </c>
      <c r="AH684" s="2">
        <f t="shared" si="127"/>
        <v>1</v>
      </c>
      <c r="AI684" s="2">
        <f>COUNTIF(【編集不可】祝日一覧!$B$1:$B$23,$F684)</f>
        <v>0</v>
      </c>
      <c r="AJ684" s="2">
        <f>COUNTIF(【編集不可】祝日一覧!$B$1:$B$23,$AF684)</f>
        <v>0</v>
      </c>
      <c r="AK684" s="2" t="str">
        <f ca="1">$B684&amp;"-"&amp;COUNTIF($B$13:INDIRECT("B"&amp;12+A684),B684)</f>
        <v>-0</v>
      </c>
    </row>
    <row r="685" spans="1:37" ht="21.95" customHeight="1" x14ac:dyDescent="0.25">
      <c r="A685" s="7">
        <v>673</v>
      </c>
      <c r="B685" s="14"/>
      <c r="C685" s="28"/>
      <c r="D685" s="28"/>
      <c r="E685" s="17"/>
      <c r="F685" s="17"/>
      <c r="G685" s="6"/>
      <c r="H685" s="81" t="s">
        <v>24</v>
      </c>
      <c r="I685" s="113">
        <f t="shared" si="128"/>
        <v>0</v>
      </c>
      <c r="J685" s="114"/>
      <c r="K685" s="5" t="s">
        <v>24</v>
      </c>
      <c r="L685" s="6"/>
      <c r="M685" s="81" t="s">
        <v>25</v>
      </c>
      <c r="N685" s="113">
        <f t="shared" si="117"/>
        <v>0</v>
      </c>
      <c r="O685" s="114"/>
      <c r="P685" s="5" t="s">
        <v>24</v>
      </c>
      <c r="R685" s="113">
        <f t="shared" si="118"/>
        <v>0</v>
      </c>
      <c r="S685" s="114"/>
      <c r="T685" s="5" t="s">
        <v>24</v>
      </c>
      <c r="V685" s="25" t="str">
        <f t="shared" si="121"/>
        <v/>
      </c>
      <c r="W685" s="25" t="str">
        <f t="shared" si="119"/>
        <v/>
      </c>
      <c r="X685" s="25" t="str">
        <f t="shared" si="122"/>
        <v/>
      </c>
      <c r="Y685" s="25" t="s">
        <v>26</v>
      </c>
      <c r="Z685" s="29"/>
      <c r="AA685" s="25" t="str">
        <f t="shared" si="120"/>
        <v/>
      </c>
      <c r="AB685" s="29"/>
      <c r="AC685" s="29"/>
      <c r="AD685" s="87" t="str">
        <f t="shared" si="123"/>
        <v/>
      </c>
      <c r="AE685" s="95" t="str">
        <f t="shared" si="124"/>
        <v/>
      </c>
      <c r="AF685" s="23">
        <f t="shared" si="125"/>
        <v>1</v>
      </c>
      <c r="AG685" s="2">
        <f t="shared" si="126"/>
        <v>7</v>
      </c>
      <c r="AH685" s="2">
        <f t="shared" si="127"/>
        <v>1</v>
      </c>
      <c r="AI685" s="2">
        <f>COUNTIF(【編集不可】祝日一覧!$B$1:$B$23,$F685)</f>
        <v>0</v>
      </c>
      <c r="AJ685" s="2">
        <f>COUNTIF(【編集不可】祝日一覧!$B$1:$B$23,$AF685)</f>
        <v>0</v>
      </c>
      <c r="AK685" s="2" t="str">
        <f ca="1">$B685&amp;"-"&amp;COUNTIF($B$13:INDIRECT("B"&amp;12+A685),B685)</f>
        <v>-0</v>
      </c>
    </row>
    <row r="686" spans="1:37" ht="21.95" customHeight="1" x14ac:dyDescent="0.25">
      <c r="A686" s="7">
        <v>674</v>
      </c>
      <c r="B686" s="14"/>
      <c r="C686" s="28"/>
      <c r="D686" s="28"/>
      <c r="E686" s="17"/>
      <c r="F686" s="17"/>
      <c r="G686" s="6"/>
      <c r="H686" s="81" t="s">
        <v>24</v>
      </c>
      <c r="I686" s="113">
        <f t="shared" si="128"/>
        <v>0</v>
      </c>
      <c r="J686" s="114"/>
      <c r="K686" s="5" t="s">
        <v>24</v>
      </c>
      <c r="L686" s="6"/>
      <c r="M686" s="81" t="s">
        <v>25</v>
      </c>
      <c r="N686" s="113">
        <f t="shared" si="117"/>
        <v>0</v>
      </c>
      <c r="O686" s="114"/>
      <c r="P686" s="5" t="s">
        <v>24</v>
      </c>
      <c r="R686" s="113">
        <f t="shared" si="118"/>
        <v>0</v>
      </c>
      <c r="S686" s="114"/>
      <c r="T686" s="5" t="s">
        <v>24</v>
      </c>
      <c r="V686" s="25" t="str">
        <f t="shared" si="121"/>
        <v/>
      </c>
      <c r="W686" s="25" t="str">
        <f t="shared" si="119"/>
        <v/>
      </c>
      <c r="X686" s="25" t="str">
        <f t="shared" si="122"/>
        <v/>
      </c>
      <c r="Y686" s="25" t="s">
        <v>26</v>
      </c>
      <c r="Z686" s="29"/>
      <c r="AA686" s="25" t="str">
        <f t="shared" si="120"/>
        <v/>
      </c>
      <c r="AB686" s="29"/>
      <c r="AC686" s="29"/>
      <c r="AD686" s="87" t="str">
        <f t="shared" si="123"/>
        <v/>
      </c>
      <c r="AE686" s="95" t="str">
        <f t="shared" si="124"/>
        <v/>
      </c>
      <c r="AF686" s="23">
        <f t="shared" si="125"/>
        <v>1</v>
      </c>
      <c r="AG686" s="2">
        <f t="shared" si="126"/>
        <v>7</v>
      </c>
      <c r="AH686" s="2">
        <f t="shared" si="127"/>
        <v>1</v>
      </c>
      <c r="AI686" s="2">
        <f>COUNTIF(【編集不可】祝日一覧!$B$1:$B$23,$F686)</f>
        <v>0</v>
      </c>
      <c r="AJ686" s="2">
        <f>COUNTIF(【編集不可】祝日一覧!$B$1:$B$23,$AF686)</f>
        <v>0</v>
      </c>
      <c r="AK686" s="2" t="str">
        <f ca="1">$B686&amp;"-"&amp;COUNTIF($B$13:INDIRECT("B"&amp;12+A686),B686)</f>
        <v>-0</v>
      </c>
    </row>
    <row r="687" spans="1:37" ht="21.95" customHeight="1" x14ac:dyDescent="0.25">
      <c r="A687" s="7">
        <v>675</v>
      </c>
      <c r="B687" s="14"/>
      <c r="C687" s="28"/>
      <c r="D687" s="28"/>
      <c r="E687" s="17"/>
      <c r="F687" s="17"/>
      <c r="G687" s="6"/>
      <c r="H687" s="81" t="s">
        <v>24</v>
      </c>
      <c r="I687" s="113">
        <f t="shared" si="128"/>
        <v>0</v>
      </c>
      <c r="J687" s="114"/>
      <c r="K687" s="5" t="s">
        <v>24</v>
      </c>
      <c r="L687" s="6"/>
      <c r="M687" s="81" t="s">
        <v>25</v>
      </c>
      <c r="N687" s="113">
        <f t="shared" si="117"/>
        <v>0</v>
      </c>
      <c r="O687" s="114"/>
      <c r="P687" s="5" t="s">
        <v>24</v>
      </c>
      <c r="R687" s="113">
        <f t="shared" si="118"/>
        <v>0</v>
      </c>
      <c r="S687" s="114"/>
      <c r="T687" s="5" t="s">
        <v>24</v>
      </c>
      <c r="V687" s="25" t="str">
        <f t="shared" si="121"/>
        <v/>
      </c>
      <c r="W687" s="25" t="str">
        <f t="shared" si="119"/>
        <v/>
      </c>
      <c r="X687" s="25" t="str">
        <f t="shared" si="122"/>
        <v/>
      </c>
      <c r="Y687" s="25" t="s">
        <v>26</v>
      </c>
      <c r="Z687" s="29"/>
      <c r="AA687" s="25" t="str">
        <f t="shared" si="120"/>
        <v/>
      </c>
      <c r="AB687" s="29"/>
      <c r="AC687" s="29"/>
      <c r="AD687" s="87" t="str">
        <f t="shared" si="123"/>
        <v/>
      </c>
      <c r="AE687" s="95" t="str">
        <f t="shared" si="124"/>
        <v/>
      </c>
      <c r="AF687" s="23">
        <f t="shared" si="125"/>
        <v>1</v>
      </c>
      <c r="AG687" s="2">
        <f t="shared" si="126"/>
        <v>7</v>
      </c>
      <c r="AH687" s="2">
        <f t="shared" si="127"/>
        <v>1</v>
      </c>
      <c r="AI687" s="2">
        <f>COUNTIF(【編集不可】祝日一覧!$B$1:$B$23,$F687)</f>
        <v>0</v>
      </c>
      <c r="AJ687" s="2">
        <f>COUNTIF(【編集不可】祝日一覧!$B$1:$B$23,$AF687)</f>
        <v>0</v>
      </c>
      <c r="AK687" s="2" t="str">
        <f ca="1">$B687&amp;"-"&amp;COUNTIF($B$13:INDIRECT("B"&amp;12+A687),B687)</f>
        <v>-0</v>
      </c>
    </row>
    <row r="688" spans="1:37" ht="21.95" customHeight="1" x14ac:dyDescent="0.25">
      <c r="A688" s="7">
        <v>676</v>
      </c>
      <c r="B688" s="14"/>
      <c r="C688" s="28"/>
      <c r="D688" s="28"/>
      <c r="E688" s="17"/>
      <c r="F688" s="17"/>
      <c r="G688" s="6"/>
      <c r="H688" s="81" t="s">
        <v>24</v>
      </c>
      <c r="I688" s="113">
        <f t="shared" si="128"/>
        <v>0</v>
      </c>
      <c r="J688" s="114"/>
      <c r="K688" s="5" t="s">
        <v>24</v>
      </c>
      <c r="L688" s="6"/>
      <c r="M688" s="81" t="s">
        <v>25</v>
      </c>
      <c r="N688" s="113">
        <f t="shared" si="117"/>
        <v>0</v>
      </c>
      <c r="O688" s="114"/>
      <c r="P688" s="5" t="s">
        <v>24</v>
      </c>
      <c r="R688" s="113">
        <f t="shared" si="118"/>
        <v>0</v>
      </c>
      <c r="S688" s="114"/>
      <c r="T688" s="5" t="s">
        <v>24</v>
      </c>
      <c r="V688" s="25" t="str">
        <f t="shared" si="121"/>
        <v/>
      </c>
      <c r="W688" s="25" t="str">
        <f t="shared" si="119"/>
        <v/>
      </c>
      <c r="X688" s="25" t="str">
        <f t="shared" si="122"/>
        <v/>
      </c>
      <c r="Y688" s="25" t="s">
        <v>26</v>
      </c>
      <c r="Z688" s="29"/>
      <c r="AA688" s="25" t="str">
        <f t="shared" si="120"/>
        <v/>
      </c>
      <c r="AB688" s="29"/>
      <c r="AC688" s="29"/>
      <c r="AD688" s="87" t="str">
        <f t="shared" si="123"/>
        <v/>
      </c>
      <c r="AE688" s="95" t="str">
        <f t="shared" si="124"/>
        <v/>
      </c>
      <c r="AF688" s="23">
        <f t="shared" si="125"/>
        <v>1</v>
      </c>
      <c r="AG688" s="2">
        <f t="shared" si="126"/>
        <v>7</v>
      </c>
      <c r="AH688" s="2">
        <f t="shared" si="127"/>
        <v>1</v>
      </c>
      <c r="AI688" s="2">
        <f>COUNTIF(【編集不可】祝日一覧!$B$1:$B$23,$F688)</f>
        <v>0</v>
      </c>
      <c r="AJ688" s="2">
        <f>COUNTIF(【編集不可】祝日一覧!$B$1:$B$23,$AF688)</f>
        <v>0</v>
      </c>
      <c r="AK688" s="2" t="str">
        <f ca="1">$B688&amp;"-"&amp;COUNTIF($B$13:INDIRECT("B"&amp;12+A688),B688)</f>
        <v>-0</v>
      </c>
    </row>
    <row r="689" spans="1:37" ht="21.95" customHeight="1" x14ac:dyDescent="0.25">
      <c r="A689" s="7">
        <v>677</v>
      </c>
      <c r="B689" s="14"/>
      <c r="C689" s="28"/>
      <c r="D689" s="28"/>
      <c r="E689" s="17"/>
      <c r="F689" s="17"/>
      <c r="G689" s="6"/>
      <c r="H689" s="81" t="s">
        <v>24</v>
      </c>
      <c r="I689" s="113">
        <f t="shared" si="128"/>
        <v>0</v>
      </c>
      <c r="J689" s="114"/>
      <c r="K689" s="5" t="s">
        <v>24</v>
      </c>
      <c r="L689" s="6"/>
      <c r="M689" s="81" t="s">
        <v>25</v>
      </c>
      <c r="N689" s="113">
        <f t="shared" si="117"/>
        <v>0</v>
      </c>
      <c r="O689" s="114"/>
      <c r="P689" s="5" t="s">
        <v>24</v>
      </c>
      <c r="R689" s="113">
        <f t="shared" si="118"/>
        <v>0</v>
      </c>
      <c r="S689" s="114"/>
      <c r="T689" s="5" t="s">
        <v>24</v>
      </c>
      <c r="V689" s="25" t="str">
        <f t="shared" si="121"/>
        <v/>
      </c>
      <c r="W689" s="25" t="str">
        <f t="shared" si="119"/>
        <v/>
      </c>
      <c r="X689" s="25" t="str">
        <f t="shared" si="122"/>
        <v/>
      </c>
      <c r="Y689" s="25" t="s">
        <v>26</v>
      </c>
      <c r="Z689" s="29"/>
      <c r="AA689" s="25" t="str">
        <f t="shared" si="120"/>
        <v/>
      </c>
      <c r="AB689" s="29"/>
      <c r="AC689" s="29"/>
      <c r="AD689" s="87" t="str">
        <f t="shared" si="123"/>
        <v/>
      </c>
      <c r="AE689" s="95" t="str">
        <f t="shared" si="124"/>
        <v/>
      </c>
      <c r="AF689" s="23">
        <f t="shared" si="125"/>
        <v>1</v>
      </c>
      <c r="AG689" s="2">
        <f t="shared" si="126"/>
        <v>7</v>
      </c>
      <c r="AH689" s="2">
        <f t="shared" si="127"/>
        <v>1</v>
      </c>
      <c r="AI689" s="2">
        <f>COUNTIF(【編集不可】祝日一覧!$B$1:$B$23,$F689)</f>
        <v>0</v>
      </c>
      <c r="AJ689" s="2">
        <f>COUNTIF(【編集不可】祝日一覧!$B$1:$B$23,$AF689)</f>
        <v>0</v>
      </c>
      <c r="AK689" s="2" t="str">
        <f ca="1">$B689&amp;"-"&amp;COUNTIF($B$13:INDIRECT("B"&amp;12+A689),B689)</f>
        <v>-0</v>
      </c>
    </row>
    <row r="690" spans="1:37" ht="21.95" customHeight="1" x14ac:dyDescent="0.25">
      <c r="A690" s="7">
        <v>678</v>
      </c>
      <c r="B690" s="14"/>
      <c r="C690" s="28"/>
      <c r="D690" s="28"/>
      <c r="E690" s="17"/>
      <c r="F690" s="17"/>
      <c r="G690" s="6"/>
      <c r="H690" s="81" t="s">
        <v>24</v>
      </c>
      <c r="I690" s="113">
        <f t="shared" si="128"/>
        <v>0</v>
      </c>
      <c r="J690" s="114"/>
      <c r="K690" s="5" t="s">
        <v>24</v>
      </c>
      <c r="L690" s="6"/>
      <c r="M690" s="81" t="s">
        <v>25</v>
      </c>
      <c r="N690" s="113">
        <f t="shared" si="117"/>
        <v>0</v>
      </c>
      <c r="O690" s="114"/>
      <c r="P690" s="5" t="s">
        <v>24</v>
      </c>
      <c r="R690" s="113">
        <f t="shared" si="118"/>
        <v>0</v>
      </c>
      <c r="S690" s="114"/>
      <c r="T690" s="5" t="s">
        <v>24</v>
      </c>
      <c r="V690" s="25" t="str">
        <f t="shared" si="121"/>
        <v/>
      </c>
      <c r="W690" s="25" t="str">
        <f t="shared" si="119"/>
        <v/>
      </c>
      <c r="X690" s="25" t="str">
        <f t="shared" si="122"/>
        <v/>
      </c>
      <c r="Y690" s="25" t="s">
        <v>26</v>
      </c>
      <c r="Z690" s="29"/>
      <c r="AA690" s="25" t="str">
        <f t="shared" si="120"/>
        <v/>
      </c>
      <c r="AB690" s="29"/>
      <c r="AC690" s="29"/>
      <c r="AD690" s="87" t="str">
        <f t="shared" si="123"/>
        <v/>
      </c>
      <c r="AE690" s="95" t="str">
        <f t="shared" si="124"/>
        <v/>
      </c>
      <c r="AF690" s="23">
        <f t="shared" si="125"/>
        <v>1</v>
      </c>
      <c r="AG690" s="2">
        <f t="shared" si="126"/>
        <v>7</v>
      </c>
      <c r="AH690" s="2">
        <f t="shared" si="127"/>
        <v>1</v>
      </c>
      <c r="AI690" s="2">
        <f>COUNTIF(【編集不可】祝日一覧!$B$1:$B$23,$F690)</f>
        <v>0</v>
      </c>
      <c r="AJ690" s="2">
        <f>COUNTIF(【編集不可】祝日一覧!$B$1:$B$23,$AF690)</f>
        <v>0</v>
      </c>
      <c r="AK690" s="2" t="str">
        <f ca="1">$B690&amp;"-"&amp;COUNTIF($B$13:INDIRECT("B"&amp;12+A690),B690)</f>
        <v>-0</v>
      </c>
    </row>
    <row r="691" spans="1:37" ht="21.95" customHeight="1" x14ac:dyDescent="0.25">
      <c r="A691" s="7">
        <v>679</v>
      </c>
      <c r="B691" s="14"/>
      <c r="C691" s="28"/>
      <c r="D691" s="28"/>
      <c r="E691" s="17"/>
      <c r="F691" s="17"/>
      <c r="G691" s="6"/>
      <c r="H691" s="81" t="s">
        <v>24</v>
      </c>
      <c r="I691" s="113">
        <f t="shared" si="128"/>
        <v>0</v>
      </c>
      <c r="J691" s="114"/>
      <c r="K691" s="5" t="s">
        <v>24</v>
      </c>
      <c r="L691" s="6"/>
      <c r="M691" s="81" t="s">
        <v>25</v>
      </c>
      <c r="N691" s="113">
        <f t="shared" si="117"/>
        <v>0</v>
      </c>
      <c r="O691" s="114"/>
      <c r="P691" s="5" t="s">
        <v>24</v>
      </c>
      <c r="R691" s="113">
        <f t="shared" si="118"/>
        <v>0</v>
      </c>
      <c r="S691" s="114"/>
      <c r="T691" s="5" t="s">
        <v>24</v>
      </c>
      <c r="V691" s="25" t="str">
        <f t="shared" si="121"/>
        <v/>
      </c>
      <c r="W691" s="25" t="str">
        <f t="shared" si="119"/>
        <v/>
      </c>
      <c r="X691" s="25" t="str">
        <f t="shared" si="122"/>
        <v/>
      </c>
      <c r="Y691" s="25" t="s">
        <v>26</v>
      </c>
      <c r="Z691" s="29"/>
      <c r="AA691" s="25" t="str">
        <f t="shared" si="120"/>
        <v/>
      </c>
      <c r="AB691" s="29"/>
      <c r="AC691" s="29"/>
      <c r="AD691" s="87" t="str">
        <f t="shared" si="123"/>
        <v/>
      </c>
      <c r="AE691" s="95" t="str">
        <f t="shared" si="124"/>
        <v/>
      </c>
      <c r="AF691" s="23">
        <f t="shared" si="125"/>
        <v>1</v>
      </c>
      <c r="AG691" s="2">
        <f t="shared" si="126"/>
        <v>7</v>
      </c>
      <c r="AH691" s="2">
        <f t="shared" si="127"/>
        <v>1</v>
      </c>
      <c r="AI691" s="2">
        <f>COUNTIF(【編集不可】祝日一覧!$B$1:$B$23,$F691)</f>
        <v>0</v>
      </c>
      <c r="AJ691" s="2">
        <f>COUNTIF(【編集不可】祝日一覧!$B$1:$B$23,$AF691)</f>
        <v>0</v>
      </c>
      <c r="AK691" s="2" t="str">
        <f ca="1">$B691&amp;"-"&amp;COUNTIF($B$13:INDIRECT("B"&amp;12+A691),B691)</f>
        <v>-0</v>
      </c>
    </row>
    <row r="692" spans="1:37" ht="21.95" customHeight="1" x14ac:dyDescent="0.25">
      <c r="A692" s="7">
        <v>680</v>
      </c>
      <c r="B692" s="14"/>
      <c r="C692" s="28"/>
      <c r="D692" s="28"/>
      <c r="E692" s="17"/>
      <c r="F692" s="17"/>
      <c r="G692" s="6"/>
      <c r="H692" s="81" t="s">
        <v>24</v>
      </c>
      <c r="I692" s="113">
        <f t="shared" si="128"/>
        <v>0</v>
      </c>
      <c r="J692" s="114"/>
      <c r="K692" s="5" t="s">
        <v>24</v>
      </c>
      <c r="L692" s="6"/>
      <c r="M692" s="81" t="s">
        <v>25</v>
      </c>
      <c r="N692" s="113">
        <f t="shared" si="117"/>
        <v>0</v>
      </c>
      <c r="O692" s="114"/>
      <c r="P692" s="5" t="s">
        <v>24</v>
      </c>
      <c r="R692" s="113">
        <f t="shared" si="118"/>
        <v>0</v>
      </c>
      <c r="S692" s="114"/>
      <c r="T692" s="5" t="s">
        <v>24</v>
      </c>
      <c r="V692" s="25" t="str">
        <f t="shared" si="121"/>
        <v/>
      </c>
      <c r="W692" s="25" t="str">
        <f t="shared" si="119"/>
        <v/>
      </c>
      <c r="X692" s="25" t="str">
        <f t="shared" si="122"/>
        <v/>
      </c>
      <c r="Y692" s="25" t="s">
        <v>26</v>
      </c>
      <c r="Z692" s="29"/>
      <c r="AA692" s="25" t="str">
        <f t="shared" si="120"/>
        <v/>
      </c>
      <c r="AB692" s="29"/>
      <c r="AC692" s="29"/>
      <c r="AD692" s="87" t="str">
        <f t="shared" si="123"/>
        <v/>
      </c>
      <c r="AE692" s="95" t="str">
        <f t="shared" si="124"/>
        <v/>
      </c>
      <c r="AF692" s="23">
        <f t="shared" si="125"/>
        <v>1</v>
      </c>
      <c r="AG692" s="2">
        <f t="shared" si="126"/>
        <v>7</v>
      </c>
      <c r="AH692" s="2">
        <f t="shared" si="127"/>
        <v>1</v>
      </c>
      <c r="AI692" s="2">
        <f>COUNTIF(【編集不可】祝日一覧!$B$1:$B$23,$F692)</f>
        <v>0</v>
      </c>
      <c r="AJ692" s="2">
        <f>COUNTIF(【編集不可】祝日一覧!$B$1:$B$23,$AF692)</f>
        <v>0</v>
      </c>
      <c r="AK692" s="2" t="str">
        <f ca="1">$B692&amp;"-"&amp;COUNTIF($B$13:INDIRECT("B"&amp;12+A692),B692)</f>
        <v>-0</v>
      </c>
    </row>
    <row r="693" spans="1:37" ht="21.95" customHeight="1" x14ac:dyDescent="0.25">
      <c r="A693" s="7">
        <v>681</v>
      </c>
      <c r="B693" s="14"/>
      <c r="C693" s="28"/>
      <c r="D693" s="28"/>
      <c r="E693" s="17"/>
      <c r="F693" s="17"/>
      <c r="G693" s="6"/>
      <c r="H693" s="81" t="s">
        <v>24</v>
      </c>
      <c r="I693" s="113">
        <f t="shared" si="128"/>
        <v>0</v>
      </c>
      <c r="J693" s="114"/>
      <c r="K693" s="5" t="s">
        <v>24</v>
      </c>
      <c r="L693" s="6"/>
      <c r="M693" s="81" t="s">
        <v>25</v>
      </c>
      <c r="N693" s="113">
        <f t="shared" si="117"/>
        <v>0</v>
      </c>
      <c r="O693" s="114"/>
      <c r="P693" s="5" t="s">
        <v>24</v>
      </c>
      <c r="R693" s="113">
        <f t="shared" si="118"/>
        <v>0</v>
      </c>
      <c r="S693" s="114"/>
      <c r="T693" s="5" t="s">
        <v>24</v>
      </c>
      <c r="V693" s="25" t="str">
        <f t="shared" si="121"/>
        <v/>
      </c>
      <c r="W693" s="25" t="str">
        <f t="shared" si="119"/>
        <v/>
      </c>
      <c r="X693" s="25" t="str">
        <f t="shared" si="122"/>
        <v/>
      </c>
      <c r="Y693" s="25" t="s">
        <v>26</v>
      </c>
      <c r="Z693" s="29"/>
      <c r="AA693" s="25" t="str">
        <f t="shared" si="120"/>
        <v/>
      </c>
      <c r="AB693" s="29"/>
      <c r="AC693" s="29"/>
      <c r="AD693" s="87" t="str">
        <f t="shared" si="123"/>
        <v/>
      </c>
      <c r="AE693" s="95" t="str">
        <f t="shared" si="124"/>
        <v/>
      </c>
      <c r="AF693" s="23">
        <f t="shared" si="125"/>
        <v>1</v>
      </c>
      <c r="AG693" s="2">
        <f t="shared" si="126"/>
        <v>7</v>
      </c>
      <c r="AH693" s="2">
        <f t="shared" si="127"/>
        <v>1</v>
      </c>
      <c r="AI693" s="2">
        <f>COUNTIF(【編集不可】祝日一覧!$B$1:$B$23,$F693)</f>
        <v>0</v>
      </c>
      <c r="AJ693" s="2">
        <f>COUNTIF(【編集不可】祝日一覧!$B$1:$B$23,$AF693)</f>
        <v>0</v>
      </c>
      <c r="AK693" s="2" t="str">
        <f ca="1">$B693&amp;"-"&amp;COUNTIF($B$13:INDIRECT("B"&amp;12+A693),B693)</f>
        <v>-0</v>
      </c>
    </row>
    <row r="694" spans="1:37" ht="21.95" customHeight="1" x14ac:dyDescent="0.25">
      <c r="A694" s="7">
        <v>682</v>
      </c>
      <c r="B694" s="14"/>
      <c r="C694" s="28"/>
      <c r="D694" s="28"/>
      <c r="E694" s="17"/>
      <c r="F694" s="17"/>
      <c r="G694" s="6"/>
      <c r="H694" s="81" t="s">
        <v>24</v>
      </c>
      <c r="I694" s="113">
        <f t="shared" si="128"/>
        <v>0</v>
      </c>
      <c r="J694" s="114"/>
      <c r="K694" s="5" t="s">
        <v>24</v>
      </c>
      <c r="L694" s="6"/>
      <c r="M694" s="81" t="s">
        <v>25</v>
      </c>
      <c r="N694" s="113">
        <f t="shared" si="117"/>
        <v>0</v>
      </c>
      <c r="O694" s="114"/>
      <c r="P694" s="5" t="s">
        <v>24</v>
      </c>
      <c r="R694" s="113">
        <f t="shared" si="118"/>
        <v>0</v>
      </c>
      <c r="S694" s="114"/>
      <c r="T694" s="5" t="s">
        <v>24</v>
      </c>
      <c r="V694" s="25" t="str">
        <f t="shared" si="121"/>
        <v/>
      </c>
      <c r="W694" s="25" t="str">
        <f t="shared" si="119"/>
        <v/>
      </c>
      <c r="X694" s="25" t="str">
        <f t="shared" si="122"/>
        <v/>
      </c>
      <c r="Y694" s="25" t="s">
        <v>26</v>
      </c>
      <c r="Z694" s="29"/>
      <c r="AA694" s="25" t="str">
        <f t="shared" si="120"/>
        <v/>
      </c>
      <c r="AB694" s="29"/>
      <c r="AC694" s="29"/>
      <c r="AD694" s="87" t="str">
        <f t="shared" si="123"/>
        <v/>
      </c>
      <c r="AE694" s="95" t="str">
        <f t="shared" si="124"/>
        <v/>
      </c>
      <c r="AF694" s="23">
        <f t="shared" si="125"/>
        <v>1</v>
      </c>
      <c r="AG694" s="2">
        <f t="shared" si="126"/>
        <v>7</v>
      </c>
      <c r="AH694" s="2">
        <f t="shared" si="127"/>
        <v>1</v>
      </c>
      <c r="AI694" s="2">
        <f>COUNTIF(【編集不可】祝日一覧!$B$1:$B$23,$F694)</f>
        <v>0</v>
      </c>
      <c r="AJ694" s="2">
        <f>COUNTIF(【編集不可】祝日一覧!$B$1:$B$23,$AF694)</f>
        <v>0</v>
      </c>
      <c r="AK694" s="2" t="str">
        <f ca="1">$B694&amp;"-"&amp;COUNTIF($B$13:INDIRECT("B"&amp;12+A694),B694)</f>
        <v>-0</v>
      </c>
    </row>
    <row r="695" spans="1:37" ht="21.95" customHeight="1" x14ac:dyDescent="0.25">
      <c r="A695" s="7">
        <v>683</v>
      </c>
      <c r="B695" s="14"/>
      <c r="C695" s="28"/>
      <c r="D695" s="28"/>
      <c r="E695" s="17"/>
      <c r="F695" s="17"/>
      <c r="G695" s="6"/>
      <c r="H695" s="81" t="s">
        <v>24</v>
      </c>
      <c r="I695" s="113">
        <f t="shared" si="128"/>
        <v>0</v>
      </c>
      <c r="J695" s="114"/>
      <c r="K695" s="5" t="s">
        <v>24</v>
      </c>
      <c r="L695" s="6"/>
      <c r="M695" s="81" t="s">
        <v>25</v>
      </c>
      <c r="N695" s="113">
        <f t="shared" si="117"/>
        <v>0</v>
      </c>
      <c r="O695" s="114"/>
      <c r="P695" s="5" t="s">
        <v>24</v>
      </c>
      <c r="R695" s="113">
        <f t="shared" si="118"/>
        <v>0</v>
      </c>
      <c r="S695" s="114"/>
      <c r="T695" s="5" t="s">
        <v>24</v>
      </c>
      <c r="V695" s="25" t="str">
        <f t="shared" si="121"/>
        <v/>
      </c>
      <c r="W695" s="25" t="str">
        <f t="shared" si="119"/>
        <v/>
      </c>
      <c r="X695" s="25" t="str">
        <f t="shared" si="122"/>
        <v/>
      </c>
      <c r="Y695" s="25" t="s">
        <v>26</v>
      </c>
      <c r="Z695" s="29"/>
      <c r="AA695" s="25" t="str">
        <f t="shared" si="120"/>
        <v/>
      </c>
      <c r="AB695" s="29"/>
      <c r="AC695" s="29"/>
      <c r="AD695" s="87" t="str">
        <f t="shared" si="123"/>
        <v/>
      </c>
      <c r="AE695" s="95" t="str">
        <f t="shared" si="124"/>
        <v/>
      </c>
      <c r="AF695" s="23">
        <f t="shared" si="125"/>
        <v>1</v>
      </c>
      <c r="AG695" s="2">
        <f t="shared" si="126"/>
        <v>7</v>
      </c>
      <c r="AH695" s="2">
        <f t="shared" si="127"/>
        <v>1</v>
      </c>
      <c r="AI695" s="2">
        <f>COUNTIF(【編集不可】祝日一覧!$B$1:$B$23,$F695)</f>
        <v>0</v>
      </c>
      <c r="AJ695" s="2">
        <f>COUNTIF(【編集不可】祝日一覧!$B$1:$B$23,$AF695)</f>
        <v>0</v>
      </c>
      <c r="AK695" s="2" t="str">
        <f ca="1">$B695&amp;"-"&amp;COUNTIF($B$13:INDIRECT("B"&amp;12+A695),B695)</f>
        <v>-0</v>
      </c>
    </row>
    <row r="696" spans="1:37" ht="21.95" customHeight="1" x14ac:dyDescent="0.25">
      <c r="A696" s="7">
        <v>684</v>
      </c>
      <c r="B696" s="14"/>
      <c r="C696" s="28"/>
      <c r="D696" s="28"/>
      <c r="E696" s="17"/>
      <c r="F696" s="17"/>
      <c r="G696" s="6"/>
      <c r="H696" s="81" t="s">
        <v>24</v>
      </c>
      <c r="I696" s="113">
        <f t="shared" si="128"/>
        <v>0</v>
      </c>
      <c r="J696" s="114"/>
      <c r="K696" s="5" t="s">
        <v>24</v>
      </c>
      <c r="L696" s="6"/>
      <c r="M696" s="81" t="s">
        <v>25</v>
      </c>
      <c r="N696" s="113">
        <f t="shared" si="117"/>
        <v>0</v>
      </c>
      <c r="O696" s="114"/>
      <c r="P696" s="5" t="s">
        <v>24</v>
      </c>
      <c r="R696" s="113">
        <f t="shared" si="118"/>
        <v>0</v>
      </c>
      <c r="S696" s="114"/>
      <c r="T696" s="5" t="s">
        <v>24</v>
      </c>
      <c r="V696" s="25" t="str">
        <f t="shared" si="121"/>
        <v/>
      </c>
      <c r="W696" s="25" t="str">
        <f t="shared" si="119"/>
        <v/>
      </c>
      <c r="X696" s="25" t="str">
        <f t="shared" si="122"/>
        <v/>
      </c>
      <c r="Y696" s="25" t="s">
        <v>26</v>
      </c>
      <c r="Z696" s="29"/>
      <c r="AA696" s="25" t="str">
        <f t="shared" si="120"/>
        <v/>
      </c>
      <c r="AB696" s="29"/>
      <c r="AC696" s="29"/>
      <c r="AD696" s="87" t="str">
        <f t="shared" si="123"/>
        <v/>
      </c>
      <c r="AE696" s="95" t="str">
        <f t="shared" si="124"/>
        <v/>
      </c>
      <c r="AF696" s="23">
        <f t="shared" si="125"/>
        <v>1</v>
      </c>
      <c r="AG696" s="2">
        <f t="shared" si="126"/>
        <v>7</v>
      </c>
      <c r="AH696" s="2">
        <f t="shared" si="127"/>
        <v>1</v>
      </c>
      <c r="AI696" s="2">
        <f>COUNTIF(【編集不可】祝日一覧!$B$1:$B$23,$F696)</f>
        <v>0</v>
      </c>
      <c r="AJ696" s="2">
        <f>COUNTIF(【編集不可】祝日一覧!$B$1:$B$23,$AF696)</f>
        <v>0</v>
      </c>
      <c r="AK696" s="2" t="str">
        <f ca="1">$B696&amp;"-"&amp;COUNTIF($B$13:INDIRECT("B"&amp;12+A696),B696)</f>
        <v>-0</v>
      </c>
    </row>
    <row r="697" spans="1:37" ht="21.95" customHeight="1" x14ac:dyDescent="0.25">
      <c r="A697" s="7">
        <v>685</v>
      </c>
      <c r="B697" s="14"/>
      <c r="C697" s="28"/>
      <c r="D697" s="28"/>
      <c r="E697" s="17"/>
      <c r="F697" s="17"/>
      <c r="G697" s="6"/>
      <c r="H697" s="81" t="s">
        <v>24</v>
      </c>
      <c r="I697" s="113">
        <f t="shared" si="128"/>
        <v>0</v>
      </c>
      <c r="J697" s="114"/>
      <c r="K697" s="5" t="s">
        <v>24</v>
      </c>
      <c r="L697" s="6"/>
      <c r="M697" s="81" t="s">
        <v>25</v>
      </c>
      <c r="N697" s="113">
        <f t="shared" si="117"/>
        <v>0</v>
      </c>
      <c r="O697" s="114"/>
      <c r="P697" s="5" t="s">
        <v>24</v>
      </c>
      <c r="R697" s="113">
        <f t="shared" si="118"/>
        <v>0</v>
      </c>
      <c r="S697" s="114"/>
      <c r="T697" s="5" t="s">
        <v>24</v>
      </c>
      <c r="V697" s="25" t="str">
        <f t="shared" si="121"/>
        <v/>
      </c>
      <c r="W697" s="25" t="str">
        <f t="shared" si="119"/>
        <v/>
      </c>
      <c r="X697" s="25" t="str">
        <f t="shared" si="122"/>
        <v/>
      </c>
      <c r="Y697" s="25" t="s">
        <v>26</v>
      </c>
      <c r="Z697" s="29"/>
      <c r="AA697" s="25" t="str">
        <f t="shared" si="120"/>
        <v/>
      </c>
      <c r="AB697" s="29"/>
      <c r="AC697" s="29"/>
      <c r="AD697" s="87" t="str">
        <f t="shared" si="123"/>
        <v/>
      </c>
      <c r="AE697" s="95" t="str">
        <f t="shared" si="124"/>
        <v/>
      </c>
      <c r="AF697" s="23">
        <f t="shared" si="125"/>
        <v>1</v>
      </c>
      <c r="AG697" s="2">
        <f t="shared" si="126"/>
        <v>7</v>
      </c>
      <c r="AH697" s="2">
        <f t="shared" si="127"/>
        <v>1</v>
      </c>
      <c r="AI697" s="2">
        <f>COUNTIF(【編集不可】祝日一覧!$B$1:$B$23,$F697)</f>
        <v>0</v>
      </c>
      <c r="AJ697" s="2">
        <f>COUNTIF(【編集不可】祝日一覧!$B$1:$B$23,$AF697)</f>
        <v>0</v>
      </c>
      <c r="AK697" s="2" t="str">
        <f ca="1">$B697&amp;"-"&amp;COUNTIF($B$13:INDIRECT("B"&amp;12+A697),B697)</f>
        <v>-0</v>
      </c>
    </row>
    <row r="698" spans="1:37" ht="21.95" customHeight="1" x14ac:dyDescent="0.25">
      <c r="A698" s="7">
        <v>686</v>
      </c>
      <c r="B698" s="14"/>
      <c r="C698" s="28"/>
      <c r="D698" s="28"/>
      <c r="E698" s="17"/>
      <c r="F698" s="17"/>
      <c r="G698" s="6"/>
      <c r="H698" s="81" t="s">
        <v>24</v>
      </c>
      <c r="I698" s="113">
        <f t="shared" si="128"/>
        <v>0</v>
      </c>
      <c r="J698" s="114"/>
      <c r="K698" s="5" t="s">
        <v>24</v>
      </c>
      <c r="L698" s="6"/>
      <c r="M698" s="81" t="s">
        <v>25</v>
      </c>
      <c r="N698" s="113">
        <f t="shared" si="117"/>
        <v>0</v>
      </c>
      <c r="O698" s="114"/>
      <c r="P698" s="5" t="s">
        <v>24</v>
      </c>
      <c r="R698" s="113">
        <f t="shared" si="118"/>
        <v>0</v>
      </c>
      <c r="S698" s="114"/>
      <c r="T698" s="5" t="s">
        <v>24</v>
      </c>
      <c r="V698" s="25" t="str">
        <f t="shared" si="121"/>
        <v/>
      </c>
      <c r="W698" s="25" t="str">
        <f t="shared" si="119"/>
        <v/>
      </c>
      <c r="X698" s="25" t="str">
        <f t="shared" si="122"/>
        <v/>
      </c>
      <c r="Y698" s="25" t="s">
        <v>26</v>
      </c>
      <c r="Z698" s="29"/>
      <c r="AA698" s="25" t="str">
        <f t="shared" si="120"/>
        <v/>
      </c>
      <c r="AB698" s="29"/>
      <c r="AC698" s="29"/>
      <c r="AD698" s="87" t="str">
        <f t="shared" si="123"/>
        <v/>
      </c>
      <c r="AE698" s="95" t="str">
        <f t="shared" si="124"/>
        <v/>
      </c>
      <c r="AF698" s="23">
        <f t="shared" si="125"/>
        <v>1</v>
      </c>
      <c r="AG698" s="2">
        <f t="shared" si="126"/>
        <v>7</v>
      </c>
      <c r="AH698" s="2">
        <f t="shared" si="127"/>
        <v>1</v>
      </c>
      <c r="AI698" s="2">
        <f>COUNTIF(【編集不可】祝日一覧!$B$1:$B$23,$F698)</f>
        <v>0</v>
      </c>
      <c r="AJ698" s="2">
        <f>COUNTIF(【編集不可】祝日一覧!$B$1:$B$23,$AF698)</f>
        <v>0</v>
      </c>
      <c r="AK698" s="2" t="str">
        <f ca="1">$B698&amp;"-"&amp;COUNTIF($B$13:INDIRECT("B"&amp;12+A698),B698)</f>
        <v>-0</v>
      </c>
    </row>
    <row r="699" spans="1:37" ht="21.95" customHeight="1" x14ac:dyDescent="0.25">
      <c r="A699" s="7">
        <v>687</v>
      </c>
      <c r="B699" s="14"/>
      <c r="C699" s="28"/>
      <c r="D699" s="28"/>
      <c r="E699" s="17"/>
      <c r="F699" s="17"/>
      <c r="G699" s="6"/>
      <c r="H699" s="81" t="s">
        <v>24</v>
      </c>
      <c r="I699" s="113">
        <f t="shared" si="128"/>
        <v>0</v>
      </c>
      <c r="J699" s="114"/>
      <c r="K699" s="5" t="s">
        <v>24</v>
      </c>
      <c r="L699" s="6"/>
      <c r="M699" s="81" t="s">
        <v>25</v>
      </c>
      <c r="N699" s="113">
        <f t="shared" si="117"/>
        <v>0</v>
      </c>
      <c r="O699" s="114"/>
      <c r="P699" s="5" t="s">
        <v>24</v>
      </c>
      <c r="R699" s="113">
        <f t="shared" si="118"/>
        <v>0</v>
      </c>
      <c r="S699" s="114"/>
      <c r="T699" s="5" t="s">
        <v>24</v>
      </c>
      <c r="V699" s="25" t="str">
        <f t="shared" si="121"/>
        <v/>
      </c>
      <c r="W699" s="25" t="str">
        <f t="shared" si="119"/>
        <v/>
      </c>
      <c r="X699" s="25" t="str">
        <f t="shared" si="122"/>
        <v/>
      </c>
      <c r="Y699" s="25" t="s">
        <v>26</v>
      </c>
      <c r="Z699" s="29"/>
      <c r="AA699" s="25" t="str">
        <f t="shared" si="120"/>
        <v/>
      </c>
      <c r="AB699" s="29"/>
      <c r="AC699" s="29"/>
      <c r="AD699" s="87" t="str">
        <f t="shared" si="123"/>
        <v/>
      </c>
      <c r="AE699" s="95" t="str">
        <f t="shared" si="124"/>
        <v/>
      </c>
      <c r="AF699" s="23">
        <f t="shared" si="125"/>
        <v>1</v>
      </c>
      <c r="AG699" s="2">
        <f t="shared" si="126"/>
        <v>7</v>
      </c>
      <c r="AH699" s="2">
        <f t="shared" si="127"/>
        <v>1</v>
      </c>
      <c r="AI699" s="2">
        <f>COUNTIF(【編集不可】祝日一覧!$B$1:$B$23,$F699)</f>
        <v>0</v>
      </c>
      <c r="AJ699" s="2">
        <f>COUNTIF(【編集不可】祝日一覧!$B$1:$B$23,$AF699)</f>
        <v>0</v>
      </c>
      <c r="AK699" s="2" t="str">
        <f ca="1">$B699&amp;"-"&amp;COUNTIF($B$13:INDIRECT("B"&amp;12+A699),B699)</f>
        <v>-0</v>
      </c>
    </row>
    <row r="700" spans="1:37" ht="21.95" customHeight="1" x14ac:dyDescent="0.25">
      <c r="A700" s="7">
        <v>688</v>
      </c>
      <c r="B700" s="14"/>
      <c r="C700" s="28"/>
      <c r="D700" s="28"/>
      <c r="E700" s="17"/>
      <c r="F700" s="17"/>
      <c r="G700" s="6"/>
      <c r="H700" s="81" t="s">
        <v>24</v>
      </c>
      <c r="I700" s="113">
        <f t="shared" si="128"/>
        <v>0</v>
      </c>
      <c r="J700" s="114"/>
      <c r="K700" s="5" t="s">
        <v>24</v>
      </c>
      <c r="L700" s="6"/>
      <c r="M700" s="81" t="s">
        <v>25</v>
      </c>
      <c r="N700" s="113">
        <f t="shared" si="117"/>
        <v>0</v>
      </c>
      <c r="O700" s="114"/>
      <c r="P700" s="5" t="s">
        <v>24</v>
      </c>
      <c r="R700" s="113">
        <f t="shared" si="118"/>
        <v>0</v>
      </c>
      <c r="S700" s="114"/>
      <c r="T700" s="5" t="s">
        <v>24</v>
      </c>
      <c r="V700" s="25" t="str">
        <f t="shared" si="121"/>
        <v/>
      </c>
      <c r="W700" s="25" t="str">
        <f t="shared" si="119"/>
        <v/>
      </c>
      <c r="X700" s="25" t="str">
        <f t="shared" si="122"/>
        <v/>
      </c>
      <c r="Y700" s="25" t="s">
        <v>26</v>
      </c>
      <c r="Z700" s="29"/>
      <c r="AA700" s="25" t="str">
        <f t="shared" si="120"/>
        <v/>
      </c>
      <c r="AB700" s="29"/>
      <c r="AC700" s="29"/>
      <c r="AD700" s="87" t="str">
        <f t="shared" si="123"/>
        <v/>
      </c>
      <c r="AE700" s="95" t="str">
        <f t="shared" si="124"/>
        <v/>
      </c>
      <c r="AF700" s="23">
        <f t="shared" si="125"/>
        <v>1</v>
      </c>
      <c r="AG700" s="2">
        <f t="shared" si="126"/>
        <v>7</v>
      </c>
      <c r="AH700" s="2">
        <f t="shared" si="127"/>
        <v>1</v>
      </c>
      <c r="AI700" s="2">
        <f>COUNTIF(【編集不可】祝日一覧!$B$1:$B$23,$F700)</f>
        <v>0</v>
      </c>
      <c r="AJ700" s="2">
        <f>COUNTIF(【編集不可】祝日一覧!$B$1:$B$23,$AF700)</f>
        <v>0</v>
      </c>
      <c r="AK700" s="2" t="str">
        <f ca="1">$B700&amp;"-"&amp;COUNTIF($B$13:INDIRECT("B"&amp;12+A700),B700)</f>
        <v>-0</v>
      </c>
    </row>
    <row r="701" spans="1:37" ht="21.95" customHeight="1" x14ac:dyDescent="0.25">
      <c r="A701" s="7">
        <v>689</v>
      </c>
      <c r="B701" s="14"/>
      <c r="C701" s="28"/>
      <c r="D701" s="28"/>
      <c r="E701" s="17"/>
      <c r="F701" s="17"/>
      <c r="G701" s="6"/>
      <c r="H701" s="81" t="s">
        <v>24</v>
      </c>
      <c r="I701" s="113">
        <f t="shared" si="128"/>
        <v>0</v>
      </c>
      <c r="J701" s="114"/>
      <c r="K701" s="5" t="s">
        <v>24</v>
      </c>
      <c r="L701" s="6"/>
      <c r="M701" s="81" t="s">
        <v>25</v>
      </c>
      <c r="N701" s="113">
        <f t="shared" si="117"/>
        <v>0</v>
      </c>
      <c r="O701" s="114"/>
      <c r="P701" s="5" t="s">
        <v>24</v>
      </c>
      <c r="R701" s="113">
        <f t="shared" si="118"/>
        <v>0</v>
      </c>
      <c r="S701" s="114"/>
      <c r="T701" s="5" t="s">
        <v>24</v>
      </c>
      <c r="V701" s="25" t="str">
        <f t="shared" si="121"/>
        <v/>
      </c>
      <c r="W701" s="25" t="str">
        <f t="shared" si="119"/>
        <v/>
      </c>
      <c r="X701" s="25" t="str">
        <f t="shared" si="122"/>
        <v/>
      </c>
      <c r="Y701" s="25" t="s">
        <v>26</v>
      </c>
      <c r="Z701" s="29"/>
      <c r="AA701" s="25" t="str">
        <f t="shared" si="120"/>
        <v/>
      </c>
      <c r="AB701" s="29"/>
      <c r="AC701" s="29"/>
      <c r="AD701" s="87" t="str">
        <f t="shared" si="123"/>
        <v/>
      </c>
      <c r="AE701" s="95" t="str">
        <f t="shared" si="124"/>
        <v/>
      </c>
      <c r="AF701" s="23">
        <f t="shared" si="125"/>
        <v>1</v>
      </c>
      <c r="AG701" s="2">
        <f t="shared" si="126"/>
        <v>7</v>
      </c>
      <c r="AH701" s="2">
        <f t="shared" si="127"/>
        <v>1</v>
      </c>
      <c r="AI701" s="2">
        <f>COUNTIF(【編集不可】祝日一覧!$B$1:$B$23,$F701)</f>
        <v>0</v>
      </c>
      <c r="AJ701" s="2">
        <f>COUNTIF(【編集不可】祝日一覧!$B$1:$B$23,$AF701)</f>
        <v>0</v>
      </c>
      <c r="AK701" s="2" t="str">
        <f ca="1">$B701&amp;"-"&amp;COUNTIF($B$13:INDIRECT("B"&amp;12+A701),B701)</f>
        <v>-0</v>
      </c>
    </row>
    <row r="702" spans="1:37" ht="21.95" customHeight="1" x14ac:dyDescent="0.25">
      <c r="A702" s="7">
        <v>690</v>
      </c>
      <c r="B702" s="14"/>
      <c r="C702" s="28"/>
      <c r="D702" s="28"/>
      <c r="E702" s="17"/>
      <c r="F702" s="17"/>
      <c r="G702" s="6"/>
      <c r="H702" s="81" t="s">
        <v>24</v>
      </c>
      <c r="I702" s="113">
        <f t="shared" si="128"/>
        <v>0</v>
      </c>
      <c r="J702" s="114"/>
      <c r="K702" s="5" t="s">
        <v>24</v>
      </c>
      <c r="L702" s="6"/>
      <c r="M702" s="81" t="s">
        <v>25</v>
      </c>
      <c r="N702" s="113">
        <f t="shared" si="117"/>
        <v>0</v>
      </c>
      <c r="O702" s="114"/>
      <c r="P702" s="5" t="s">
        <v>24</v>
      </c>
      <c r="R702" s="113">
        <f t="shared" si="118"/>
        <v>0</v>
      </c>
      <c r="S702" s="114"/>
      <c r="T702" s="5" t="s">
        <v>24</v>
      </c>
      <c r="V702" s="25" t="str">
        <f t="shared" si="121"/>
        <v/>
      </c>
      <c r="W702" s="25" t="str">
        <f t="shared" si="119"/>
        <v/>
      </c>
      <c r="X702" s="25" t="str">
        <f t="shared" si="122"/>
        <v/>
      </c>
      <c r="Y702" s="25" t="s">
        <v>26</v>
      </c>
      <c r="Z702" s="29"/>
      <c r="AA702" s="25" t="str">
        <f t="shared" si="120"/>
        <v/>
      </c>
      <c r="AB702" s="29"/>
      <c r="AC702" s="29"/>
      <c r="AD702" s="87" t="str">
        <f t="shared" si="123"/>
        <v/>
      </c>
      <c r="AE702" s="95" t="str">
        <f t="shared" si="124"/>
        <v/>
      </c>
      <c r="AF702" s="23">
        <f t="shared" si="125"/>
        <v>1</v>
      </c>
      <c r="AG702" s="2">
        <f t="shared" si="126"/>
        <v>7</v>
      </c>
      <c r="AH702" s="2">
        <f t="shared" si="127"/>
        <v>1</v>
      </c>
      <c r="AI702" s="2">
        <f>COUNTIF(【編集不可】祝日一覧!$B$1:$B$23,$F702)</f>
        <v>0</v>
      </c>
      <c r="AJ702" s="2">
        <f>COUNTIF(【編集不可】祝日一覧!$B$1:$B$23,$AF702)</f>
        <v>0</v>
      </c>
      <c r="AK702" s="2" t="str">
        <f ca="1">$B702&amp;"-"&amp;COUNTIF($B$13:INDIRECT("B"&amp;12+A702),B702)</f>
        <v>-0</v>
      </c>
    </row>
    <row r="703" spans="1:37" ht="21.95" customHeight="1" x14ac:dyDescent="0.25">
      <c r="A703" s="7">
        <v>691</v>
      </c>
      <c r="B703" s="14"/>
      <c r="C703" s="28"/>
      <c r="D703" s="28"/>
      <c r="E703" s="17"/>
      <c r="F703" s="17"/>
      <c r="G703" s="6"/>
      <c r="H703" s="81" t="s">
        <v>24</v>
      </c>
      <c r="I703" s="113">
        <f t="shared" si="128"/>
        <v>0</v>
      </c>
      <c r="J703" s="114"/>
      <c r="K703" s="5" t="s">
        <v>24</v>
      </c>
      <c r="L703" s="6"/>
      <c r="M703" s="81" t="s">
        <v>25</v>
      </c>
      <c r="N703" s="113">
        <f t="shared" si="117"/>
        <v>0</v>
      </c>
      <c r="O703" s="114"/>
      <c r="P703" s="5" t="s">
        <v>24</v>
      </c>
      <c r="R703" s="113">
        <f t="shared" si="118"/>
        <v>0</v>
      </c>
      <c r="S703" s="114"/>
      <c r="T703" s="5" t="s">
        <v>24</v>
      </c>
      <c r="V703" s="25" t="str">
        <f t="shared" si="121"/>
        <v/>
      </c>
      <c r="W703" s="25" t="str">
        <f t="shared" si="119"/>
        <v/>
      </c>
      <c r="X703" s="25" t="str">
        <f t="shared" si="122"/>
        <v/>
      </c>
      <c r="Y703" s="25" t="s">
        <v>26</v>
      </c>
      <c r="Z703" s="29"/>
      <c r="AA703" s="25" t="str">
        <f t="shared" si="120"/>
        <v/>
      </c>
      <c r="AB703" s="29"/>
      <c r="AC703" s="29"/>
      <c r="AD703" s="87" t="str">
        <f t="shared" si="123"/>
        <v/>
      </c>
      <c r="AE703" s="95" t="str">
        <f t="shared" si="124"/>
        <v/>
      </c>
      <c r="AF703" s="23">
        <f t="shared" si="125"/>
        <v>1</v>
      </c>
      <c r="AG703" s="2">
        <f t="shared" si="126"/>
        <v>7</v>
      </c>
      <c r="AH703" s="2">
        <f t="shared" si="127"/>
        <v>1</v>
      </c>
      <c r="AI703" s="2">
        <f>COUNTIF(【編集不可】祝日一覧!$B$1:$B$23,$F703)</f>
        <v>0</v>
      </c>
      <c r="AJ703" s="2">
        <f>COUNTIF(【編集不可】祝日一覧!$B$1:$B$23,$AF703)</f>
        <v>0</v>
      </c>
      <c r="AK703" s="2" t="str">
        <f ca="1">$B703&amp;"-"&amp;COUNTIF($B$13:INDIRECT("B"&amp;12+A703),B703)</f>
        <v>-0</v>
      </c>
    </row>
    <row r="704" spans="1:37" ht="21.95" customHeight="1" x14ac:dyDescent="0.25">
      <c r="A704" s="7">
        <v>692</v>
      </c>
      <c r="B704" s="14"/>
      <c r="C704" s="28"/>
      <c r="D704" s="28"/>
      <c r="E704" s="17"/>
      <c r="F704" s="17"/>
      <c r="G704" s="6"/>
      <c r="H704" s="81" t="s">
        <v>24</v>
      </c>
      <c r="I704" s="113">
        <f t="shared" si="128"/>
        <v>0</v>
      </c>
      <c r="J704" s="114"/>
      <c r="K704" s="5" t="s">
        <v>24</v>
      </c>
      <c r="L704" s="6"/>
      <c r="M704" s="81" t="s">
        <v>25</v>
      </c>
      <c r="N704" s="113">
        <f t="shared" si="117"/>
        <v>0</v>
      </c>
      <c r="O704" s="114"/>
      <c r="P704" s="5" t="s">
        <v>24</v>
      </c>
      <c r="R704" s="113">
        <f t="shared" si="118"/>
        <v>0</v>
      </c>
      <c r="S704" s="114"/>
      <c r="T704" s="5" t="s">
        <v>24</v>
      </c>
      <c r="V704" s="25" t="str">
        <f t="shared" si="121"/>
        <v/>
      </c>
      <c r="W704" s="25" t="str">
        <f t="shared" si="119"/>
        <v/>
      </c>
      <c r="X704" s="25" t="str">
        <f t="shared" si="122"/>
        <v/>
      </c>
      <c r="Y704" s="25" t="s">
        <v>26</v>
      </c>
      <c r="Z704" s="29"/>
      <c r="AA704" s="25" t="str">
        <f t="shared" si="120"/>
        <v/>
      </c>
      <c r="AB704" s="29"/>
      <c r="AC704" s="29"/>
      <c r="AD704" s="87" t="str">
        <f t="shared" si="123"/>
        <v/>
      </c>
      <c r="AE704" s="95" t="str">
        <f t="shared" si="124"/>
        <v/>
      </c>
      <c r="AF704" s="23">
        <f t="shared" si="125"/>
        <v>1</v>
      </c>
      <c r="AG704" s="2">
        <f t="shared" si="126"/>
        <v>7</v>
      </c>
      <c r="AH704" s="2">
        <f t="shared" si="127"/>
        <v>1</v>
      </c>
      <c r="AI704" s="2">
        <f>COUNTIF(【編集不可】祝日一覧!$B$1:$B$23,$F704)</f>
        <v>0</v>
      </c>
      <c r="AJ704" s="2">
        <f>COUNTIF(【編集不可】祝日一覧!$B$1:$B$23,$AF704)</f>
        <v>0</v>
      </c>
      <c r="AK704" s="2" t="str">
        <f ca="1">$B704&amp;"-"&amp;COUNTIF($B$13:INDIRECT("B"&amp;12+A704),B704)</f>
        <v>-0</v>
      </c>
    </row>
    <row r="705" spans="1:37" ht="21.95" customHeight="1" x14ac:dyDescent="0.25">
      <c r="A705" s="7">
        <v>693</v>
      </c>
      <c r="B705" s="14"/>
      <c r="C705" s="28"/>
      <c r="D705" s="28"/>
      <c r="E705" s="17"/>
      <c r="F705" s="17"/>
      <c r="G705" s="6"/>
      <c r="H705" s="81" t="s">
        <v>24</v>
      </c>
      <c r="I705" s="113">
        <f t="shared" si="128"/>
        <v>0</v>
      </c>
      <c r="J705" s="114"/>
      <c r="K705" s="5" t="s">
        <v>24</v>
      </c>
      <c r="L705" s="6"/>
      <c r="M705" s="81" t="s">
        <v>25</v>
      </c>
      <c r="N705" s="113">
        <f t="shared" ref="N705:N768" si="129">I705*L705</f>
        <v>0</v>
      </c>
      <c r="O705" s="114"/>
      <c r="P705" s="5" t="s">
        <v>24</v>
      </c>
      <c r="R705" s="113">
        <f t="shared" ref="R705:R768" si="130">G705*L705</f>
        <v>0</v>
      </c>
      <c r="S705" s="114"/>
      <c r="T705" s="5" t="s">
        <v>24</v>
      </c>
      <c r="V705" s="25" t="str">
        <f t="shared" si="121"/>
        <v/>
      </c>
      <c r="W705" s="25" t="str">
        <f t="shared" si="119"/>
        <v/>
      </c>
      <c r="X705" s="25" t="str">
        <f t="shared" si="122"/>
        <v/>
      </c>
      <c r="Y705" s="25" t="s">
        <v>26</v>
      </c>
      <c r="Z705" s="29"/>
      <c r="AA705" s="25" t="str">
        <f t="shared" si="120"/>
        <v/>
      </c>
      <c r="AB705" s="29"/>
      <c r="AC705" s="29"/>
      <c r="AD705" s="87" t="str">
        <f t="shared" si="123"/>
        <v/>
      </c>
      <c r="AE705" s="95" t="str">
        <f t="shared" si="124"/>
        <v/>
      </c>
      <c r="AF705" s="23">
        <f t="shared" si="125"/>
        <v>1</v>
      </c>
      <c r="AG705" s="2">
        <f t="shared" si="126"/>
        <v>7</v>
      </c>
      <c r="AH705" s="2">
        <f t="shared" si="127"/>
        <v>1</v>
      </c>
      <c r="AI705" s="2">
        <f>COUNTIF(【編集不可】祝日一覧!$B$1:$B$23,$F705)</f>
        <v>0</v>
      </c>
      <c r="AJ705" s="2">
        <f>COUNTIF(【編集不可】祝日一覧!$B$1:$B$23,$AF705)</f>
        <v>0</v>
      </c>
      <c r="AK705" s="2" t="str">
        <f ca="1">$B705&amp;"-"&amp;COUNTIF($B$13:INDIRECT("B"&amp;12+A705),B705)</f>
        <v>-0</v>
      </c>
    </row>
    <row r="706" spans="1:37" ht="21.95" customHeight="1" x14ac:dyDescent="0.25">
      <c r="A706" s="7">
        <v>694</v>
      </c>
      <c r="B706" s="14"/>
      <c r="C706" s="28"/>
      <c r="D706" s="28"/>
      <c r="E706" s="17"/>
      <c r="F706" s="17"/>
      <c r="G706" s="6"/>
      <c r="H706" s="81" t="s">
        <v>24</v>
      </c>
      <c r="I706" s="113">
        <f t="shared" si="128"/>
        <v>0</v>
      </c>
      <c r="J706" s="114"/>
      <c r="K706" s="5" t="s">
        <v>24</v>
      </c>
      <c r="L706" s="6"/>
      <c r="M706" s="81" t="s">
        <v>25</v>
      </c>
      <c r="N706" s="113">
        <f t="shared" si="129"/>
        <v>0</v>
      </c>
      <c r="O706" s="114"/>
      <c r="P706" s="5" t="s">
        <v>24</v>
      </c>
      <c r="R706" s="113">
        <f t="shared" si="130"/>
        <v>0</v>
      </c>
      <c r="S706" s="114"/>
      <c r="T706" s="5" t="s">
        <v>24</v>
      </c>
      <c r="V706" s="25" t="str">
        <f t="shared" si="121"/>
        <v/>
      </c>
      <c r="W706" s="25" t="str">
        <f t="shared" si="119"/>
        <v/>
      </c>
      <c r="X706" s="25" t="str">
        <f t="shared" si="122"/>
        <v/>
      </c>
      <c r="Y706" s="25" t="s">
        <v>26</v>
      </c>
      <c r="Z706" s="29"/>
      <c r="AA706" s="25" t="str">
        <f t="shared" si="120"/>
        <v/>
      </c>
      <c r="AB706" s="29"/>
      <c r="AC706" s="29"/>
      <c r="AD706" s="87" t="str">
        <f t="shared" si="123"/>
        <v/>
      </c>
      <c r="AE706" s="95" t="str">
        <f t="shared" si="124"/>
        <v/>
      </c>
      <c r="AF706" s="23">
        <f t="shared" si="125"/>
        <v>1</v>
      </c>
      <c r="AG706" s="2">
        <f t="shared" si="126"/>
        <v>7</v>
      </c>
      <c r="AH706" s="2">
        <f t="shared" si="127"/>
        <v>1</v>
      </c>
      <c r="AI706" s="2">
        <f>COUNTIF(【編集不可】祝日一覧!$B$1:$B$23,$F706)</f>
        <v>0</v>
      </c>
      <c r="AJ706" s="2">
        <f>COUNTIF(【編集不可】祝日一覧!$B$1:$B$23,$AF706)</f>
        <v>0</v>
      </c>
      <c r="AK706" s="2" t="str">
        <f ca="1">$B706&amp;"-"&amp;COUNTIF($B$13:INDIRECT("B"&amp;12+A706),B706)</f>
        <v>-0</v>
      </c>
    </row>
    <row r="707" spans="1:37" ht="21.95" customHeight="1" x14ac:dyDescent="0.25">
      <c r="A707" s="7">
        <v>695</v>
      </c>
      <c r="B707" s="14"/>
      <c r="C707" s="28"/>
      <c r="D707" s="28"/>
      <c r="E707" s="17"/>
      <c r="F707" s="17"/>
      <c r="G707" s="6"/>
      <c r="H707" s="81" t="s">
        <v>24</v>
      </c>
      <c r="I707" s="113">
        <f t="shared" si="128"/>
        <v>0</v>
      </c>
      <c r="J707" s="114"/>
      <c r="K707" s="5" t="s">
        <v>24</v>
      </c>
      <c r="L707" s="6"/>
      <c r="M707" s="81" t="s">
        <v>25</v>
      </c>
      <c r="N707" s="113">
        <f t="shared" si="129"/>
        <v>0</v>
      </c>
      <c r="O707" s="114"/>
      <c r="P707" s="5" t="s">
        <v>24</v>
      </c>
      <c r="R707" s="113">
        <f t="shared" si="130"/>
        <v>0</v>
      </c>
      <c r="S707" s="114"/>
      <c r="T707" s="5" t="s">
        <v>24</v>
      </c>
      <c r="V707" s="25" t="str">
        <f t="shared" si="121"/>
        <v/>
      </c>
      <c r="W707" s="25" t="str">
        <f t="shared" si="119"/>
        <v/>
      </c>
      <c r="X707" s="25" t="str">
        <f t="shared" si="122"/>
        <v/>
      </c>
      <c r="Y707" s="25" t="s">
        <v>26</v>
      </c>
      <c r="Z707" s="29"/>
      <c r="AA707" s="25" t="str">
        <f t="shared" si="120"/>
        <v/>
      </c>
      <c r="AB707" s="29"/>
      <c r="AC707" s="29"/>
      <c r="AD707" s="87" t="str">
        <f t="shared" si="123"/>
        <v/>
      </c>
      <c r="AE707" s="95" t="str">
        <f t="shared" si="124"/>
        <v/>
      </c>
      <c r="AF707" s="23">
        <f t="shared" si="125"/>
        <v>1</v>
      </c>
      <c r="AG707" s="2">
        <f t="shared" si="126"/>
        <v>7</v>
      </c>
      <c r="AH707" s="2">
        <f t="shared" si="127"/>
        <v>1</v>
      </c>
      <c r="AI707" s="2">
        <f>COUNTIF(【編集不可】祝日一覧!$B$1:$B$23,$F707)</f>
        <v>0</v>
      </c>
      <c r="AJ707" s="2">
        <f>COUNTIF(【編集不可】祝日一覧!$B$1:$B$23,$AF707)</f>
        <v>0</v>
      </c>
      <c r="AK707" s="2" t="str">
        <f ca="1">$B707&amp;"-"&amp;COUNTIF($B$13:INDIRECT("B"&amp;12+A707),B707)</f>
        <v>-0</v>
      </c>
    </row>
    <row r="708" spans="1:37" ht="21.95" customHeight="1" x14ac:dyDescent="0.25">
      <c r="A708" s="7">
        <v>696</v>
      </c>
      <c r="B708" s="14"/>
      <c r="C708" s="28"/>
      <c r="D708" s="28"/>
      <c r="E708" s="17"/>
      <c r="F708" s="17"/>
      <c r="G708" s="6"/>
      <c r="H708" s="81" t="s">
        <v>24</v>
      </c>
      <c r="I708" s="113">
        <f t="shared" si="128"/>
        <v>0</v>
      </c>
      <c r="J708" s="114"/>
      <c r="K708" s="5" t="s">
        <v>24</v>
      </c>
      <c r="L708" s="6"/>
      <c r="M708" s="81" t="s">
        <v>25</v>
      </c>
      <c r="N708" s="113">
        <f t="shared" si="129"/>
        <v>0</v>
      </c>
      <c r="O708" s="114"/>
      <c r="P708" s="5" t="s">
        <v>24</v>
      </c>
      <c r="R708" s="113">
        <f t="shared" si="130"/>
        <v>0</v>
      </c>
      <c r="S708" s="114"/>
      <c r="T708" s="5" t="s">
        <v>24</v>
      </c>
      <c r="V708" s="25" t="str">
        <f t="shared" si="121"/>
        <v/>
      </c>
      <c r="W708" s="25" t="str">
        <f t="shared" si="119"/>
        <v/>
      </c>
      <c r="X708" s="25" t="str">
        <f t="shared" si="122"/>
        <v/>
      </c>
      <c r="Y708" s="25" t="s">
        <v>26</v>
      </c>
      <c r="Z708" s="29"/>
      <c r="AA708" s="25" t="str">
        <f t="shared" si="120"/>
        <v/>
      </c>
      <c r="AB708" s="29"/>
      <c r="AC708" s="29"/>
      <c r="AD708" s="87" t="str">
        <f t="shared" si="123"/>
        <v/>
      </c>
      <c r="AE708" s="95" t="str">
        <f t="shared" si="124"/>
        <v/>
      </c>
      <c r="AF708" s="23">
        <f t="shared" si="125"/>
        <v>1</v>
      </c>
      <c r="AG708" s="2">
        <f t="shared" si="126"/>
        <v>7</v>
      </c>
      <c r="AH708" s="2">
        <f t="shared" si="127"/>
        <v>1</v>
      </c>
      <c r="AI708" s="2">
        <f>COUNTIF(【編集不可】祝日一覧!$B$1:$B$23,$F708)</f>
        <v>0</v>
      </c>
      <c r="AJ708" s="2">
        <f>COUNTIF(【編集不可】祝日一覧!$B$1:$B$23,$AF708)</f>
        <v>0</v>
      </c>
      <c r="AK708" s="2" t="str">
        <f ca="1">$B708&amp;"-"&amp;COUNTIF($B$13:INDIRECT("B"&amp;12+A708),B708)</f>
        <v>-0</v>
      </c>
    </row>
    <row r="709" spans="1:37" ht="21.95" customHeight="1" x14ac:dyDescent="0.25">
      <c r="A709" s="7">
        <v>697</v>
      </c>
      <c r="B709" s="14"/>
      <c r="C709" s="28"/>
      <c r="D709" s="28"/>
      <c r="E709" s="17"/>
      <c r="F709" s="17"/>
      <c r="G709" s="6"/>
      <c r="H709" s="81" t="s">
        <v>24</v>
      </c>
      <c r="I709" s="113">
        <f t="shared" si="128"/>
        <v>0</v>
      </c>
      <c r="J709" s="114"/>
      <c r="K709" s="5" t="s">
        <v>24</v>
      </c>
      <c r="L709" s="6"/>
      <c r="M709" s="81" t="s">
        <v>25</v>
      </c>
      <c r="N709" s="113">
        <f t="shared" si="129"/>
        <v>0</v>
      </c>
      <c r="O709" s="114"/>
      <c r="P709" s="5" t="s">
        <v>24</v>
      </c>
      <c r="R709" s="113">
        <f t="shared" si="130"/>
        <v>0</v>
      </c>
      <c r="S709" s="114"/>
      <c r="T709" s="5" t="s">
        <v>24</v>
      </c>
      <c r="V709" s="25" t="str">
        <f t="shared" si="121"/>
        <v/>
      </c>
      <c r="W709" s="25" t="str">
        <f t="shared" si="119"/>
        <v/>
      </c>
      <c r="X709" s="25" t="str">
        <f t="shared" si="122"/>
        <v/>
      </c>
      <c r="Y709" s="25" t="s">
        <v>26</v>
      </c>
      <c r="Z709" s="29"/>
      <c r="AA709" s="25" t="str">
        <f t="shared" si="120"/>
        <v/>
      </c>
      <c r="AB709" s="29"/>
      <c r="AC709" s="29"/>
      <c r="AD709" s="87" t="str">
        <f t="shared" si="123"/>
        <v/>
      </c>
      <c r="AE709" s="95" t="str">
        <f t="shared" si="124"/>
        <v/>
      </c>
      <c r="AF709" s="23">
        <f t="shared" si="125"/>
        <v>1</v>
      </c>
      <c r="AG709" s="2">
        <f t="shared" si="126"/>
        <v>7</v>
      </c>
      <c r="AH709" s="2">
        <f t="shared" si="127"/>
        <v>1</v>
      </c>
      <c r="AI709" s="2">
        <f>COUNTIF(【編集不可】祝日一覧!$B$1:$B$23,$F709)</f>
        <v>0</v>
      </c>
      <c r="AJ709" s="2">
        <f>COUNTIF(【編集不可】祝日一覧!$B$1:$B$23,$AF709)</f>
        <v>0</v>
      </c>
      <c r="AK709" s="2" t="str">
        <f ca="1">$B709&amp;"-"&amp;COUNTIF($B$13:INDIRECT("B"&amp;12+A709),B709)</f>
        <v>-0</v>
      </c>
    </row>
    <row r="710" spans="1:37" ht="21.95" customHeight="1" x14ac:dyDescent="0.25">
      <c r="A710" s="7">
        <v>698</v>
      </c>
      <c r="B710" s="14"/>
      <c r="C710" s="28"/>
      <c r="D710" s="28"/>
      <c r="E710" s="17"/>
      <c r="F710" s="17"/>
      <c r="G710" s="6"/>
      <c r="H710" s="81" t="s">
        <v>24</v>
      </c>
      <c r="I710" s="113">
        <f t="shared" si="128"/>
        <v>0</v>
      </c>
      <c r="J710" s="114"/>
      <c r="K710" s="5" t="s">
        <v>24</v>
      </c>
      <c r="L710" s="6"/>
      <c r="M710" s="81" t="s">
        <v>25</v>
      </c>
      <c r="N710" s="113">
        <f t="shared" si="129"/>
        <v>0</v>
      </c>
      <c r="O710" s="114"/>
      <c r="P710" s="5" t="s">
        <v>24</v>
      </c>
      <c r="R710" s="113">
        <f t="shared" si="130"/>
        <v>0</v>
      </c>
      <c r="S710" s="114"/>
      <c r="T710" s="5" t="s">
        <v>24</v>
      </c>
      <c r="V710" s="25" t="str">
        <f t="shared" si="121"/>
        <v/>
      </c>
      <c r="W710" s="25" t="str">
        <f t="shared" si="119"/>
        <v/>
      </c>
      <c r="X710" s="25" t="str">
        <f t="shared" si="122"/>
        <v/>
      </c>
      <c r="Y710" s="25" t="s">
        <v>26</v>
      </c>
      <c r="Z710" s="29"/>
      <c r="AA710" s="25" t="str">
        <f t="shared" si="120"/>
        <v/>
      </c>
      <c r="AB710" s="29"/>
      <c r="AC710" s="29"/>
      <c r="AD710" s="87" t="str">
        <f t="shared" si="123"/>
        <v/>
      </c>
      <c r="AE710" s="95" t="str">
        <f t="shared" si="124"/>
        <v/>
      </c>
      <c r="AF710" s="23">
        <f t="shared" si="125"/>
        <v>1</v>
      </c>
      <c r="AG710" s="2">
        <f t="shared" si="126"/>
        <v>7</v>
      </c>
      <c r="AH710" s="2">
        <f t="shared" si="127"/>
        <v>1</v>
      </c>
      <c r="AI710" s="2">
        <f>COUNTIF(【編集不可】祝日一覧!$B$1:$B$23,$F710)</f>
        <v>0</v>
      </c>
      <c r="AJ710" s="2">
        <f>COUNTIF(【編集不可】祝日一覧!$B$1:$B$23,$AF710)</f>
        <v>0</v>
      </c>
      <c r="AK710" s="2" t="str">
        <f ca="1">$B710&amp;"-"&amp;COUNTIF($B$13:INDIRECT("B"&amp;12+A710),B710)</f>
        <v>-0</v>
      </c>
    </row>
    <row r="711" spans="1:37" ht="21.95" customHeight="1" x14ac:dyDescent="0.25">
      <c r="A711" s="7">
        <v>699</v>
      </c>
      <c r="B711" s="14"/>
      <c r="C711" s="28"/>
      <c r="D711" s="28"/>
      <c r="E711" s="17"/>
      <c r="F711" s="17"/>
      <c r="G711" s="6"/>
      <c r="H711" s="81" t="s">
        <v>24</v>
      </c>
      <c r="I711" s="113">
        <f t="shared" si="128"/>
        <v>0</v>
      </c>
      <c r="J711" s="114"/>
      <c r="K711" s="5" t="s">
        <v>24</v>
      </c>
      <c r="L711" s="6"/>
      <c r="M711" s="81" t="s">
        <v>25</v>
      </c>
      <c r="N711" s="113">
        <f t="shared" si="129"/>
        <v>0</v>
      </c>
      <c r="O711" s="114"/>
      <c r="P711" s="5" t="s">
        <v>24</v>
      </c>
      <c r="R711" s="113">
        <f t="shared" si="130"/>
        <v>0</v>
      </c>
      <c r="S711" s="114"/>
      <c r="T711" s="5" t="s">
        <v>24</v>
      </c>
      <c r="V711" s="25" t="str">
        <f t="shared" si="121"/>
        <v/>
      </c>
      <c r="W711" s="25" t="str">
        <f t="shared" si="119"/>
        <v/>
      </c>
      <c r="X711" s="25" t="str">
        <f t="shared" si="122"/>
        <v/>
      </c>
      <c r="Y711" s="25" t="s">
        <v>26</v>
      </c>
      <c r="Z711" s="29"/>
      <c r="AA711" s="25" t="str">
        <f t="shared" si="120"/>
        <v/>
      </c>
      <c r="AB711" s="29"/>
      <c r="AC711" s="29"/>
      <c r="AD711" s="87" t="str">
        <f t="shared" si="123"/>
        <v/>
      </c>
      <c r="AE711" s="95" t="str">
        <f t="shared" si="124"/>
        <v/>
      </c>
      <c r="AF711" s="23">
        <f t="shared" si="125"/>
        <v>1</v>
      </c>
      <c r="AG711" s="2">
        <f t="shared" si="126"/>
        <v>7</v>
      </c>
      <c r="AH711" s="2">
        <f t="shared" si="127"/>
        <v>1</v>
      </c>
      <c r="AI711" s="2">
        <f>COUNTIF(【編集不可】祝日一覧!$B$1:$B$23,$F711)</f>
        <v>0</v>
      </c>
      <c r="AJ711" s="2">
        <f>COUNTIF(【編集不可】祝日一覧!$B$1:$B$23,$AF711)</f>
        <v>0</v>
      </c>
      <c r="AK711" s="2" t="str">
        <f ca="1">$B711&amp;"-"&amp;COUNTIF($B$13:INDIRECT("B"&amp;12+A711),B711)</f>
        <v>-0</v>
      </c>
    </row>
    <row r="712" spans="1:37" ht="21.95" customHeight="1" x14ac:dyDescent="0.25">
      <c r="A712" s="7">
        <v>700</v>
      </c>
      <c r="B712" s="14"/>
      <c r="C712" s="28"/>
      <c r="D712" s="28"/>
      <c r="E712" s="17"/>
      <c r="F712" s="17"/>
      <c r="G712" s="6"/>
      <c r="H712" s="81" t="s">
        <v>24</v>
      </c>
      <c r="I712" s="113">
        <f t="shared" si="128"/>
        <v>0</v>
      </c>
      <c r="J712" s="114"/>
      <c r="K712" s="5" t="s">
        <v>24</v>
      </c>
      <c r="L712" s="6"/>
      <c r="M712" s="81" t="s">
        <v>25</v>
      </c>
      <c r="N712" s="113">
        <f t="shared" si="129"/>
        <v>0</v>
      </c>
      <c r="O712" s="114"/>
      <c r="P712" s="5" t="s">
        <v>24</v>
      </c>
      <c r="R712" s="113">
        <f t="shared" si="130"/>
        <v>0</v>
      </c>
      <c r="S712" s="114"/>
      <c r="T712" s="5" t="s">
        <v>24</v>
      </c>
      <c r="V712" s="25" t="str">
        <f t="shared" si="121"/>
        <v/>
      </c>
      <c r="W712" s="25" t="str">
        <f t="shared" si="119"/>
        <v/>
      </c>
      <c r="X712" s="25" t="str">
        <f t="shared" si="122"/>
        <v/>
      </c>
      <c r="Y712" s="25" t="s">
        <v>26</v>
      </c>
      <c r="Z712" s="29"/>
      <c r="AA712" s="25" t="str">
        <f t="shared" si="120"/>
        <v/>
      </c>
      <c r="AB712" s="29"/>
      <c r="AC712" s="29"/>
      <c r="AD712" s="87" t="str">
        <f t="shared" si="123"/>
        <v/>
      </c>
      <c r="AE712" s="95" t="str">
        <f t="shared" si="124"/>
        <v/>
      </c>
      <c r="AF712" s="23">
        <f t="shared" si="125"/>
        <v>1</v>
      </c>
      <c r="AG712" s="2">
        <f t="shared" si="126"/>
        <v>7</v>
      </c>
      <c r="AH712" s="2">
        <f t="shared" si="127"/>
        <v>1</v>
      </c>
      <c r="AI712" s="2">
        <f>COUNTIF(【編集不可】祝日一覧!$B$1:$B$23,$F712)</f>
        <v>0</v>
      </c>
      <c r="AJ712" s="2">
        <f>COUNTIF(【編集不可】祝日一覧!$B$1:$B$23,$AF712)</f>
        <v>0</v>
      </c>
      <c r="AK712" s="2" t="str">
        <f ca="1">$B712&amp;"-"&amp;COUNTIF($B$13:INDIRECT("B"&amp;12+A712),B712)</f>
        <v>-0</v>
      </c>
    </row>
    <row r="713" spans="1:37" ht="21.95" customHeight="1" x14ac:dyDescent="0.25">
      <c r="A713" s="7">
        <v>701</v>
      </c>
      <c r="B713" s="14"/>
      <c r="C713" s="28"/>
      <c r="D713" s="28"/>
      <c r="E713" s="17"/>
      <c r="F713" s="17"/>
      <c r="G713" s="6"/>
      <c r="H713" s="81" t="s">
        <v>24</v>
      </c>
      <c r="I713" s="113">
        <f t="shared" si="128"/>
        <v>0</v>
      </c>
      <c r="J713" s="114"/>
      <c r="K713" s="5" t="s">
        <v>24</v>
      </c>
      <c r="L713" s="6"/>
      <c r="M713" s="81" t="s">
        <v>25</v>
      </c>
      <c r="N713" s="113">
        <f t="shared" si="129"/>
        <v>0</v>
      </c>
      <c r="O713" s="114"/>
      <c r="P713" s="5" t="s">
        <v>24</v>
      </c>
      <c r="R713" s="113">
        <f t="shared" si="130"/>
        <v>0</v>
      </c>
      <c r="S713" s="114"/>
      <c r="T713" s="5" t="s">
        <v>24</v>
      </c>
      <c r="V713" s="25" t="str">
        <f t="shared" si="121"/>
        <v/>
      </c>
      <c r="W713" s="25" t="str">
        <f t="shared" si="119"/>
        <v/>
      </c>
      <c r="X713" s="25" t="str">
        <f t="shared" si="122"/>
        <v/>
      </c>
      <c r="Y713" s="25" t="s">
        <v>26</v>
      </c>
      <c r="Z713" s="29"/>
      <c r="AA713" s="25" t="str">
        <f t="shared" si="120"/>
        <v/>
      </c>
      <c r="AB713" s="29"/>
      <c r="AC713" s="29"/>
      <c r="AD713" s="87" t="str">
        <f t="shared" si="123"/>
        <v/>
      </c>
      <c r="AE713" s="95" t="str">
        <f t="shared" si="124"/>
        <v/>
      </c>
      <c r="AF713" s="23">
        <f t="shared" si="125"/>
        <v>1</v>
      </c>
      <c r="AG713" s="2">
        <f t="shared" si="126"/>
        <v>7</v>
      </c>
      <c r="AH713" s="2">
        <f t="shared" si="127"/>
        <v>1</v>
      </c>
      <c r="AI713" s="2">
        <f>COUNTIF(【編集不可】祝日一覧!$B$1:$B$23,$F713)</f>
        <v>0</v>
      </c>
      <c r="AJ713" s="2">
        <f>COUNTIF(【編集不可】祝日一覧!$B$1:$B$23,$AF713)</f>
        <v>0</v>
      </c>
      <c r="AK713" s="2" t="str">
        <f ca="1">$B713&amp;"-"&amp;COUNTIF($B$13:INDIRECT("B"&amp;12+A713),B713)</f>
        <v>-0</v>
      </c>
    </row>
    <row r="714" spans="1:37" ht="21.95" customHeight="1" x14ac:dyDescent="0.25">
      <c r="A714" s="7">
        <v>702</v>
      </c>
      <c r="B714" s="14"/>
      <c r="C714" s="28"/>
      <c r="D714" s="28"/>
      <c r="E714" s="17"/>
      <c r="F714" s="17"/>
      <c r="G714" s="6"/>
      <c r="H714" s="81" t="s">
        <v>24</v>
      </c>
      <c r="I714" s="113">
        <f t="shared" si="128"/>
        <v>0</v>
      </c>
      <c r="J714" s="114"/>
      <c r="K714" s="5" t="s">
        <v>24</v>
      </c>
      <c r="L714" s="6"/>
      <c r="M714" s="81" t="s">
        <v>25</v>
      </c>
      <c r="N714" s="113">
        <f t="shared" si="129"/>
        <v>0</v>
      </c>
      <c r="O714" s="114"/>
      <c r="P714" s="5" t="s">
        <v>24</v>
      </c>
      <c r="R714" s="113">
        <f t="shared" si="130"/>
        <v>0</v>
      </c>
      <c r="S714" s="114"/>
      <c r="T714" s="5" t="s">
        <v>24</v>
      </c>
      <c r="V714" s="25" t="str">
        <f t="shared" si="121"/>
        <v/>
      </c>
      <c r="W714" s="25" t="str">
        <f t="shared" si="119"/>
        <v/>
      </c>
      <c r="X714" s="25" t="str">
        <f t="shared" si="122"/>
        <v/>
      </c>
      <c r="Y714" s="25" t="s">
        <v>26</v>
      </c>
      <c r="Z714" s="29"/>
      <c r="AA714" s="25" t="str">
        <f t="shared" si="120"/>
        <v/>
      </c>
      <c r="AB714" s="29"/>
      <c r="AC714" s="29"/>
      <c r="AD714" s="87" t="str">
        <f t="shared" si="123"/>
        <v/>
      </c>
      <c r="AE714" s="95" t="str">
        <f t="shared" si="124"/>
        <v/>
      </c>
      <c r="AF714" s="23">
        <f t="shared" si="125"/>
        <v>1</v>
      </c>
      <c r="AG714" s="2">
        <f t="shared" si="126"/>
        <v>7</v>
      </c>
      <c r="AH714" s="2">
        <f t="shared" si="127"/>
        <v>1</v>
      </c>
      <c r="AI714" s="2">
        <f>COUNTIF(【編集不可】祝日一覧!$B$1:$B$23,$F714)</f>
        <v>0</v>
      </c>
      <c r="AJ714" s="2">
        <f>COUNTIF(【編集不可】祝日一覧!$B$1:$B$23,$AF714)</f>
        <v>0</v>
      </c>
      <c r="AK714" s="2" t="str">
        <f ca="1">$B714&amp;"-"&amp;COUNTIF($B$13:INDIRECT("B"&amp;12+A714),B714)</f>
        <v>-0</v>
      </c>
    </row>
    <row r="715" spans="1:37" ht="21.95" customHeight="1" x14ac:dyDescent="0.25">
      <c r="A715" s="7">
        <v>703</v>
      </c>
      <c r="B715" s="14"/>
      <c r="C715" s="28"/>
      <c r="D715" s="28"/>
      <c r="E715" s="17"/>
      <c r="F715" s="17"/>
      <c r="G715" s="6"/>
      <c r="H715" s="81" t="s">
        <v>24</v>
      </c>
      <c r="I715" s="113">
        <f t="shared" si="128"/>
        <v>0</v>
      </c>
      <c r="J715" s="114"/>
      <c r="K715" s="5" t="s">
        <v>24</v>
      </c>
      <c r="L715" s="6"/>
      <c r="M715" s="81" t="s">
        <v>25</v>
      </c>
      <c r="N715" s="113">
        <f t="shared" si="129"/>
        <v>0</v>
      </c>
      <c r="O715" s="114"/>
      <c r="P715" s="5" t="s">
        <v>24</v>
      </c>
      <c r="R715" s="113">
        <f t="shared" si="130"/>
        <v>0</v>
      </c>
      <c r="S715" s="114"/>
      <c r="T715" s="5" t="s">
        <v>24</v>
      </c>
      <c r="V715" s="25" t="str">
        <f t="shared" si="121"/>
        <v/>
      </c>
      <c r="W715" s="25" t="str">
        <f t="shared" si="119"/>
        <v/>
      </c>
      <c r="X715" s="25" t="str">
        <f t="shared" si="122"/>
        <v/>
      </c>
      <c r="Y715" s="25" t="s">
        <v>26</v>
      </c>
      <c r="Z715" s="29"/>
      <c r="AA715" s="25" t="str">
        <f t="shared" si="120"/>
        <v/>
      </c>
      <c r="AB715" s="29"/>
      <c r="AC715" s="29"/>
      <c r="AD715" s="87" t="str">
        <f t="shared" si="123"/>
        <v/>
      </c>
      <c r="AE715" s="95" t="str">
        <f t="shared" si="124"/>
        <v/>
      </c>
      <c r="AF715" s="23">
        <f t="shared" si="125"/>
        <v>1</v>
      </c>
      <c r="AG715" s="2">
        <f t="shared" si="126"/>
        <v>7</v>
      </c>
      <c r="AH715" s="2">
        <f t="shared" si="127"/>
        <v>1</v>
      </c>
      <c r="AI715" s="2">
        <f>COUNTIF(【編集不可】祝日一覧!$B$1:$B$23,$F715)</f>
        <v>0</v>
      </c>
      <c r="AJ715" s="2">
        <f>COUNTIF(【編集不可】祝日一覧!$B$1:$B$23,$AF715)</f>
        <v>0</v>
      </c>
      <c r="AK715" s="2" t="str">
        <f ca="1">$B715&amp;"-"&amp;COUNTIF($B$13:INDIRECT("B"&amp;12+A715),B715)</f>
        <v>-0</v>
      </c>
    </row>
    <row r="716" spans="1:37" ht="21.95" customHeight="1" x14ac:dyDescent="0.25">
      <c r="A716" s="7">
        <v>704</v>
      </c>
      <c r="B716" s="14"/>
      <c r="C716" s="28"/>
      <c r="D716" s="28"/>
      <c r="E716" s="17"/>
      <c r="F716" s="17"/>
      <c r="G716" s="6"/>
      <c r="H716" s="81" t="s">
        <v>24</v>
      </c>
      <c r="I716" s="113">
        <f t="shared" si="128"/>
        <v>0</v>
      </c>
      <c r="J716" s="114"/>
      <c r="K716" s="5" t="s">
        <v>24</v>
      </c>
      <c r="L716" s="6"/>
      <c r="M716" s="81" t="s">
        <v>25</v>
      </c>
      <c r="N716" s="113">
        <f t="shared" si="129"/>
        <v>0</v>
      </c>
      <c r="O716" s="114"/>
      <c r="P716" s="5" t="s">
        <v>24</v>
      </c>
      <c r="R716" s="113">
        <f t="shared" si="130"/>
        <v>0</v>
      </c>
      <c r="S716" s="114"/>
      <c r="T716" s="5" t="s">
        <v>24</v>
      </c>
      <c r="V716" s="25" t="str">
        <f t="shared" si="121"/>
        <v/>
      </c>
      <c r="W716" s="25" t="str">
        <f t="shared" si="119"/>
        <v/>
      </c>
      <c r="X716" s="25" t="str">
        <f t="shared" si="122"/>
        <v/>
      </c>
      <c r="Y716" s="25" t="s">
        <v>26</v>
      </c>
      <c r="Z716" s="29"/>
      <c r="AA716" s="25" t="str">
        <f t="shared" si="120"/>
        <v/>
      </c>
      <c r="AB716" s="29"/>
      <c r="AC716" s="29"/>
      <c r="AD716" s="87" t="str">
        <f t="shared" si="123"/>
        <v/>
      </c>
      <c r="AE716" s="95" t="str">
        <f t="shared" si="124"/>
        <v/>
      </c>
      <c r="AF716" s="23">
        <f t="shared" si="125"/>
        <v>1</v>
      </c>
      <c r="AG716" s="2">
        <f t="shared" si="126"/>
        <v>7</v>
      </c>
      <c r="AH716" s="2">
        <f t="shared" si="127"/>
        <v>1</v>
      </c>
      <c r="AI716" s="2">
        <f>COUNTIF(【編集不可】祝日一覧!$B$1:$B$23,$F716)</f>
        <v>0</v>
      </c>
      <c r="AJ716" s="2">
        <f>COUNTIF(【編集不可】祝日一覧!$B$1:$B$23,$AF716)</f>
        <v>0</v>
      </c>
      <c r="AK716" s="2" t="str">
        <f ca="1">$B716&amp;"-"&amp;COUNTIF($B$13:INDIRECT("B"&amp;12+A716),B716)</f>
        <v>-0</v>
      </c>
    </row>
    <row r="717" spans="1:37" ht="21.95" customHeight="1" x14ac:dyDescent="0.25">
      <c r="A717" s="7">
        <v>705</v>
      </c>
      <c r="B717" s="14"/>
      <c r="C717" s="28"/>
      <c r="D717" s="28"/>
      <c r="E717" s="17"/>
      <c r="F717" s="17"/>
      <c r="G717" s="6"/>
      <c r="H717" s="81" t="s">
        <v>24</v>
      </c>
      <c r="I717" s="113">
        <f t="shared" si="128"/>
        <v>0</v>
      </c>
      <c r="J717" s="114"/>
      <c r="K717" s="5" t="s">
        <v>24</v>
      </c>
      <c r="L717" s="6"/>
      <c r="M717" s="81" t="s">
        <v>25</v>
      </c>
      <c r="N717" s="113">
        <f t="shared" si="129"/>
        <v>0</v>
      </c>
      <c r="O717" s="114"/>
      <c r="P717" s="5" t="s">
        <v>24</v>
      </c>
      <c r="R717" s="113">
        <f t="shared" si="130"/>
        <v>0</v>
      </c>
      <c r="S717" s="114"/>
      <c r="T717" s="5" t="s">
        <v>24</v>
      </c>
      <c r="V717" s="25" t="str">
        <f t="shared" si="121"/>
        <v/>
      </c>
      <c r="W717" s="25" t="str">
        <f t="shared" ref="W717:W780" si="131">IF($F717="","",IF($AG717=7,"休日",IF(AND($AI717=1,$AH717=7),"休日",IF(AND($AG717=1,$AJ717=1),"休日",IF(AND($AI717=1,$AJ717=1),"休日","平日")))))</f>
        <v/>
      </c>
      <c r="X717" s="25" t="str">
        <f t="shared" si="122"/>
        <v/>
      </c>
      <c r="Y717" s="25" t="s">
        <v>26</v>
      </c>
      <c r="Z717" s="29"/>
      <c r="AA717" s="25" t="str">
        <f t="shared" ref="AA717:AA780" si="132">IF($B717="","","～")</f>
        <v/>
      </c>
      <c r="AB717" s="29"/>
      <c r="AC717" s="29"/>
      <c r="AD717" s="87" t="str">
        <f t="shared" si="123"/>
        <v/>
      </c>
      <c r="AE717" s="95" t="str">
        <f t="shared" si="124"/>
        <v/>
      </c>
      <c r="AF717" s="23">
        <f t="shared" si="125"/>
        <v>1</v>
      </c>
      <c r="AG717" s="2">
        <f t="shared" si="126"/>
        <v>7</v>
      </c>
      <c r="AH717" s="2">
        <f t="shared" si="127"/>
        <v>1</v>
      </c>
      <c r="AI717" s="2">
        <f>COUNTIF(【編集不可】祝日一覧!$B$1:$B$23,$F717)</f>
        <v>0</v>
      </c>
      <c r="AJ717" s="2">
        <f>COUNTIF(【編集不可】祝日一覧!$B$1:$B$23,$AF717)</f>
        <v>0</v>
      </c>
      <c r="AK717" s="2" t="str">
        <f ca="1">$B717&amp;"-"&amp;COUNTIF($B$13:INDIRECT("B"&amp;12+A717),B717)</f>
        <v>-0</v>
      </c>
    </row>
    <row r="718" spans="1:37" ht="21.95" customHeight="1" x14ac:dyDescent="0.25">
      <c r="A718" s="7">
        <v>706</v>
      </c>
      <c r="B718" s="14"/>
      <c r="C718" s="28"/>
      <c r="D718" s="28"/>
      <c r="E718" s="17"/>
      <c r="F718" s="17"/>
      <c r="G718" s="6"/>
      <c r="H718" s="81" t="s">
        <v>24</v>
      </c>
      <c r="I718" s="113">
        <f t="shared" si="128"/>
        <v>0</v>
      </c>
      <c r="J718" s="114"/>
      <c r="K718" s="5" t="s">
        <v>24</v>
      </c>
      <c r="L718" s="6"/>
      <c r="M718" s="81" t="s">
        <v>25</v>
      </c>
      <c r="N718" s="113">
        <f t="shared" si="129"/>
        <v>0</v>
      </c>
      <c r="O718" s="114"/>
      <c r="P718" s="5" t="s">
        <v>24</v>
      </c>
      <c r="R718" s="113">
        <f t="shared" si="130"/>
        <v>0</v>
      </c>
      <c r="S718" s="114"/>
      <c r="T718" s="5" t="s">
        <v>24</v>
      </c>
      <c r="V718" s="25" t="str">
        <f t="shared" ref="V718:V781" si="133">IF($G718="","",IF(AND($W718="平日",$G718&gt;=3000),"配布対象",IF(AND($W718="休日",$G718&gt;=2000),"配布対象","配布対象外")))</f>
        <v/>
      </c>
      <c r="W718" s="25" t="str">
        <f t="shared" si="131"/>
        <v/>
      </c>
      <c r="X718" s="25" t="str">
        <f t="shared" ref="X718:X781" si="134">IF($L718="","",IF(AND($V718="配布対象",$W718="平日"),2*$L718,IF(AND($V718="配布対象",$W718="休日"),1*$L718,"")))</f>
        <v/>
      </c>
      <c r="Y718" s="25" t="s">
        <v>26</v>
      </c>
      <c r="Z718" s="29"/>
      <c r="AA718" s="25" t="str">
        <f t="shared" si="132"/>
        <v/>
      </c>
      <c r="AB718" s="29"/>
      <c r="AC718" s="29"/>
      <c r="AD718" s="87" t="str">
        <f t="shared" ref="AD718:AD781" si="135">IF(AND(RIGHT($Z718,6)="",RIGHT($AB718,6)="",RIGHT($AC718,6)=""),"",IF(RIGHT($AC718,6)="",RIGHT($AB718,6)-RIGHT($Z718,6)+1,IF(AND(RIGHT($Z718,6)="",RIGHT($AB718,6)=""),LEN(TRIM($AC718))-LEN(SUBSTITUTE(TRIM($AC718),",",""))+1,RIGHT($AB718,6)-RIGHT($Z718,6)+1+LEN(TRIM($AC718))-LEN(SUBSTITUTE(TRIM($AC718),",",""))+1)))</f>
        <v/>
      </c>
      <c r="AE718" s="95" t="str">
        <f t="shared" ref="AE718:AE781" si="136">IFERROR($X718-$AD718,"")</f>
        <v/>
      </c>
      <c r="AF718" s="23">
        <f t="shared" ref="AF718:AF781" si="137">$F718+1</f>
        <v>1</v>
      </c>
      <c r="AG718" s="2">
        <f t="shared" ref="AG718:AG781" si="138">WEEKDAY($F718,1)</f>
        <v>7</v>
      </c>
      <c r="AH718" s="2">
        <f t="shared" ref="AH718:AH781" si="139">WEEKDAY($AF718,1)</f>
        <v>1</v>
      </c>
      <c r="AI718" s="2">
        <f>COUNTIF(【編集不可】祝日一覧!$B$1:$B$23,$F718)</f>
        <v>0</v>
      </c>
      <c r="AJ718" s="2">
        <f>COUNTIF(【編集不可】祝日一覧!$B$1:$B$23,$AF718)</f>
        <v>0</v>
      </c>
      <c r="AK718" s="2" t="str">
        <f ca="1">$B718&amp;"-"&amp;COUNTIF($B$13:INDIRECT("B"&amp;12+A718),B718)</f>
        <v>-0</v>
      </c>
    </row>
    <row r="719" spans="1:37" ht="21.95" customHeight="1" x14ac:dyDescent="0.25">
      <c r="A719" s="7">
        <v>707</v>
      </c>
      <c r="B719" s="14"/>
      <c r="C719" s="28"/>
      <c r="D719" s="28"/>
      <c r="E719" s="17"/>
      <c r="F719" s="17"/>
      <c r="G719" s="6"/>
      <c r="H719" s="81" t="s">
        <v>24</v>
      </c>
      <c r="I719" s="113">
        <f t="shared" si="128"/>
        <v>0</v>
      </c>
      <c r="J719" s="114"/>
      <c r="K719" s="5" t="s">
        <v>24</v>
      </c>
      <c r="L719" s="6"/>
      <c r="M719" s="81" t="s">
        <v>25</v>
      </c>
      <c r="N719" s="113">
        <f t="shared" si="129"/>
        <v>0</v>
      </c>
      <c r="O719" s="114"/>
      <c r="P719" s="5" t="s">
        <v>24</v>
      </c>
      <c r="R719" s="113">
        <f t="shared" si="130"/>
        <v>0</v>
      </c>
      <c r="S719" s="114"/>
      <c r="T719" s="5" t="s">
        <v>24</v>
      </c>
      <c r="V719" s="25" t="str">
        <f t="shared" si="133"/>
        <v/>
      </c>
      <c r="W719" s="25" t="str">
        <f t="shared" si="131"/>
        <v/>
      </c>
      <c r="X719" s="25" t="str">
        <f t="shared" si="134"/>
        <v/>
      </c>
      <c r="Y719" s="25" t="s">
        <v>26</v>
      </c>
      <c r="Z719" s="29"/>
      <c r="AA719" s="25" t="str">
        <f t="shared" si="132"/>
        <v/>
      </c>
      <c r="AB719" s="29"/>
      <c r="AC719" s="29"/>
      <c r="AD719" s="87" t="str">
        <f t="shared" si="135"/>
        <v/>
      </c>
      <c r="AE719" s="95" t="str">
        <f t="shared" si="136"/>
        <v/>
      </c>
      <c r="AF719" s="23">
        <f t="shared" si="137"/>
        <v>1</v>
      </c>
      <c r="AG719" s="2">
        <f t="shared" si="138"/>
        <v>7</v>
      </c>
      <c r="AH719" s="2">
        <f t="shared" si="139"/>
        <v>1</v>
      </c>
      <c r="AI719" s="2">
        <f>COUNTIF(【編集不可】祝日一覧!$B$1:$B$23,$F719)</f>
        <v>0</v>
      </c>
      <c r="AJ719" s="2">
        <f>COUNTIF(【編集不可】祝日一覧!$B$1:$B$23,$AF719)</f>
        <v>0</v>
      </c>
      <c r="AK719" s="2" t="str">
        <f ca="1">$B719&amp;"-"&amp;COUNTIF($B$13:INDIRECT("B"&amp;12+A719),B719)</f>
        <v>-0</v>
      </c>
    </row>
    <row r="720" spans="1:37" ht="21.95" customHeight="1" x14ac:dyDescent="0.25">
      <c r="A720" s="7">
        <v>708</v>
      </c>
      <c r="B720" s="14"/>
      <c r="C720" s="28"/>
      <c r="D720" s="28"/>
      <c r="E720" s="17"/>
      <c r="F720" s="17"/>
      <c r="G720" s="6"/>
      <c r="H720" s="81" t="s">
        <v>24</v>
      </c>
      <c r="I720" s="113">
        <f t="shared" si="128"/>
        <v>0</v>
      </c>
      <c r="J720" s="114"/>
      <c r="K720" s="5" t="s">
        <v>24</v>
      </c>
      <c r="L720" s="6"/>
      <c r="M720" s="81" t="s">
        <v>25</v>
      </c>
      <c r="N720" s="113">
        <f t="shared" si="129"/>
        <v>0</v>
      </c>
      <c r="O720" s="114"/>
      <c r="P720" s="5" t="s">
        <v>24</v>
      </c>
      <c r="R720" s="113">
        <f t="shared" si="130"/>
        <v>0</v>
      </c>
      <c r="S720" s="114"/>
      <c r="T720" s="5" t="s">
        <v>24</v>
      </c>
      <c r="V720" s="25" t="str">
        <f t="shared" si="133"/>
        <v/>
      </c>
      <c r="W720" s="25" t="str">
        <f t="shared" si="131"/>
        <v/>
      </c>
      <c r="X720" s="25" t="str">
        <f t="shared" si="134"/>
        <v/>
      </c>
      <c r="Y720" s="25" t="s">
        <v>26</v>
      </c>
      <c r="Z720" s="29"/>
      <c r="AA720" s="25" t="str">
        <f t="shared" si="132"/>
        <v/>
      </c>
      <c r="AB720" s="29"/>
      <c r="AC720" s="29"/>
      <c r="AD720" s="87" t="str">
        <f t="shared" si="135"/>
        <v/>
      </c>
      <c r="AE720" s="95" t="str">
        <f t="shared" si="136"/>
        <v/>
      </c>
      <c r="AF720" s="23">
        <f t="shared" si="137"/>
        <v>1</v>
      </c>
      <c r="AG720" s="2">
        <f t="shared" si="138"/>
        <v>7</v>
      </c>
      <c r="AH720" s="2">
        <f t="shared" si="139"/>
        <v>1</v>
      </c>
      <c r="AI720" s="2">
        <f>COUNTIF(【編集不可】祝日一覧!$B$1:$B$23,$F720)</f>
        <v>0</v>
      </c>
      <c r="AJ720" s="2">
        <f>COUNTIF(【編集不可】祝日一覧!$B$1:$B$23,$AF720)</f>
        <v>0</v>
      </c>
      <c r="AK720" s="2" t="str">
        <f ca="1">$B720&amp;"-"&amp;COUNTIF($B$13:INDIRECT("B"&amp;12+A720),B720)</f>
        <v>-0</v>
      </c>
    </row>
    <row r="721" spans="1:37" ht="21.95" customHeight="1" x14ac:dyDescent="0.25">
      <c r="A721" s="7">
        <v>709</v>
      </c>
      <c r="B721" s="14"/>
      <c r="C721" s="28"/>
      <c r="D721" s="28"/>
      <c r="E721" s="17"/>
      <c r="F721" s="17"/>
      <c r="G721" s="6"/>
      <c r="H721" s="81" t="s">
        <v>24</v>
      </c>
      <c r="I721" s="113">
        <f t="shared" si="128"/>
        <v>0</v>
      </c>
      <c r="J721" s="114"/>
      <c r="K721" s="5" t="s">
        <v>24</v>
      </c>
      <c r="L721" s="6"/>
      <c r="M721" s="81" t="s">
        <v>25</v>
      </c>
      <c r="N721" s="113">
        <f t="shared" si="129"/>
        <v>0</v>
      </c>
      <c r="O721" s="114"/>
      <c r="P721" s="5" t="s">
        <v>24</v>
      </c>
      <c r="R721" s="113">
        <f t="shared" si="130"/>
        <v>0</v>
      </c>
      <c r="S721" s="114"/>
      <c r="T721" s="5" t="s">
        <v>24</v>
      </c>
      <c r="V721" s="25" t="str">
        <f t="shared" si="133"/>
        <v/>
      </c>
      <c r="W721" s="25" t="str">
        <f t="shared" si="131"/>
        <v/>
      </c>
      <c r="X721" s="25" t="str">
        <f t="shared" si="134"/>
        <v/>
      </c>
      <c r="Y721" s="25" t="s">
        <v>26</v>
      </c>
      <c r="Z721" s="29"/>
      <c r="AA721" s="25" t="str">
        <f t="shared" si="132"/>
        <v/>
      </c>
      <c r="AB721" s="29"/>
      <c r="AC721" s="29"/>
      <c r="AD721" s="87" t="str">
        <f t="shared" si="135"/>
        <v/>
      </c>
      <c r="AE721" s="95" t="str">
        <f t="shared" si="136"/>
        <v/>
      </c>
      <c r="AF721" s="23">
        <f t="shared" si="137"/>
        <v>1</v>
      </c>
      <c r="AG721" s="2">
        <f t="shared" si="138"/>
        <v>7</v>
      </c>
      <c r="AH721" s="2">
        <f t="shared" si="139"/>
        <v>1</v>
      </c>
      <c r="AI721" s="2">
        <f>COUNTIF(【編集不可】祝日一覧!$B$1:$B$23,$F721)</f>
        <v>0</v>
      </c>
      <c r="AJ721" s="2">
        <f>COUNTIF(【編集不可】祝日一覧!$B$1:$B$23,$AF721)</f>
        <v>0</v>
      </c>
      <c r="AK721" s="2" t="str">
        <f ca="1">$B721&amp;"-"&amp;COUNTIF($B$13:INDIRECT("B"&amp;12+A721),B721)</f>
        <v>-0</v>
      </c>
    </row>
    <row r="722" spans="1:37" ht="21.95" customHeight="1" x14ac:dyDescent="0.25">
      <c r="A722" s="7">
        <v>710</v>
      </c>
      <c r="B722" s="14"/>
      <c r="C722" s="28"/>
      <c r="D722" s="28"/>
      <c r="E722" s="17"/>
      <c r="F722" s="17"/>
      <c r="G722" s="6"/>
      <c r="H722" s="81" t="s">
        <v>24</v>
      </c>
      <c r="I722" s="113">
        <f t="shared" si="128"/>
        <v>0</v>
      </c>
      <c r="J722" s="114"/>
      <c r="K722" s="5" t="s">
        <v>24</v>
      </c>
      <c r="L722" s="6"/>
      <c r="M722" s="81" t="s">
        <v>25</v>
      </c>
      <c r="N722" s="113">
        <f t="shared" si="129"/>
        <v>0</v>
      </c>
      <c r="O722" s="114"/>
      <c r="P722" s="5" t="s">
        <v>24</v>
      </c>
      <c r="R722" s="113">
        <f t="shared" si="130"/>
        <v>0</v>
      </c>
      <c r="S722" s="114"/>
      <c r="T722" s="5" t="s">
        <v>24</v>
      </c>
      <c r="V722" s="25" t="str">
        <f t="shared" si="133"/>
        <v/>
      </c>
      <c r="W722" s="25" t="str">
        <f t="shared" si="131"/>
        <v/>
      </c>
      <c r="X722" s="25" t="str">
        <f t="shared" si="134"/>
        <v/>
      </c>
      <c r="Y722" s="25" t="s">
        <v>26</v>
      </c>
      <c r="Z722" s="29"/>
      <c r="AA722" s="25" t="str">
        <f t="shared" si="132"/>
        <v/>
      </c>
      <c r="AB722" s="29"/>
      <c r="AC722" s="29"/>
      <c r="AD722" s="87" t="str">
        <f t="shared" si="135"/>
        <v/>
      </c>
      <c r="AE722" s="95" t="str">
        <f t="shared" si="136"/>
        <v/>
      </c>
      <c r="AF722" s="23">
        <f t="shared" si="137"/>
        <v>1</v>
      </c>
      <c r="AG722" s="2">
        <f t="shared" si="138"/>
        <v>7</v>
      </c>
      <c r="AH722" s="2">
        <f t="shared" si="139"/>
        <v>1</v>
      </c>
      <c r="AI722" s="2">
        <f>COUNTIF(【編集不可】祝日一覧!$B$1:$B$23,$F722)</f>
        <v>0</v>
      </c>
      <c r="AJ722" s="2">
        <f>COUNTIF(【編集不可】祝日一覧!$B$1:$B$23,$AF722)</f>
        <v>0</v>
      </c>
      <c r="AK722" s="2" t="str">
        <f ca="1">$B722&amp;"-"&amp;COUNTIF($B$13:INDIRECT("B"&amp;12+A722),B722)</f>
        <v>-0</v>
      </c>
    </row>
    <row r="723" spans="1:37" ht="21.95" customHeight="1" x14ac:dyDescent="0.25">
      <c r="A723" s="7">
        <v>711</v>
      </c>
      <c r="B723" s="14"/>
      <c r="C723" s="28"/>
      <c r="D723" s="28"/>
      <c r="E723" s="17"/>
      <c r="F723" s="17"/>
      <c r="G723" s="6"/>
      <c r="H723" s="81" t="s">
        <v>24</v>
      </c>
      <c r="I723" s="113">
        <f t="shared" si="128"/>
        <v>0</v>
      </c>
      <c r="J723" s="114"/>
      <c r="K723" s="5" t="s">
        <v>24</v>
      </c>
      <c r="L723" s="6"/>
      <c r="M723" s="81" t="s">
        <v>25</v>
      </c>
      <c r="N723" s="113">
        <f t="shared" si="129"/>
        <v>0</v>
      </c>
      <c r="O723" s="114"/>
      <c r="P723" s="5" t="s">
        <v>24</v>
      </c>
      <c r="R723" s="113">
        <f t="shared" si="130"/>
        <v>0</v>
      </c>
      <c r="S723" s="114"/>
      <c r="T723" s="5" t="s">
        <v>24</v>
      </c>
      <c r="V723" s="25" t="str">
        <f t="shared" si="133"/>
        <v/>
      </c>
      <c r="W723" s="25" t="str">
        <f t="shared" si="131"/>
        <v/>
      </c>
      <c r="X723" s="25" t="str">
        <f t="shared" si="134"/>
        <v/>
      </c>
      <c r="Y723" s="25" t="s">
        <v>26</v>
      </c>
      <c r="Z723" s="29"/>
      <c r="AA723" s="25" t="str">
        <f t="shared" si="132"/>
        <v/>
      </c>
      <c r="AB723" s="29"/>
      <c r="AC723" s="29"/>
      <c r="AD723" s="87" t="str">
        <f t="shared" si="135"/>
        <v/>
      </c>
      <c r="AE723" s="95" t="str">
        <f t="shared" si="136"/>
        <v/>
      </c>
      <c r="AF723" s="23">
        <f t="shared" si="137"/>
        <v>1</v>
      </c>
      <c r="AG723" s="2">
        <f t="shared" si="138"/>
        <v>7</v>
      </c>
      <c r="AH723" s="2">
        <f t="shared" si="139"/>
        <v>1</v>
      </c>
      <c r="AI723" s="2">
        <f>COUNTIF(【編集不可】祝日一覧!$B$1:$B$23,$F723)</f>
        <v>0</v>
      </c>
      <c r="AJ723" s="2">
        <f>COUNTIF(【編集不可】祝日一覧!$B$1:$B$23,$AF723)</f>
        <v>0</v>
      </c>
      <c r="AK723" s="2" t="str">
        <f ca="1">$B723&amp;"-"&amp;COUNTIF($B$13:INDIRECT("B"&amp;12+A723),B723)</f>
        <v>-0</v>
      </c>
    </row>
    <row r="724" spans="1:37" ht="21.95" customHeight="1" x14ac:dyDescent="0.25">
      <c r="A724" s="7">
        <v>712</v>
      </c>
      <c r="B724" s="14"/>
      <c r="C724" s="28"/>
      <c r="D724" s="28"/>
      <c r="E724" s="17"/>
      <c r="F724" s="17"/>
      <c r="G724" s="6"/>
      <c r="H724" s="81" t="s">
        <v>24</v>
      </c>
      <c r="I724" s="113">
        <f t="shared" ref="I724:I787" si="140">IF(ROUNDDOWN(G724*0.2,0)&lt;3000,ROUNDDOWN(G724*0.2,0),3000)</f>
        <v>0</v>
      </c>
      <c r="J724" s="114"/>
      <c r="K724" s="5" t="s">
        <v>24</v>
      </c>
      <c r="L724" s="6"/>
      <c r="M724" s="81" t="s">
        <v>25</v>
      </c>
      <c r="N724" s="113">
        <f t="shared" si="129"/>
        <v>0</v>
      </c>
      <c r="O724" s="114"/>
      <c r="P724" s="5" t="s">
        <v>24</v>
      </c>
      <c r="R724" s="113">
        <f t="shared" si="130"/>
        <v>0</v>
      </c>
      <c r="S724" s="114"/>
      <c r="T724" s="5" t="s">
        <v>24</v>
      </c>
      <c r="V724" s="25" t="str">
        <f t="shared" si="133"/>
        <v/>
      </c>
      <c r="W724" s="25" t="str">
        <f t="shared" si="131"/>
        <v/>
      </c>
      <c r="X724" s="25" t="str">
        <f t="shared" si="134"/>
        <v/>
      </c>
      <c r="Y724" s="25" t="s">
        <v>26</v>
      </c>
      <c r="Z724" s="29"/>
      <c r="AA724" s="25" t="str">
        <f t="shared" si="132"/>
        <v/>
      </c>
      <c r="AB724" s="29"/>
      <c r="AC724" s="29"/>
      <c r="AD724" s="87" t="str">
        <f t="shared" si="135"/>
        <v/>
      </c>
      <c r="AE724" s="95" t="str">
        <f t="shared" si="136"/>
        <v/>
      </c>
      <c r="AF724" s="23">
        <f t="shared" si="137"/>
        <v>1</v>
      </c>
      <c r="AG724" s="2">
        <f t="shared" si="138"/>
        <v>7</v>
      </c>
      <c r="AH724" s="2">
        <f t="shared" si="139"/>
        <v>1</v>
      </c>
      <c r="AI724" s="2">
        <f>COUNTIF(【編集不可】祝日一覧!$B$1:$B$23,$F724)</f>
        <v>0</v>
      </c>
      <c r="AJ724" s="2">
        <f>COUNTIF(【編集不可】祝日一覧!$B$1:$B$23,$AF724)</f>
        <v>0</v>
      </c>
      <c r="AK724" s="2" t="str">
        <f ca="1">$B724&amp;"-"&amp;COUNTIF($B$13:INDIRECT("B"&amp;12+A724),B724)</f>
        <v>-0</v>
      </c>
    </row>
    <row r="725" spans="1:37" ht="21.95" customHeight="1" x14ac:dyDescent="0.25">
      <c r="A725" s="7">
        <v>713</v>
      </c>
      <c r="B725" s="14"/>
      <c r="C725" s="28"/>
      <c r="D725" s="28"/>
      <c r="E725" s="17"/>
      <c r="F725" s="17"/>
      <c r="G725" s="6"/>
      <c r="H725" s="81" t="s">
        <v>24</v>
      </c>
      <c r="I725" s="113">
        <f t="shared" si="140"/>
        <v>0</v>
      </c>
      <c r="J725" s="114"/>
      <c r="K725" s="5" t="s">
        <v>24</v>
      </c>
      <c r="L725" s="6"/>
      <c r="M725" s="81" t="s">
        <v>25</v>
      </c>
      <c r="N725" s="113">
        <f t="shared" si="129"/>
        <v>0</v>
      </c>
      <c r="O725" s="114"/>
      <c r="P725" s="5" t="s">
        <v>24</v>
      </c>
      <c r="R725" s="113">
        <f t="shared" si="130"/>
        <v>0</v>
      </c>
      <c r="S725" s="114"/>
      <c r="T725" s="5" t="s">
        <v>24</v>
      </c>
      <c r="V725" s="25" t="str">
        <f t="shared" si="133"/>
        <v/>
      </c>
      <c r="W725" s="25" t="str">
        <f t="shared" si="131"/>
        <v/>
      </c>
      <c r="X725" s="25" t="str">
        <f t="shared" si="134"/>
        <v/>
      </c>
      <c r="Y725" s="25" t="s">
        <v>26</v>
      </c>
      <c r="Z725" s="29"/>
      <c r="AA725" s="25" t="str">
        <f t="shared" si="132"/>
        <v/>
      </c>
      <c r="AB725" s="29"/>
      <c r="AC725" s="29"/>
      <c r="AD725" s="87" t="str">
        <f t="shared" si="135"/>
        <v/>
      </c>
      <c r="AE725" s="95" t="str">
        <f t="shared" si="136"/>
        <v/>
      </c>
      <c r="AF725" s="23">
        <f t="shared" si="137"/>
        <v>1</v>
      </c>
      <c r="AG725" s="2">
        <f t="shared" si="138"/>
        <v>7</v>
      </c>
      <c r="AH725" s="2">
        <f t="shared" si="139"/>
        <v>1</v>
      </c>
      <c r="AI725" s="2">
        <f>COUNTIF(【編集不可】祝日一覧!$B$1:$B$23,$F725)</f>
        <v>0</v>
      </c>
      <c r="AJ725" s="2">
        <f>COUNTIF(【編集不可】祝日一覧!$B$1:$B$23,$AF725)</f>
        <v>0</v>
      </c>
      <c r="AK725" s="2" t="str">
        <f ca="1">$B725&amp;"-"&amp;COUNTIF($B$13:INDIRECT("B"&amp;12+A725),B725)</f>
        <v>-0</v>
      </c>
    </row>
    <row r="726" spans="1:37" ht="21.95" customHeight="1" x14ac:dyDescent="0.25">
      <c r="A726" s="7">
        <v>714</v>
      </c>
      <c r="B726" s="14"/>
      <c r="C726" s="28"/>
      <c r="D726" s="28"/>
      <c r="E726" s="17"/>
      <c r="F726" s="17"/>
      <c r="G726" s="6"/>
      <c r="H726" s="81" t="s">
        <v>24</v>
      </c>
      <c r="I726" s="113">
        <f t="shared" si="140"/>
        <v>0</v>
      </c>
      <c r="J726" s="114"/>
      <c r="K726" s="5" t="s">
        <v>24</v>
      </c>
      <c r="L726" s="6"/>
      <c r="M726" s="81" t="s">
        <v>25</v>
      </c>
      <c r="N726" s="113">
        <f t="shared" si="129"/>
        <v>0</v>
      </c>
      <c r="O726" s="114"/>
      <c r="P726" s="5" t="s">
        <v>24</v>
      </c>
      <c r="R726" s="113">
        <f t="shared" si="130"/>
        <v>0</v>
      </c>
      <c r="S726" s="114"/>
      <c r="T726" s="5" t="s">
        <v>24</v>
      </c>
      <c r="V726" s="25" t="str">
        <f t="shared" si="133"/>
        <v/>
      </c>
      <c r="W726" s="25" t="str">
        <f t="shared" si="131"/>
        <v/>
      </c>
      <c r="X726" s="25" t="str">
        <f t="shared" si="134"/>
        <v/>
      </c>
      <c r="Y726" s="25" t="s">
        <v>26</v>
      </c>
      <c r="Z726" s="29"/>
      <c r="AA726" s="25" t="str">
        <f t="shared" si="132"/>
        <v/>
      </c>
      <c r="AB726" s="29"/>
      <c r="AC726" s="29"/>
      <c r="AD726" s="87" t="str">
        <f t="shared" si="135"/>
        <v/>
      </c>
      <c r="AE726" s="95" t="str">
        <f t="shared" si="136"/>
        <v/>
      </c>
      <c r="AF726" s="23">
        <f t="shared" si="137"/>
        <v>1</v>
      </c>
      <c r="AG726" s="2">
        <f t="shared" si="138"/>
        <v>7</v>
      </c>
      <c r="AH726" s="2">
        <f t="shared" si="139"/>
        <v>1</v>
      </c>
      <c r="AI726" s="2">
        <f>COUNTIF(【編集不可】祝日一覧!$B$1:$B$23,$F726)</f>
        <v>0</v>
      </c>
      <c r="AJ726" s="2">
        <f>COUNTIF(【編集不可】祝日一覧!$B$1:$B$23,$AF726)</f>
        <v>0</v>
      </c>
      <c r="AK726" s="2" t="str">
        <f ca="1">$B726&amp;"-"&amp;COUNTIF($B$13:INDIRECT("B"&amp;12+A726),B726)</f>
        <v>-0</v>
      </c>
    </row>
    <row r="727" spans="1:37" ht="21.95" customHeight="1" x14ac:dyDescent="0.25">
      <c r="A727" s="7">
        <v>715</v>
      </c>
      <c r="B727" s="14"/>
      <c r="C727" s="28"/>
      <c r="D727" s="28"/>
      <c r="E727" s="17"/>
      <c r="F727" s="17"/>
      <c r="G727" s="6"/>
      <c r="H727" s="81" t="s">
        <v>24</v>
      </c>
      <c r="I727" s="113">
        <f t="shared" si="140"/>
        <v>0</v>
      </c>
      <c r="J727" s="114"/>
      <c r="K727" s="5" t="s">
        <v>24</v>
      </c>
      <c r="L727" s="6"/>
      <c r="M727" s="81" t="s">
        <v>25</v>
      </c>
      <c r="N727" s="113">
        <f t="shared" si="129"/>
        <v>0</v>
      </c>
      <c r="O727" s="114"/>
      <c r="P727" s="5" t="s">
        <v>24</v>
      </c>
      <c r="R727" s="113">
        <f t="shared" si="130"/>
        <v>0</v>
      </c>
      <c r="S727" s="114"/>
      <c r="T727" s="5" t="s">
        <v>24</v>
      </c>
      <c r="V727" s="25" t="str">
        <f t="shared" si="133"/>
        <v/>
      </c>
      <c r="W727" s="25" t="str">
        <f t="shared" si="131"/>
        <v/>
      </c>
      <c r="X727" s="25" t="str">
        <f t="shared" si="134"/>
        <v/>
      </c>
      <c r="Y727" s="25" t="s">
        <v>26</v>
      </c>
      <c r="Z727" s="29"/>
      <c r="AA727" s="25" t="str">
        <f t="shared" si="132"/>
        <v/>
      </c>
      <c r="AB727" s="29"/>
      <c r="AC727" s="29"/>
      <c r="AD727" s="87" t="str">
        <f t="shared" si="135"/>
        <v/>
      </c>
      <c r="AE727" s="95" t="str">
        <f t="shared" si="136"/>
        <v/>
      </c>
      <c r="AF727" s="23">
        <f t="shared" si="137"/>
        <v>1</v>
      </c>
      <c r="AG727" s="2">
        <f t="shared" si="138"/>
        <v>7</v>
      </c>
      <c r="AH727" s="2">
        <f t="shared" si="139"/>
        <v>1</v>
      </c>
      <c r="AI727" s="2">
        <f>COUNTIF(【編集不可】祝日一覧!$B$1:$B$23,$F727)</f>
        <v>0</v>
      </c>
      <c r="AJ727" s="2">
        <f>COUNTIF(【編集不可】祝日一覧!$B$1:$B$23,$AF727)</f>
        <v>0</v>
      </c>
      <c r="AK727" s="2" t="str">
        <f ca="1">$B727&amp;"-"&amp;COUNTIF($B$13:INDIRECT("B"&amp;12+A727),B727)</f>
        <v>-0</v>
      </c>
    </row>
    <row r="728" spans="1:37" ht="21.95" customHeight="1" x14ac:dyDescent="0.25">
      <c r="A728" s="7">
        <v>716</v>
      </c>
      <c r="B728" s="14"/>
      <c r="C728" s="28"/>
      <c r="D728" s="28"/>
      <c r="E728" s="17"/>
      <c r="F728" s="17"/>
      <c r="G728" s="6"/>
      <c r="H728" s="81" t="s">
        <v>24</v>
      </c>
      <c r="I728" s="113">
        <f t="shared" si="140"/>
        <v>0</v>
      </c>
      <c r="J728" s="114"/>
      <c r="K728" s="5" t="s">
        <v>24</v>
      </c>
      <c r="L728" s="6"/>
      <c r="M728" s="81" t="s">
        <v>25</v>
      </c>
      <c r="N728" s="113">
        <f t="shared" si="129"/>
        <v>0</v>
      </c>
      <c r="O728" s="114"/>
      <c r="P728" s="5" t="s">
        <v>24</v>
      </c>
      <c r="R728" s="113">
        <f t="shared" si="130"/>
        <v>0</v>
      </c>
      <c r="S728" s="114"/>
      <c r="T728" s="5" t="s">
        <v>24</v>
      </c>
      <c r="V728" s="25" t="str">
        <f t="shared" si="133"/>
        <v/>
      </c>
      <c r="W728" s="25" t="str">
        <f t="shared" si="131"/>
        <v/>
      </c>
      <c r="X728" s="25" t="str">
        <f t="shared" si="134"/>
        <v/>
      </c>
      <c r="Y728" s="25" t="s">
        <v>26</v>
      </c>
      <c r="Z728" s="29"/>
      <c r="AA728" s="25" t="str">
        <f t="shared" si="132"/>
        <v/>
      </c>
      <c r="AB728" s="29"/>
      <c r="AC728" s="29"/>
      <c r="AD728" s="87" t="str">
        <f t="shared" si="135"/>
        <v/>
      </c>
      <c r="AE728" s="95" t="str">
        <f t="shared" si="136"/>
        <v/>
      </c>
      <c r="AF728" s="23">
        <f t="shared" si="137"/>
        <v>1</v>
      </c>
      <c r="AG728" s="2">
        <f t="shared" si="138"/>
        <v>7</v>
      </c>
      <c r="AH728" s="2">
        <f t="shared" si="139"/>
        <v>1</v>
      </c>
      <c r="AI728" s="2">
        <f>COUNTIF(【編集不可】祝日一覧!$B$1:$B$23,$F728)</f>
        <v>0</v>
      </c>
      <c r="AJ728" s="2">
        <f>COUNTIF(【編集不可】祝日一覧!$B$1:$B$23,$AF728)</f>
        <v>0</v>
      </c>
      <c r="AK728" s="2" t="str">
        <f ca="1">$B728&amp;"-"&amp;COUNTIF($B$13:INDIRECT("B"&amp;12+A728),B728)</f>
        <v>-0</v>
      </c>
    </row>
    <row r="729" spans="1:37" ht="21.95" customHeight="1" x14ac:dyDescent="0.25">
      <c r="A729" s="7">
        <v>717</v>
      </c>
      <c r="B729" s="14"/>
      <c r="C729" s="28"/>
      <c r="D729" s="28"/>
      <c r="E729" s="17"/>
      <c r="F729" s="17"/>
      <c r="G729" s="6"/>
      <c r="H729" s="81" t="s">
        <v>24</v>
      </c>
      <c r="I729" s="113">
        <f t="shared" si="140"/>
        <v>0</v>
      </c>
      <c r="J729" s="114"/>
      <c r="K729" s="5" t="s">
        <v>24</v>
      </c>
      <c r="L729" s="6"/>
      <c r="M729" s="81" t="s">
        <v>25</v>
      </c>
      <c r="N729" s="113">
        <f t="shared" si="129"/>
        <v>0</v>
      </c>
      <c r="O729" s="114"/>
      <c r="P729" s="5" t="s">
        <v>24</v>
      </c>
      <c r="R729" s="113">
        <f t="shared" si="130"/>
        <v>0</v>
      </c>
      <c r="S729" s="114"/>
      <c r="T729" s="5" t="s">
        <v>24</v>
      </c>
      <c r="V729" s="25" t="str">
        <f t="shared" si="133"/>
        <v/>
      </c>
      <c r="W729" s="25" t="str">
        <f t="shared" si="131"/>
        <v/>
      </c>
      <c r="X729" s="25" t="str">
        <f t="shared" si="134"/>
        <v/>
      </c>
      <c r="Y729" s="25" t="s">
        <v>26</v>
      </c>
      <c r="Z729" s="29"/>
      <c r="AA729" s="25" t="str">
        <f t="shared" si="132"/>
        <v/>
      </c>
      <c r="AB729" s="29"/>
      <c r="AC729" s="29"/>
      <c r="AD729" s="87" t="str">
        <f t="shared" si="135"/>
        <v/>
      </c>
      <c r="AE729" s="95" t="str">
        <f t="shared" si="136"/>
        <v/>
      </c>
      <c r="AF729" s="23">
        <f t="shared" si="137"/>
        <v>1</v>
      </c>
      <c r="AG729" s="2">
        <f t="shared" si="138"/>
        <v>7</v>
      </c>
      <c r="AH729" s="2">
        <f t="shared" si="139"/>
        <v>1</v>
      </c>
      <c r="AI729" s="2">
        <f>COUNTIF(【編集不可】祝日一覧!$B$1:$B$23,$F729)</f>
        <v>0</v>
      </c>
      <c r="AJ729" s="2">
        <f>COUNTIF(【編集不可】祝日一覧!$B$1:$B$23,$AF729)</f>
        <v>0</v>
      </c>
      <c r="AK729" s="2" t="str">
        <f ca="1">$B729&amp;"-"&amp;COUNTIF($B$13:INDIRECT("B"&amp;12+A729),B729)</f>
        <v>-0</v>
      </c>
    </row>
    <row r="730" spans="1:37" ht="21.95" customHeight="1" x14ac:dyDescent="0.25">
      <c r="A730" s="7">
        <v>718</v>
      </c>
      <c r="B730" s="14"/>
      <c r="C730" s="28"/>
      <c r="D730" s="28"/>
      <c r="E730" s="17"/>
      <c r="F730" s="17"/>
      <c r="G730" s="6"/>
      <c r="H730" s="81" t="s">
        <v>24</v>
      </c>
      <c r="I730" s="113">
        <f t="shared" si="140"/>
        <v>0</v>
      </c>
      <c r="J730" s="114"/>
      <c r="K730" s="5" t="s">
        <v>24</v>
      </c>
      <c r="L730" s="6"/>
      <c r="M730" s="81" t="s">
        <v>25</v>
      </c>
      <c r="N730" s="113">
        <f t="shared" si="129"/>
        <v>0</v>
      </c>
      <c r="O730" s="114"/>
      <c r="P730" s="5" t="s">
        <v>24</v>
      </c>
      <c r="R730" s="113">
        <f t="shared" si="130"/>
        <v>0</v>
      </c>
      <c r="S730" s="114"/>
      <c r="T730" s="5" t="s">
        <v>24</v>
      </c>
      <c r="V730" s="25" t="str">
        <f t="shared" si="133"/>
        <v/>
      </c>
      <c r="W730" s="25" t="str">
        <f t="shared" si="131"/>
        <v/>
      </c>
      <c r="X730" s="25" t="str">
        <f t="shared" si="134"/>
        <v/>
      </c>
      <c r="Y730" s="25" t="s">
        <v>26</v>
      </c>
      <c r="Z730" s="29"/>
      <c r="AA730" s="25" t="str">
        <f t="shared" si="132"/>
        <v/>
      </c>
      <c r="AB730" s="29"/>
      <c r="AC730" s="29"/>
      <c r="AD730" s="87" t="str">
        <f t="shared" si="135"/>
        <v/>
      </c>
      <c r="AE730" s="95" t="str">
        <f t="shared" si="136"/>
        <v/>
      </c>
      <c r="AF730" s="23">
        <f t="shared" si="137"/>
        <v>1</v>
      </c>
      <c r="AG730" s="2">
        <f t="shared" si="138"/>
        <v>7</v>
      </c>
      <c r="AH730" s="2">
        <f t="shared" si="139"/>
        <v>1</v>
      </c>
      <c r="AI730" s="2">
        <f>COUNTIF(【編集不可】祝日一覧!$B$1:$B$23,$F730)</f>
        <v>0</v>
      </c>
      <c r="AJ730" s="2">
        <f>COUNTIF(【編集不可】祝日一覧!$B$1:$B$23,$AF730)</f>
        <v>0</v>
      </c>
      <c r="AK730" s="2" t="str">
        <f ca="1">$B730&amp;"-"&amp;COUNTIF($B$13:INDIRECT("B"&amp;12+A730),B730)</f>
        <v>-0</v>
      </c>
    </row>
    <row r="731" spans="1:37" ht="21.95" customHeight="1" x14ac:dyDescent="0.25">
      <c r="A731" s="7">
        <v>719</v>
      </c>
      <c r="B731" s="14"/>
      <c r="C731" s="28"/>
      <c r="D731" s="28"/>
      <c r="E731" s="17"/>
      <c r="F731" s="17"/>
      <c r="G731" s="6"/>
      <c r="H731" s="81" t="s">
        <v>24</v>
      </c>
      <c r="I731" s="113">
        <f t="shared" si="140"/>
        <v>0</v>
      </c>
      <c r="J731" s="114"/>
      <c r="K731" s="5" t="s">
        <v>24</v>
      </c>
      <c r="L731" s="6"/>
      <c r="M731" s="81" t="s">
        <v>25</v>
      </c>
      <c r="N731" s="113">
        <f t="shared" si="129"/>
        <v>0</v>
      </c>
      <c r="O731" s="114"/>
      <c r="P731" s="5" t="s">
        <v>24</v>
      </c>
      <c r="R731" s="113">
        <f t="shared" si="130"/>
        <v>0</v>
      </c>
      <c r="S731" s="114"/>
      <c r="T731" s="5" t="s">
        <v>24</v>
      </c>
      <c r="V731" s="25" t="str">
        <f t="shared" si="133"/>
        <v/>
      </c>
      <c r="W731" s="25" t="str">
        <f t="shared" si="131"/>
        <v/>
      </c>
      <c r="X731" s="25" t="str">
        <f t="shared" si="134"/>
        <v/>
      </c>
      <c r="Y731" s="25" t="s">
        <v>26</v>
      </c>
      <c r="Z731" s="29"/>
      <c r="AA731" s="25" t="str">
        <f t="shared" si="132"/>
        <v/>
      </c>
      <c r="AB731" s="29"/>
      <c r="AC731" s="29"/>
      <c r="AD731" s="87" t="str">
        <f t="shared" si="135"/>
        <v/>
      </c>
      <c r="AE731" s="95" t="str">
        <f t="shared" si="136"/>
        <v/>
      </c>
      <c r="AF731" s="23">
        <f t="shared" si="137"/>
        <v>1</v>
      </c>
      <c r="AG731" s="2">
        <f t="shared" si="138"/>
        <v>7</v>
      </c>
      <c r="AH731" s="2">
        <f t="shared" si="139"/>
        <v>1</v>
      </c>
      <c r="AI731" s="2">
        <f>COUNTIF(【編集不可】祝日一覧!$B$1:$B$23,$F731)</f>
        <v>0</v>
      </c>
      <c r="AJ731" s="2">
        <f>COUNTIF(【編集不可】祝日一覧!$B$1:$B$23,$AF731)</f>
        <v>0</v>
      </c>
      <c r="AK731" s="2" t="str">
        <f ca="1">$B731&amp;"-"&amp;COUNTIF($B$13:INDIRECT("B"&amp;12+A731),B731)</f>
        <v>-0</v>
      </c>
    </row>
    <row r="732" spans="1:37" ht="21.95" customHeight="1" x14ac:dyDescent="0.25">
      <c r="A732" s="7">
        <v>720</v>
      </c>
      <c r="B732" s="14"/>
      <c r="C732" s="28"/>
      <c r="D732" s="28"/>
      <c r="E732" s="17"/>
      <c r="F732" s="17"/>
      <c r="G732" s="6"/>
      <c r="H732" s="81" t="s">
        <v>24</v>
      </c>
      <c r="I732" s="113">
        <f t="shared" si="140"/>
        <v>0</v>
      </c>
      <c r="J732" s="114"/>
      <c r="K732" s="5" t="s">
        <v>24</v>
      </c>
      <c r="L732" s="6"/>
      <c r="M732" s="81" t="s">
        <v>25</v>
      </c>
      <c r="N732" s="113">
        <f t="shared" si="129"/>
        <v>0</v>
      </c>
      <c r="O732" s="114"/>
      <c r="P732" s="5" t="s">
        <v>24</v>
      </c>
      <c r="R732" s="113">
        <f t="shared" si="130"/>
        <v>0</v>
      </c>
      <c r="S732" s="114"/>
      <c r="T732" s="5" t="s">
        <v>24</v>
      </c>
      <c r="V732" s="25" t="str">
        <f t="shared" si="133"/>
        <v/>
      </c>
      <c r="W732" s="25" t="str">
        <f t="shared" si="131"/>
        <v/>
      </c>
      <c r="X732" s="25" t="str">
        <f t="shared" si="134"/>
        <v/>
      </c>
      <c r="Y732" s="25" t="s">
        <v>26</v>
      </c>
      <c r="Z732" s="29"/>
      <c r="AA732" s="25" t="str">
        <f t="shared" si="132"/>
        <v/>
      </c>
      <c r="AB732" s="29"/>
      <c r="AC732" s="29"/>
      <c r="AD732" s="87" t="str">
        <f t="shared" si="135"/>
        <v/>
      </c>
      <c r="AE732" s="95" t="str">
        <f t="shared" si="136"/>
        <v/>
      </c>
      <c r="AF732" s="23">
        <f t="shared" si="137"/>
        <v>1</v>
      </c>
      <c r="AG732" s="2">
        <f t="shared" si="138"/>
        <v>7</v>
      </c>
      <c r="AH732" s="2">
        <f t="shared" si="139"/>
        <v>1</v>
      </c>
      <c r="AI732" s="2">
        <f>COUNTIF(【編集不可】祝日一覧!$B$1:$B$23,$F732)</f>
        <v>0</v>
      </c>
      <c r="AJ732" s="2">
        <f>COUNTIF(【編集不可】祝日一覧!$B$1:$B$23,$AF732)</f>
        <v>0</v>
      </c>
      <c r="AK732" s="2" t="str">
        <f ca="1">$B732&amp;"-"&amp;COUNTIF($B$13:INDIRECT("B"&amp;12+A732),B732)</f>
        <v>-0</v>
      </c>
    </row>
    <row r="733" spans="1:37" ht="21.95" customHeight="1" x14ac:dyDescent="0.25">
      <c r="A733" s="7">
        <v>721</v>
      </c>
      <c r="B733" s="14"/>
      <c r="C733" s="28"/>
      <c r="D733" s="28"/>
      <c r="E733" s="17"/>
      <c r="F733" s="17"/>
      <c r="G733" s="6"/>
      <c r="H733" s="81" t="s">
        <v>24</v>
      </c>
      <c r="I733" s="113">
        <f t="shared" si="140"/>
        <v>0</v>
      </c>
      <c r="J733" s="114"/>
      <c r="K733" s="5" t="s">
        <v>24</v>
      </c>
      <c r="L733" s="6"/>
      <c r="M733" s="81" t="s">
        <v>25</v>
      </c>
      <c r="N733" s="113">
        <f t="shared" si="129"/>
        <v>0</v>
      </c>
      <c r="O733" s="114"/>
      <c r="P733" s="5" t="s">
        <v>24</v>
      </c>
      <c r="R733" s="113">
        <f t="shared" si="130"/>
        <v>0</v>
      </c>
      <c r="S733" s="114"/>
      <c r="T733" s="5" t="s">
        <v>24</v>
      </c>
      <c r="V733" s="25" t="str">
        <f t="shared" si="133"/>
        <v/>
      </c>
      <c r="W733" s="25" t="str">
        <f t="shared" si="131"/>
        <v/>
      </c>
      <c r="X733" s="25" t="str">
        <f t="shared" si="134"/>
        <v/>
      </c>
      <c r="Y733" s="25" t="s">
        <v>26</v>
      </c>
      <c r="Z733" s="29"/>
      <c r="AA733" s="25" t="str">
        <f t="shared" si="132"/>
        <v/>
      </c>
      <c r="AB733" s="29"/>
      <c r="AC733" s="29"/>
      <c r="AD733" s="87" t="str">
        <f t="shared" si="135"/>
        <v/>
      </c>
      <c r="AE733" s="95" t="str">
        <f t="shared" si="136"/>
        <v/>
      </c>
      <c r="AF733" s="23">
        <f t="shared" si="137"/>
        <v>1</v>
      </c>
      <c r="AG733" s="2">
        <f t="shared" si="138"/>
        <v>7</v>
      </c>
      <c r="AH733" s="2">
        <f t="shared" si="139"/>
        <v>1</v>
      </c>
      <c r="AI733" s="2">
        <f>COUNTIF(【編集不可】祝日一覧!$B$1:$B$23,$F733)</f>
        <v>0</v>
      </c>
      <c r="AJ733" s="2">
        <f>COUNTIF(【編集不可】祝日一覧!$B$1:$B$23,$AF733)</f>
        <v>0</v>
      </c>
      <c r="AK733" s="2" t="str">
        <f ca="1">$B733&amp;"-"&amp;COUNTIF($B$13:INDIRECT("B"&amp;12+A733),B733)</f>
        <v>-0</v>
      </c>
    </row>
    <row r="734" spans="1:37" ht="21.95" customHeight="1" x14ac:dyDescent="0.25">
      <c r="A734" s="7">
        <v>722</v>
      </c>
      <c r="B734" s="14"/>
      <c r="C734" s="28"/>
      <c r="D734" s="28"/>
      <c r="E734" s="17"/>
      <c r="F734" s="17"/>
      <c r="G734" s="6"/>
      <c r="H734" s="81" t="s">
        <v>24</v>
      </c>
      <c r="I734" s="113">
        <f t="shared" si="140"/>
        <v>0</v>
      </c>
      <c r="J734" s="114"/>
      <c r="K734" s="5" t="s">
        <v>24</v>
      </c>
      <c r="L734" s="6"/>
      <c r="M734" s="81" t="s">
        <v>25</v>
      </c>
      <c r="N734" s="113">
        <f t="shared" si="129"/>
        <v>0</v>
      </c>
      <c r="O734" s="114"/>
      <c r="P734" s="5" t="s">
        <v>24</v>
      </c>
      <c r="R734" s="113">
        <f t="shared" si="130"/>
        <v>0</v>
      </c>
      <c r="S734" s="114"/>
      <c r="T734" s="5" t="s">
        <v>24</v>
      </c>
      <c r="V734" s="25" t="str">
        <f t="shared" si="133"/>
        <v/>
      </c>
      <c r="W734" s="25" t="str">
        <f t="shared" si="131"/>
        <v/>
      </c>
      <c r="X734" s="25" t="str">
        <f t="shared" si="134"/>
        <v/>
      </c>
      <c r="Y734" s="25" t="s">
        <v>26</v>
      </c>
      <c r="Z734" s="29"/>
      <c r="AA734" s="25" t="str">
        <f t="shared" si="132"/>
        <v/>
      </c>
      <c r="AB734" s="29"/>
      <c r="AC734" s="29"/>
      <c r="AD734" s="87" t="str">
        <f t="shared" si="135"/>
        <v/>
      </c>
      <c r="AE734" s="95" t="str">
        <f t="shared" si="136"/>
        <v/>
      </c>
      <c r="AF734" s="23">
        <f t="shared" si="137"/>
        <v>1</v>
      </c>
      <c r="AG734" s="2">
        <f t="shared" si="138"/>
        <v>7</v>
      </c>
      <c r="AH734" s="2">
        <f t="shared" si="139"/>
        <v>1</v>
      </c>
      <c r="AI734" s="2">
        <f>COUNTIF(【編集不可】祝日一覧!$B$1:$B$23,$F734)</f>
        <v>0</v>
      </c>
      <c r="AJ734" s="2">
        <f>COUNTIF(【編集不可】祝日一覧!$B$1:$B$23,$AF734)</f>
        <v>0</v>
      </c>
      <c r="AK734" s="2" t="str">
        <f ca="1">$B734&amp;"-"&amp;COUNTIF($B$13:INDIRECT("B"&amp;12+A734),B734)</f>
        <v>-0</v>
      </c>
    </row>
    <row r="735" spans="1:37" ht="21.95" customHeight="1" x14ac:dyDescent="0.25">
      <c r="A735" s="7">
        <v>723</v>
      </c>
      <c r="B735" s="14"/>
      <c r="C735" s="28"/>
      <c r="D735" s="28"/>
      <c r="E735" s="17"/>
      <c r="F735" s="17"/>
      <c r="G735" s="6"/>
      <c r="H735" s="81" t="s">
        <v>24</v>
      </c>
      <c r="I735" s="113">
        <f t="shared" si="140"/>
        <v>0</v>
      </c>
      <c r="J735" s="114"/>
      <c r="K735" s="5" t="s">
        <v>24</v>
      </c>
      <c r="L735" s="6"/>
      <c r="M735" s="81" t="s">
        <v>25</v>
      </c>
      <c r="N735" s="113">
        <f t="shared" si="129"/>
        <v>0</v>
      </c>
      <c r="O735" s="114"/>
      <c r="P735" s="5" t="s">
        <v>24</v>
      </c>
      <c r="R735" s="113">
        <f t="shared" si="130"/>
        <v>0</v>
      </c>
      <c r="S735" s="114"/>
      <c r="T735" s="5" t="s">
        <v>24</v>
      </c>
      <c r="V735" s="25" t="str">
        <f t="shared" si="133"/>
        <v/>
      </c>
      <c r="W735" s="25" t="str">
        <f t="shared" si="131"/>
        <v/>
      </c>
      <c r="X735" s="25" t="str">
        <f t="shared" si="134"/>
        <v/>
      </c>
      <c r="Y735" s="25" t="s">
        <v>26</v>
      </c>
      <c r="Z735" s="29"/>
      <c r="AA735" s="25" t="str">
        <f t="shared" si="132"/>
        <v/>
      </c>
      <c r="AB735" s="29"/>
      <c r="AC735" s="29"/>
      <c r="AD735" s="87" t="str">
        <f t="shared" si="135"/>
        <v/>
      </c>
      <c r="AE735" s="95" t="str">
        <f t="shared" si="136"/>
        <v/>
      </c>
      <c r="AF735" s="23">
        <f t="shared" si="137"/>
        <v>1</v>
      </c>
      <c r="AG735" s="2">
        <f t="shared" si="138"/>
        <v>7</v>
      </c>
      <c r="AH735" s="2">
        <f t="shared" si="139"/>
        <v>1</v>
      </c>
      <c r="AI735" s="2">
        <f>COUNTIF(【編集不可】祝日一覧!$B$1:$B$23,$F735)</f>
        <v>0</v>
      </c>
      <c r="AJ735" s="2">
        <f>COUNTIF(【編集不可】祝日一覧!$B$1:$B$23,$AF735)</f>
        <v>0</v>
      </c>
      <c r="AK735" s="2" t="str">
        <f ca="1">$B735&amp;"-"&amp;COUNTIF($B$13:INDIRECT("B"&amp;12+A735),B735)</f>
        <v>-0</v>
      </c>
    </row>
    <row r="736" spans="1:37" ht="21.95" customHeight="1" x14ac:dyDescent="0.25">
      <c r="A736" s="7">
        <v>724</v>
      </c>
      <c r="B736" s="14"/>
      <c r="C736" s="28"/>
      <c r="D736" s="28"/>
      <c r="E736" s="17"/>
      <c r="F736" s="17"/>
      <c r="G736" s="6"/>
      <c r="H736" s="81" t="s">
        <v>24</v>
      </c>
      <c r="I736" s="113">
        <f t="shared" si="140"/>
        <v>0</v>
      </c>
      <c r="J736" s="114"/>
      <c r="K736" s="5" t="s">
        <v>24</v>
      </c>
      <c r="L736" s="6"/>
      <c r="M736" s="81" t="s">
        <v>25</v>
      </c>
      <c r="N736" s="113">
        <f t="shared" si="129"/>
        <v>0</v>
      </c>
      <c r="O736" s="114"/>
      <c r="P736" s="5" t="s">
        <v>24</v>
      </c>
      <c r="R736" s="113">
        <f t="shared" si="130"/>
        <v>0</v>
      </c>
      <c r="S736" s="114"/>
      <c r="T736" s="5" t="s">
        <v>24</v>
      </c>
      <c r="V736" s="25" t="str">
        <f t="shared" si="133"/>
        <v/>
      </c>
      <c r="W736" s="25" t="str">
        <f t="shared" si="131"/>
        <v/>
      </c>
      <c r="X736" s="25" t="str">
        <f t="shared" si="134"/>
        <v/>
      </c>
      <c r="Y736" s="25" t="s">
        <v>26</v>
      </c>
      <c r="Z736" s="29"/>
      <c r="AA736" s="25" t="str">
        <f t="shared" si="132"/>
        <v/>
      </c>
      <c r="AB736" s="29"/>
      <c r="AC736" s="29"/>
      <c r="AD736" s="87" t="str">
        <f t="shared" si="135"/>
        <v/>
      </c>
      <c r="AE736" s="95" t="str">
        <f t="shared" si="136"/>
        <v/>
      </c>
      <c r="AF736" s="23">
        <f t="shared" si="137"/>
        <v>1</v>
      </c>
      <c r="AG736" s="2">
        <f t="shared" si="138"/>
        <v>7</v>
      </c>
      <c r="AH736" s="2">
        <f t="shared" si="139"/>
        <v>1</v>
      </c>
      <c r="AI736" s="2">
        <f>COUNTIF(【編集不可】祝日一覧!$B$1:$B$23,$F736)</f>
        <v>0</v>
      </c>
      <c r="AJ736" s="2">
        <f>COUNTIF(【編集不可】祝日一覧!$B$1:$B$23,$AF736)</f>
        <v>0</v>
      </c>
      <c r="AK736" s="2" t="str">
        <f ca="1">$B736&amp;"-"&amp;COUNTIF($B$13:INDIRECT("B"&amp;12+A736),B736)</f>
        <v>-0</v>
      </c>
    </row>
    <row r="737" spans="1:37" ht="21.95" customHeight="1" x14ac:dyDescent="0.25">
      <c r="A737" s="7">
        <v>725</v>
      </c>
      <c r="B737" s="14"/>
      <c r="C737" s="28"/>
      <c r="D737" s="28"/>
      <c r="E737" s="17"/>
      <c r="F737" s="17"/>
      <c r="G737" s="6"/>
      <c r="H737" s="81" t="s">
        <v>24</v>
      </c>
      <c r="I737" s="113">
        <f t="shared" si="140"/>
        <v>0</v>
      </c>
      <c r="J737" s="114"/>
      <c r="K737" s="5" t="s">
        <v>24</v>
      </c>
      <c r="L737" s="6"/>
      <c r="M737" s="81" t="s">
        <v>25</v>
      </c>
      <c r="N737" s="113">
        <f t="shared" si="129"/>
        <v>0</v>
      </c>
      <c r="O737" s="114"/>
      <c r="P737" s="5" t="s">
        <v>24</v>
      </c>
      <c r="R737" s="113">
        <f t="shared" si="130"/>
        <v>0</v>
      </c>
      <c r="S737" s="114"/>
      <c r="T737" s="5" t="s">
        <v>24</v>
      </c>
      <c r="V737" s="25" t="str">
        <f t="shared" si="133"/>
        <v/>
      </c>
      <c r="W737" s="25" t="str">
        <f t="shared" si="131"/>
        <v/>
      </c>
      <c r="X737" s="25" t="str">
        <f t="shared" si="134"/>
        <v/>
      </c>
      <c r="Y737" s="25" t="s">
        <v>26</v>
      </c>
      <c r="Z737" s="29"/>
      <c r="AA737" s="25" t="str">
        <f t="shared" si="132"/>
        <v/>
      </c>
      <c r="AB737" s="29"/>
      <c r="AC737" s="29"/>
      <c r="AD737" s="87" t="str">
        <f t="shared" si="135"/>
        <v/>
      </c>
      <c r="AE737" s="95" t="str">
        <f t="shared" si="136"/>
        <v/>
      </c>
      <c r="AF737" s="23">
        <f t="shared" si="137"/>
        <v>1</v>
      </c>
      <c r="AG737" s="2">
        <f t="shared" si="138"/>
        <v>7</v>
      </c>
      <c r="AH737" s="2">
        <f t="shared" si="139"/>
        <v>1</v>
      </c>
      <c r="AI737" s="2">
        <f>COUNTIF(【編集不可】祝日一覧!$B$1:$B$23,$F737)</f>
        <v>0</v>
      </c>
      <c r="AJ737" s="2">
        <f>COUNTIF(【編集不可】祝日一覧!$B$1:$B$23,$AF737)</f>
        <v>0</v>
      </c>
      <c r="AK737" s="2" t="str">
        <f ca="1">$B737&amp;"-"&amp;COUNTIF($B$13:INDIRECT("B"&amp;12+A737),B737)</f>
        <v>-0</v>
      </c>
    </row>
    <row r="738" spans="1:37" ht="21.95" customHeight="1" x14ac:dyDescent="0.25">
      <c r="A738" s="7">
        <v>726</v>
      </c>
      <c r="B738" s="14"/>
      <c r="C738" s="28"/>
      <c r="D738" s="28"/>
      <c r="E738" s="17"/>
      <c r="F738" s="17"/>
      <c r="G738" s="6"/>
      <c r="H738" s="81" t="s">
        <v>24</v>
      </c>
      <c r="I738" s="113">
        <f t="shared" si="140"/>
        <v>0</v>
      </c>
      <c r="J738" s="114"/>
      <c r="K738" s="5" t="s">
        <v>24</v>
      </c>
      <c r="L738" s="6"/>
      <c r="M738" s="81" t="s">
        <v>25</v>
      </c>
      <c r="N738" s="113">
        <f t="shared" si="129"/>
        <v>0</v>
      </c>
      <c r="O738" s="114"/>
      <c r="P738" s="5" t="s">
        <v>24</v>
      </c>
      <c r="R738" s="113">
        <f t="shared" si="130"/>
        <v>0</v>
      </c>
      <c r="S738" s="114"/>
      <c r="T738" s="5" t="s">
        <v>24</v>
      </c>
      <c r="V738" s="25" t="str">
        <f t="shared" si="133"/>
        <v/>
      </c>
      <c r="W738" s="25" t="str">
        <f t="shared" si="131"/>
        <v/>
      </c>
      <c r="X738" s="25" t="str">
        <f t="shared" si="134"/>
        <v/>
      </c>
      <c r="Y738" s="25" t="s">
        <v>26</v>
      </c>
      <c r="Z738" s="29"/>
      <c r="AA738" s="25" t="str">
        <f t="shared" si="132"/>
        <v/>
      </c>
      <c r="AB738" s="29"/>
      <c r="AC738" s="29"/>
      <c r="AD738" s="87" t="str">
        <f t="shared" si="135"/>
        <v/>
      </c>
      <c r="AE738" s="95" t="str">
        <f t="shared" si="136"/>
        <v/>
      </c>
      <c r="AF738" s="23">
        <f t="shared" si="137"/>
        <v>1</v>
      </c>
      <c r="AG738" s="2">
        <f t="shared" si="138"/>
        <v>7</v>
      </c>
      <c r="AH738" s="2">
        <f t="shared" si="139"/>
        <v>1</v>
      </c>
      <c r="AI738" s="2">
        <f>COUNTIF(【編集不可】祝日一覧!$B$1:$B$23,$F738)</f>
        <v>0</v>
      </c>
      <c r="AJ738" s="2">
        <f>COUNTIF(【編集不可】祝日一覧!$B$1:$B$23,$AF738)</f>
        <v>0</v>
      </c>
      <c r="AK738" s="2" t="str">
        <f ca="1">$B738&amp;"-"&amp;COUNTIF($B$13:INDIRECT("B"&amp;12+A738),B738)</f>
        <v>-0</v>
      </c>
    </row>
    <row r="739" spans="1:37" ht="21.95" customHeight="1" x14ac:dyDescent="0.25">
      <c r="A739" s="7">
        <v>727</v>
      </c>
      <c r="B739" s="14"/>
      <c r="C739" s="28"/>
      <c r="D739" s="28"/>
      <c r="E739" s="17"/>
      <c r="F739" s="17"/>
      <c r="G739" s="6"/>
      <c r="H739" s="81" t="s">
        <v>24</v>
      </c>
      <c r="I739" s="113">
        <f t="shared" si="140"/>
        <v>0</v>
      </c>
      <c r="J739" s="114"/>
      <c r="K739" s="5" t="s">
        <v>24</v>
      </c>
      <c r="L739" s="6"/>
      <c r="M739" s="81" t="s">
        <v>25</v>
      </c>
      <c r="N739" s="113">
        <f t="shared" si="129"/>
        <v>0</v>
      </c>
      <c r="O739" s="114"/>
      <c r="P739" s="5" t="s">
        <v>24</v>
      </c>
      <c r="R739" s="113">
        <f t="shared" si="130"/>
        <v>0</v>
      </c>
      <c r="S739" s="114"/>
      <c r="T739" s="5" t="s">
        <v>24</v>
      </c>
      <c r="V739" s="25" t="str">
        <f t="shared" si="133"/>
        <v/>
      </c>
      <c r="W739" s="25" t="str">
        <f t="shared" si="131"/>
        <v/>
      </c>
      <c r="X739" s="25" t="str">
        <f t="shared" si="134"/>
        <v/>
      </c>
      <c r="Y739" s="25" t="s">
        <v>26</v>
      </c>
      <c r="Z739" s="29"/>
      <c r="AA739" s="25" t="str">
        <f t="shared" si="132"/>
        <v/>
      </c>
      <c r="AB739" s="29"/>
      <c r="AC739" s="29"/>
      <c r="AD739" s="87" t="str">
        <f t="shared" si="135"/>
        <v/>
      </c>
      <c r="AE739" s="95" t="str">
        <f t="shared" si="136"/>
        <v/>
      </c>
      <c r="AF739" s="23">
        <f t="shared" si="137"/>
        <v>1</v>
      </c>
      <c r="AG739" s="2">
        <f t="shared" si="138"/>
        <v>7</v>
      </c>
      <c r="AH739" s="2">
        <f t="shared" si="139"/>
        <v>1</v>
      </c>
      <c r="AI739" s="2">
        <f>COUNTIF(【編集不可】祝日一覧!$B$1:$B$23,$F739)</f>
        <v>0</v>
      </c>
      <c r="AJ739" s="2">
        <f>COUNTIF(【編集不可】祝日一覧!$B$1:$B$23,$AF739)</f>
        <v>0</v>
      </c>
      <c r="AK739" s="2" t="str">
        <f ca="1">$B739&amp;"-"&amp;COUNTIF($B$13:INDIRECT("B"&amp;12+A739),B739)</f>
        <v>-0</v>
      </c>
    </row>
    <row r="740" spans="1:37" ht="21.95" customHeight="1" x14ac:dyDescent="0.25">
      <c r="A740" s="7">
        <v>728</v>
      </c>
      <c r="B740" s="14"/>
      <c r="C740" s="28"/>
      <c r="D740" s="28"/>
      <c r="E740" s="17"/>
      <c r="F740" s="17"/>
      <c r="G740" s="6"/>
      <c r="H740" s="81" t="s">
        <v>24</v>
      </c>
      <c r="I740" s="113">
        <f t="shared" si="140"/>
        <v>0</v>
      </c>
      <c r="J740" s="114"/>
      <c r="K740" s="5" t="s">
        <v>24</v>
      </c>
      <c r="L740" s="6"/>
      <c r="M740" s="81" t="s">
        <v>25</v>
      </c>
      <c r="N740" s="113">
        <f t="shared" si="129"/>
        <v>0</v>
      </c>
      <c r="O740" s="114"/>
      <c r="P740" s="5" t="s">
        <v>24</v>
      </c>
      <c r="R740" s="113">
        <f t="shared" si="130"/>
        <v>0</v>
      </c>
      <c r="S740" s="114"/>
      <c r="T740" s="5" t="s">
        <v>24</v>
      </c>
      <c r="V740" s="25" t="str">
        <f t="shared" si="133"/>
        <v/>
      </c>
      <c r="W740" s="25" t="str">
        <f t="shared" si="131"/>
        <v/>
      </c>
      <c r="X740" s="25" t="str">
        <f t="shared" si="134"/>
        <v/>
      </c>
      <c r="Y740" s="25" t="s">
        <v>26</v>
      </c>
      <c r="Z740" s="29"/>
      <c r="AA740" s="25" t="str">
        <f t="shared" si="132"/>
        <v/>
      </c>
      <c r="AB740" s="29"/>
      <c r="AC740" s="29"/>
      <c r="AD740" s="87" t="str">
        <f t="shared" si="135"/>
        <v/>
      </c>
      <c r="AE740" s="95" t="str">
        <f t="shared" si="136"/>
        <v/>
      </c>
      <c r="AF740" s="23">
        <f t="shared" si="137"/>
        <v>1</v>
      </c>
      <c r="AG740" s="2">
        <f t="shared" si="138"/>
        <v>7</v>
      </c>
      <c r="AH740" s="2">
        <f t="shared" si="139"/>
        <v>1</v>
      </c>
      <c r="AI740" s="2">
        <f>COUNTIF(【編集不可】祝日一覧!$B$1:$B$23,$F740)</f>
        <v>0</v>
      </c>
      <c r="AJ740" s="2">
        <f>COUNTIF(【編集不可】祝日一覧!$B$1:$B$23,$AF740)</f>
        <v>0</v>
      </c>
      <c r="AK740" s="2" t="str">
        <f ca="1">$B740&amp;"-"&amp;COUNTIF($B$13:INDIRECT("B"&amp;12+A740),B740)</f>
        <v>-0</v>
      </c>
    </row>
    <row r="741" spans="1:37" ht="21.95" customHeight="1" x14ac:dyDescent="0.25">
      <c r="A741" s="7">
        <v>729</v>
      </c>
      <c r="B741" s="14"/>
      <c r="C741" s="28"/>
      <c r="D741" s="28"/>
      <c r="E741" s="17"/>
      <c r="F741" s="17"/>
      <c r="G741" s="6"/>
      <c r="H741" s="81" t="s">
        <v>24</v>
      </c>
      <c r="I741" s="113">
        <f t="shared" si="140"/>
        <v>0</v>
      </c>
      <c r="J741" s="114"/>
      <c r="K741" s="5" t="s">
        <v>24</v>
      </c>
      <c r="L741" s="6"/>
      <c r="M741" s="81" t="s">
        <v>25</v>
      </c>
      <c r="N741" s="113">
        <f t="shared" si="129"/>
        <v>0</v>
      </c>
      <c r="O741" s="114"/>
      <c r="P741" s="5" t="s">
        <v>24</v>
      </c>
      <c r="R741" s="113">
        <f t="shared" si="130"/>
        <v>0</v>
      </c>
      <c r="S741" s="114"/>
      <c r="T741" s="5" t="s">
        <v>24</v>
      </c>
      <c r="V741" s="25" t="str">
        <f t="shared" si="133"/>
        <v/>
      </c>
      <c r="W741" s="25" t="str">
        <f t="shared" si="131"/>
        <v/>
      </c>
      <c r="X741" s="25" t="str">
        <f t="shared" si="134"/>
        <v/>
      </c>
      <c r="Y741" s="25" t="s">
        <v>26</v>
      </c>
      <c r="Z741" s="29"/>
      <c r="AA741" s="25" t="str">
        <f t="shared" si="132"/>
        <v/>
      </c>
      <c r="AB741" s="29"/>
      <c r="AC741" s="29"/>
      <c r="AD741" s="87" t="str">
        <f t="shared" si="135"/>
        <v/>
      </c>
      <c r="AE741" s="95" t="str">
        <f t="shared" si="136"/>
        <v/>
      </c>
      <c r="AF741" s="23">
        <f t="shared" si="137"/>
        <v>1</v>
      </c>
      <c r="AG741" s="2">
        <f t="shared" si="138"/>
        <v>7</v>
      </c>
      <c r="AH741" s="2">
        <f t="shared" si="139"/>
        <v>1</v>
      </c>
      <c r="AI741" s="2">
        <f>COUNTIF(【編集不可】祝日一覧!$B$1:$B$23,$F741)</f>
        <v>0</v>
      </c>
      <c r="AJ741" s="2">
        <f>COUNTIF(【編集不可】祝日一覧!$B$1:$B$23,$AF741)</f>
        <v>0</v>
      </c>
      <c r="AK741" s="2" t="str">
        <f ca="1">$B741&amp;"-"&amp;COUNTIF($B$13:INDIRECT("B"&amp;12+A741),B741)</f>
        <v>-0</v>
      </c>
    </row>
    <row r="742" spans="1:37" ht="21.95" customHeight="1" x14ac:dyDescent="0.25">
      <c r="A742" s="7">
        <v>730</v>
      </c>
      <c r="B742" s="14"/>
      <c r="C742" s="28"/>
      <c r="D742" s="28"/>
      <c r="E742" s="17"/>
      <c r="F742" s="17"/>
      <c r="G742" s="6"/>
      <c r="H742" s="81" t="s">
        <v>24</v>
      </c>
      <c r="I742" s="113">
        <f t="shared" si="140"/>
        <v>0</v>
      </c>
      <c r="J742" s="114"/>
      <c r="K742" s="5" t="s">
        <v>24</v>
      </c>
      <c r="L742" s="6"/>
      <c r="M742" s="81" t="s">
        <v>25</v>
      </c>
      <c r="N742" s="113">
        <f t="shared" si="129"/>
        <v>0</v>
      </c>
      <c r="O742" s="114"/>
      <c r="P742" s="5" t="s">
        <v>24</v>
      </c>
      <c r="R742" s="113">
        <f t="shared" si="130"/>
        <v>0</v>
      </c>
      <c r="S742" s="114"/>
      <c r="T742" s="5" t="s">
        <v>24</v>
      </c>
      <c r="V742" s="25" t="str">
        <f t="shared" si="133"/>
        <v/>
      </c>
      <c r="W742" s="25" t="str">
        <f t="shared" si="131"/>
        <v/>
      </c>
      <c r="X742" s="25" t="str">
        <f t="shared" si="134"/>
        <v/>
      </c>
      <c r="Y742" s="25" t="s">
        <v>26</v>
      </c>
      <c r="Z742" s="29"/>
      <c r="AA742" s="25" t="str">
        <f t="shared" si="132"/>
        <v/>
      </c>
      <c r="AB742" s="29"/>
      <c r="AC742" s="29"/>
      <c r="AD742" s="87" t="str">
        <f t="shared" si="135"/>
        <v/>
      </c>
      <c r="AE742" s="95" t="str">
        <f t="shared" si="136"/>
        <v/>
      </c>
      <c r="AF742" s="23">
        <f t="shared" si="137"/>
        <v>1</v>
      </c>
      <c r="AG742" s="2">
        <f t="shared" si="138"/>
        <v>7</v>
      </c>
      <c r="AH742" s="2">
        <f t="shared" si="139"/>
        <v>1</v>
      </c>
      <c r="AI742" s="2">
        <f>COUNTIF(【編集不可】祝日一覧!$B$1:$B$23,$F742)</f>
        <v>0</v>
      </c>
      <c r="AJ742" s="2">
        <f>COUNTIF(【編集不可】祝日一覧!$B$1:$B$23,$AF742)</f>
        <v>0</v>
      </c>
      <c r="AK742" s="2" t="str">
        <f ca="1">$B742&amp;"-"&amp;COUNTIF($B$13:INDIRECT("B"&amp;12+A742),B742)</f>
        <v>-0</v>
      </c>
    </row>
    <row r="743" spans="1:37" ht="21.95" customHeight="1" x14ac:dyDescent="0.25">
      <c r="A743" s="7">
        <v>731</v>
      </c>
      <c r="B743" s="14"/>
      <c r="C743" s="28"/>
      <c r="D743" s="28"/>
      <c r="E743" s="17"/>
      <c r="F743" s="17"/>
      <c r="G743" s="6"/>
      <c r="H743" s="81" t="s">
        <v>24</v>
      </c>
      <c r="I743" s="113">
        <f t="shared" si="140"/>
        <v>0</v>
      </c>
      <c r="J743" s="114"/>
      <c r="K743" s="5" t="s">
        <v>24</v>
      </c>
      <c r="L743" s="6"/>
      <c r="M743" s="81" t="s">
        <v>25</v>
      </c>
      <c r="N743" s="113">
        <f t="shared" si="129"/>
        <v>0</v>
      </c>
      <c r="O743" s="114"/>
      <c r="P743" s="5" t="s">
        <v>24</v>
      </c>
      <c r="R743" s="113">
        <f t="shared" si="130"/>
        <v>0</v>
      </c>
      <c r="S743" s="114"/>
      <c r="T743" s="5" t="s">
        <v>24</v>
      </c>
      <c r="V743" s="25" t="str">
        <f t="shared" si="133"/>
        <v/>
      </c>
      <c r="W743" s="25" t="str">
        <f t="shared" si="131"/>
        <v/>
      </c>
      <c r="X743" s="25" t="str">
        <f t="shared" si="134"/>
        <v/>
      </c>
      <c r="Y743" s="25" t="s">
        <v>26</v>
      </c>
      <c r="Z743" s="29"/>
      <c r="AA743" s="25" t="str">
        <f t="shared" si="132"/>
        <v/>
      </c>
      <c r="AB743" s="29"/>
      <c r="AC743" s="29"/>
      <c r="AD743" s="87" t="str">
        <f t="shared" si="135"/>
        <v/>
      </c>
      <c r="AE743" s="95" t="str">
        <f t="shared" si="136"/>
        <v/>
      </c>
      <c r="AF743" s="23">
        <f t="shared" si="137"/>
        <v>1</v>
      </c>
      <c r="AG743" s="2">
        <f t="shared" si="138"/>
        <v>7</v>
      </c>
      <c r="AH743" s="2">
        <f t="shared" si="139"/>
        <v>1</v>
      </c>
      <c r="AI743" s="2">
        <f>COUNTIF(【編集不可】祝日一覧!$B$1:$B$23,$F743)</f>
        <v>0</v>
      </c>
      <c r="AJ743" s="2">
        <f>COUNTIF(【編集不可】祝日一覧!$B$1:$B$23,$AF743)</f>
        <v>0</v>
      </c>
      <c r="AK743" s="2" t="str">
        <f ca="1">$B743&amp;"-"&amp;COUNTIF($B$13:INDIRECT("B"&amp;12+A743),B743)</f>
        <v>-0</v>
      </c>
    </row>
    <row r="744" spans="1:37" ht="21.95" customHeight="1" x14ac:dyDescent="0.25">
      <c r="A744" s="7">
        <v>732</v>
      </c>
      <c r="B744" s="14"/>
      <c r="C744" s="28"/>
      <c r="D744" s="28"/>
      <c r="E744" s="17"/>
      <c r="F744" s="17"/>
      <c r="G744" s="6"/>
      <c r="H744" s="81" t="s">
        <v>24</v>
      </c>
      <c r="I744" s="113">
        <f t="shared" si="140"/>
        <v>0</v>
      </c>
      <c r="J744" s="114"/>
      <c r="K744" s="5" t="s">
        <v>24</v>
      </c>
      <c r="L744" s="6"/>
      <c r="M744" s="81" t="s">
        <v>25</v>
      </c>
      <c r="N744" s="113">
        <f t="shared" si="129"/>
        <v>0</v>
      </c>
      <c r="O744" s="114"/>
      <c r="P744" s="5" t="s">
        <v>24</v>
      </c>
      <c r="R744" s="113">
        <f t="shared" si="130"/>
        <v>0</v>
      </c>
      <c r="S744" s="114"/>
      <c r="T744" s="5" t="s">
        <v>24</v>
      </c>
      <c r="V744" s="25" t="str">
        <f t="shared" si="133"/>
        <v/>
      </c>
      <c r="W744" s="25" t="str">
        <f t="shared" si="131"/>
        <v/>
      </c>
      <c r="X744" s="25" t="str">
        <f t="shared" si="134"/>
        <v/>
      </c>
      <c r="Y744" s="25" t="s">
        <v>26</v>
      </c>
      <c r="Z744" s="29"/>
      <c r="AA744" s="25" t="str">
        <f t="shared" si="132"/>
        <v/>
      </c>
      <c r="AB744" s="29"/>
      <c r="AC744" s="29"/>
      <c r="AD744" s="87" t="str">
        <f t="shared" si="135"/>
        <v/>
      </c>
      <c r="AE744" s="95" t="str">
        <f t="shared" si="136"/>
        <v/>
      </c>
      <c r="AF744" s="23">
        <f t="shared" si="137"/>
        <v>1</v>
      </c>
      <c r="AG744" s="2">
        <f t="shared" si="138"/>
        <v>7</v>
      </c>
      <c r="AH744" s="2">
        <f t="shared" si="139"/>
        <v>1</v>
      </c>
      <c r="AI744" s="2">
        <f>COUNTIF(【編集不可】祝日一覧!$B$1:$B$23,$F744)</f>
        <v>0</v>
      </c>
      <c r="AJ744" s="2">
        <f>COUNTIF(【編集不可】祝日一覧!$B$1:$B$23,$AF744)</f>
        <v>0</v>
      </c>
      <c r="AK744" s="2" t="str">
        <f ca="1">$B744&amp;"-"&amp;COUNTIF($B$13:INDIRECT("B"&amp;12+A744),B744)</f>
        <v>-0</v>
      </c>
    </row>
    <row r="745" spans="1:37" ht="21.95" customHeight="1" x14ac:dyDescent="0.25">
      <c r="A745" s="7">
        <v>733</v>
      </c>
      <c r="B745" s="14"/>
      <c r="C745" s="28"/>
      <c r="D745" s="28"/>
      <c r="E745" s="17"/>
      <c r="F745" s="17"/>
      <c r="G745" s="6"/>
      <c r="H745" s="81" t="s">
        <v>24</v>
      </c>
      <c r="I745" s="113">
        <f t="shared" si="140"/>
        <v>0</v>
      </c>
      <c r="J745" s="114"/>
      <c r="K745" s="5" t="s">
        <v>24</v>
      </c>
      <c r="L745" s="6"/>
      <c r="M745" s="81" t="s">
        <v>25</v>
      </c>
      <c r="N745" s="113">
        <f t="shared" si="129"/>
        <v>0</v>
      </c>
      <c r="O745" s="114"/>
      <c r="P745" s="5" t="s">
        <v>24</v>
      </c>
      <c r="R745" s="113">
        <f t="shared" si="130"/>
        <v>0</v>
      </c>
      <c r="S745" s="114"/>
      <c r="T745" s="5" t="s">
        <v>24</v>
      </c>
      <c r="V745" s="25" t="str">
        <f t="shared" si="133"/>
        <v/>
      </c>
      <c r="W745" s="25" t="str">
        <f t="shared" si="131"/>
        <v/>
      </c>
      <c r="X745" s="25" t="str">
        <f t="shared" si="134"/>
        <v/>
      </c>
      <c r="Y745" s="25" t="s">
        <v>26</v>
      </c>
      <c r="Z745" s="29"/>
      <c r="AA745" s="25" t="str">
        <f t="shared" si="132"/>
        <v/>
      </c>
      <c r="AB745" s="29"/>
      <c r="AC745" s="29"/>
      <c r="AD745" s="87" t="str">
        <f t="shared" si="135"/>
        <v/>
      </c>
      <c r="AE745" s="95" t="str">
        <f t="shared" si="136"/>
        <v/>
      </c>
      <c r="AF745" s="23">
        <f t="shared" si="137"/>
        <v>1</v>
      </c>
      <c r="AG745" s="2">
        <f t="shared" si="138"/>
        <v>7</v>
      </c>
      <c r="AH745" s="2">
        <f t="shared" si="139"/>
        <v>1</v>
      </c>
      <c r="AI745" s="2">
        <f>COUNTIF(【編集不可】祝日一覧!$B$1:$B$23,$F745)</f>
        <v>0</v>
      </c>
      <c r="AJ745" s="2">
        <f>COUNTIF(【編集不可】祝日一覧!$B$1:$B$23,$AF745)</f>
        <v>0</v>
      </c>
      <c r="AK745" s="2" t="str">
        <f ca="1">$B745&amp;"-"&amp;COUNTIF($B$13:INDIRECT("B"&amp;12+A745),B745)</f>
        <v>-0</v>
      </c>
    </row>
    <row r="746" spans="1:37" ht="21.95" customHeight="1" x14ac:dyDescent="0.25">
      <c r="A746" s="7">
        <v>734</v>
      </c>
      <c r="B746" s="14"/>
      <c r="C746" s="28"/>
      <c r="D746" s="28"/>
      <c r="E746" s="17"/>
      <c r="F746" s="17"/>
      <c r="G746" s="6"/>
      <c r="H746" s="81" t="s">
        <v>24</v>
      </c>
      <c r="I746" s="113">
        <f t="shared" si="140"/>
        <v>0</v>
      </c>
      <c r="J746" s="114"/>
      <c r="K746" s="5" t="s">
        <v>24</v>
      </c>
      <c r="L746" s="6"/>
      <c r="M746" s="81" t="s">
        <v>25</v>
      </c>
      <c r="N746" s="113">
        <f t="shared" si="129"/>
        <v>0</v>
      </c>
      <c r="O746" s="114"/>
      <c r="P746" s="5" t="s">
        <v>24</v>
      </c>
      <c r="R746" s="113">
        <f t="shared" si="130"/>
        <v>0</v>
      </c>
      <c r="S746" s="114"/>
      <c r="T746" s="5" t="s">
        <v>24</v>
      </c>
      <c r="V746" s="25" t="str">
        <f t="shared" si="133"/>
        <v/>
      </c>
      <c r="W746" s="25" t="str">
        <f t="shared" si="131"/>
        <v/>
      </c>
      <c r="X746" s="25" t="str">
        <f t="shared" si="134"/>
        <v/>
      </c>
      <c r="Y746" s="25" t="s">
        <v>26</v>
      </c>
      <c r="Z746" s="29"/>
      <c r="AA746" s="25" t="str">
        <f t="shared" si="132"/>
        <v/>
      </c>
      <c r="AB746" s="29"/>
      <c r="AC746" s="29"/>
      <c r="AD746" s="87" t="str">
        <f t="shared" si="135"/>
        <v/>
      </c>
      <c r="AE746" s="95" t="str">
        <f t="shared" si="136"/>
        <v/>
      </c>
      <c r="AF746" s="23">
        <f t="shared" si="137"/>
        <v>1</v>
      </c>
      <c r="AG746" s="2">
        <f t="shared" si="138"/>
        <v>7</v>
      </c>
      <c r="AH746" s="2">
        <f t="shared" si="139"/>
        <v>1</v>
      </c>
      <c r="AI746" s="2">
        <f>COUNTIF(【編集不可】祝日一覧!$B$1:$B$23,$F746)</f>
        <v>0</v>
      </c>
      <c r="AJ746" s="2">
        <f>COUNTIF(【編集不可】祝日一覧!$B$1:$B$23,$AF746)</f>
        <v>0</v>
      </c>
      <c r="AK746" s="2" t="str">
        <f ca="1">$B746&amp;"-"&amp;COUNTIF($B$13:INDIRECT("B"&amp;12+A746),B746)</f>
        <v>-0</v>
      </c>
    </row>
    <row r="747" spans="1:37" ht="21.95" customHeight="1" x14ac:dyDescent="0.25">
      <c r="A747" s="7">
        <v>735</v>
      </c>
      <c r="B747" s="14"/>
      <c r="C747" s="28"/>
      <c r="D747" s="28"/>
      <c r="E747" s="17"/>
      <c r="F747" s="17"/>
      <c r="G747" s="6"/>
      <c r="H747" s="81" t="s">
        <v>24</v>
      </c>
      <c r="I747" s="113">
        <f t="shared" si="140"/>
        <v>0</v>
      </c>
      <c r="J747" s="114"/>
      <c r="K747" s="5" t="s">
        <v>24</v>
      </c>
      <c r="L747" s="6"/>
      <c r="M747" s="81" t="s">
        <v>25</v>
      </c>
      <c r="N747" s="113">
        <f t="shared" si="129"/>
        <v>0</v>
      </c>
      <c r="O747" s="114"/>
      <c r="P747" s="5" t="s">
        <v>24</v>
      </c>
      <c r="R747" s="113">
        <f t="shared" si="130"/>
        <v>0</v>
      </c>
      <c r="S747" s="114"/>
      <c r="T747" s="5" t="s">
        <v>24</v>
      </c>
      <c r="V747" s="25" t="str">
        <f t="shared" si="133"/>
        <v/>
      </c>
      <c r="W747" s="25" t="str">
        <f t="shared" si="131"/>
        <v/>
      </c>
      <c r="X747" s="25" t="str">
        <f t="shared" si="134"/>
        <v/>
      </c>
      <c r="Y747" s="25" t="s">
        <v>26</v>
      </c>
      <c r="Z747" s="29"/>
      <c r="AA747" s="25" t="str">
        <f t="shared" si="132"/>
        <v/>
      </c>
      <c r="AB747" s="29"/>
      <c r="AC747" s="29"/>
      <c r="AD747" s="87" t="str">
        <f t="shared" si="135"/>
        <v/>
      </c>
      <c r="AE747" s="95" t="str">
        <f t="shared" si="136"/>
        <v/>
      </c>
      <c r="AF747" s="23">
        <f t="shared" si="137"/>
        <v>1</v>
      </c>
      <c r="AG747" s="2">
        <f t="shared" si="138"/>
        <v>7</v>
      </c>
      <c r="AH747" s="2">
        <f t="shared" si="139"/>
        <v>1</v>
      </c>
      <c r="AI747" s="2">
        <f>COUNTIF(【編集不可】祝日一覧!$B$1:$B$23,$F747)</f>
        <v>0</v>
      </c>
      <c r="AJ747" s="2">
        <f>COUNTIF(【編集不可】祝日一覧!$B$1:$B$23,$AF747)</f>
        <v>0</v>
      </c>
      <c r="AK747" s="2" t="str">
        <f ca="1">$B747&amp;"-"&amp;COUNTIF($B$13:INDIRECT("B"&amp;12+A747),B747)</f>
        <v>-0</v>
      </c>
    </row>
    <row r="748" spans="1:37" ht="21.95" customHeight="1" x14ac:dyDescent="0.25">
      <c r="A748" s="7">
        <v>736</v>
      </c>
      <c r="B748" s="14"/>
      <c r="C748" s="28"/>
      <c r="D748" s="28"/>
      <c r="E748" s="17"/>
      <c r="F748" s="17"/>
      <c r="G748" s="6"/>
      <c r="H748" s="81" t="s">
        <v>24</v>
      </c>
      <c r="I748" s="113">
        <f t="shared" si="140"/>
        <v>0</v>
      </c>
      <c r="J748" s="114"/>
      <c r="K748" s="5" t="s">
        <v>24</v>
      </c>
      <c r="L748" s="6"/>
      <c r="M748" s="81" t="s">
        <v>25</v>
      </c>
      <c r="N748" s="113">
        <f t="shared" si="129"/>
        <v>0</v>
      </c>
      <c r="O748" s="114"/>
      <c r="P748" s="5" t="s">
        <v>24</v>
      </c>
      <c r="R748" s="113">
        <f t="shared" si="130"/>
        <v>0</v>
      </c>
      <c r="S748" s="114"/>
      <c r="T748" s="5" t="s">
        <v>24</v>
      </c>
      <c r="V748" s="25" t="str">
        <f t="shared" si="133"/>
        <v/>
      </c>
      <c r="W748" s="25" t="str">
        <f t="shared" si="131"/>
        <v/>
      </c>
      <c r="X748" s="25" t="str">
        <f t="shared" si="134"/>
        <v/>
      </c>
      <c r="Y748" s="25" t="s">
        <v>26</v>
      </c>
      <c r="Z748" s="29"/>
      <c r="AA748" s="25" t="str">
        <f t="shared" si="132"/>
        <v/>
      </c>
      <c r="AB748" s="29"/>
      <c r="AC748" s="29"/>
      <c r="AD748" s="87" t="str">
        <f t="shared" si="135"/>
        <v/>
      </c>
      <c r="AE748" s="95" t="str">
        <f t="shared" si="136"/>
        <v/>
      </c>
      <c r="AF748" s="23">
        <f t="shared" si="137"/>
        <v>1</v>
      </c>
      <c r="AG748" s="2">
        <f t="shared" si="138"/>
        <v>7</v>
      </c>
      <c r="AH748" s="2">
        <f t="shared" si="139"/>
        <v>1</v>
      </c>
      <c r="AI748" s="2">
        <f>COUNTIF(【編集不可】祝日一覧!$B$1:$B$23,$F748)</f>
        <v>0</v>
      </c>
      <c r="AJ748" s="2">
        <f>COUNTIF(【編集不可】祝日一覧!$B$1:$B$23,$AF748)</f>
        <v>0</v>
      </c>
      <c r="AK748" s="2" t="str">
        <f ca="1">$B748&amp;"-"&amp;COUNTIF($B$13:INDIRECT("B"&amp;12+A748),B748)</f>
        <v>-0</v>
      </c>
    </row>
    <row r="749" spans="1:37" ht="21.95" customHeight="1" x14ac:dyDescent="0.25">
      <c r="A749" s="7">
        <v>737</v>
      </c>
      <c r="B749" s="14"/>
      <c r="C749" s="28"/>
      <c r="D749" s="28"/>
      <c r="E749" s="17"/>
      <c r="F749" s="17"/>
      <c r="G749" s="6"/>
      <c r="H749" s="81" t="s">
        <v>24</v>
      </c>
      <c r="I749" s="113">
        <f t="shared" si="140"/>
        <v>0</v>
      </c>
      <c r="J749" s="114"/>
      <c r="K749" s="5" t="s">
        <v>24</v>
      </c>
      <c r="L749" s="6"/>
      <c r="M749" s="81" t="s">
        <v>25</v>
      </c>
      <c r="N749" s="113">
        <f t="shared" si="129"/>
        <v>0</v>
      </c>
      <c r="O749" s="114"/>
      <c r="P749" s="5" t="s">
        <v>24</v>
      </c>
      <c r="R749" s="113">
        <f t="shared" si="130"/>
        <v>0</v>
      </c>
      <c r="S749" s="114"/>
      <c r="T749" s="5" t="s">
        <v>24</v>
      </c>
      <c r="V749" s="25" t="str">
        <f t="shared" si="133"/>
        <v/>
      </c>
      <c r="W749" s="25" t="str">
        <f t="shared" si="131"/>
        <v/>
      </c>
      <c r="X749" s="25" t="str">
        <f t="shared" si="134"/>
        <v/>
      </c>
      <c r="Y749" s="25" t="s">
        <v>26</v>
      </c>
      <c r="Z749" s="29"/>
      <c r="AA749" s="25" t="str">
        <f t="shared" si="132"/>
        <v/>
      </c>
      <c r="AB749" s="29"/>
      <c r="AC749" s="29"/>
      <c r="AD749" s="87" t="str">
        <f t="shared" si="135"/>
        <v/>
      </c>
      <c r="AE749" s="95" t="str">
        <f t="shared" si="136"/>
        <v/>
      </c>
      <c r="AF749" s="23">
        <f t="shared" si="137"/>
        <v>1</v>
      </c>
      <c r="AG749" s="2">
        <f t="shared" si="138"/>
        <v>7</v>
      </c>
      <c r="AH749" s="2">
        <f t="shared" si="139"/>
        <v>1</v>
      </c>
      <c r="AI749" s="2">
        <f>COUNTIF(【編集不可】祝日一覧!$B$1:$B$23,$F749)</f>
        <v>0</v>
      </c>
      <c r="AJ749" s="2">
        <f>COUNTIF(【編集不可】祝日一覧!$B$1:$B$23,$AF749)</f>
        <v>0</v>
      </c>
      <c r="AK749" s="2" t="str">
        <f ca="1">$B749&amp;"-"&amp;COUNTIF($B$13:INDIRECT("B"&amp;12+A749),B749)</f>
        <v>-0</v>
      </c>
    </row>
    <row r="750" spans="1:37" ht="21.95" customHeight="1" x14ac:dyDescent="0.25">
      <c r="A750" s="7">
        <v>738</v>
      </c>
      <c r="B750" s="14"/>
      <c r="C750" s="28"/>
      <c r="D750" s="28"/>
      <c r="E750" s="17"/>
      <c r="F750" s="17"/>
      <c r="G750" s="6"/>
      <c r="H750" s="81" t="s">
        <v>24</v>
      </c>
      <c r="I750" s="113">
        <f t="shared" si="140"/>
        <v>0</v>
      </c>
      <c r="J750" s="114"/>
      <c r="K750" s="5" t="s">
        <v>24</v>
      </c>
      <c r="L750" s="6"/>
      <c r="M750" s="81" t="s">
        <v>25</v>
      </c>
      <c r="N750" s="113">
        <f t="shared" si="129"/>
        <v>0</v>
      </c>
      <c r="O750" s="114"/>
      <c r="P750" s="5" t="s">
        <v>24</v>
      </c>
      <c r="R750" s="113">
        <f t="shared" si="130"/>
        <v>0</v>
      </c>
      <c r="S750" s="114"/>
      <c r="T750" s="5" t="s">
        <v>24</v>
      </c>
      <c r="V750" s="25" t="str">
        <f t="shared" si="133"/>
        <v/>
      </c>
      <c r="W750" s="25" t="str">
        <f t="shared" si="131"/>
        <v/>
      </c>
      <c r="X750" s="25" t="str">
        <f t="shared" si="134"/>
        <v/>
      </c>
      <c r="Y750" s="25" t="s">
        <v>26</v>
      </c>
      <c r="Z750" s="29"/>
      <c r="AA750" s="25" t="str">
        <f t="shared" si="132"/>
        <v/>
      </c>
      <c r="AB750" s="29"/>
      <c r="AC750" s="29"/>
      <c r="AD750" s="87" t="str">
        <f t="shared" si="135"/>
        <v/>
      </c>
      <c r="AE750" s="95" t="str">
        <f t="shared" si="136"/>
        <v/>
      </c>
      <c r="AF750" s="23">
        <f t="shared" si="137"/>
        <v>1</v>
      </c>
      <c r="AG750" s="2">
        <f t="shared" si="138"/>
        <v>7</v>
      </c>
      <c r="AH750" s="2">
        <f t="shared" si="139"/>
        <v>1</v>
      </c>
      <c r="AI750" s="2">
        <f>COUNTIF(【編集不可】祝日一覧!$B$1:$B$23,$F750)</f>
        <v>0</v>
      </c>
      <c r="AJ750" s="2">
        <f>COUNTIF(【編集不可】祝日一覧!$B$1:$B$23,$AF750)</f>
        <v>0</v>
      </c>
      <c r="AK750" s="2" t="str">
        <f ca="1">$B750&amp;"-"&amp;COUNTIF($B$13:INDIRECT("B"&amp;12+A750),B750)</f>
        <v>-0</v>
      </c>
    </row>
    <row r="751" spans="1:37" ht="21.95" customHeight="1" x14ac:dyDescent="0.25">
      <c r="A751" s="7">
        <v>739</v>
      </c>
      <c r="B751" s="14"/>
      <c r="C751" s="28"/>
      <c r="D751" s="28"/>
      <c r="E751" s="17"/>
      <c r="F751" s="17"/>
      <c r="G751" s="6"/>
      <c r="H751" s="81" t="s">
        <v>24</v>
      </c>
      <c r="I751" s="113">
        <f t="shared" si="140"/>
        <v>0</v>
      </c>
      <c r="J751" s="114"/>
      <c r="K751" s="5" t="s">
        <v>24</v>
      </c>
      <c r="L751" s="6"/>
      <c r="M751" s="81" t="s">
        <v>25</v>
      </c>
      <c r="N751" s="113">
        <f t="shared" si="129"/>
        <v>0</v>
      </c>
      <c r="O751" s="114"/>
      <c r="P751" s="5" t="s">
        <v>24</v>
      </c>
      <c r="R751" s="113">
        <f t="shared" si="130"/>
        <v>0</v>
      </c>
      <c r="S751" s="114"/>
      <c r="T751" s="5" t="s">
        <v>24</v>
      </c>
      <c r="V751" s="25" t="str">
        <f t="shared" si="133"/>
        <v/>
      </c>
      <c r="W751" s="25" t="str">
        <f t="shared" si="131"/>
        <v/>
      </c>
      <c r="X751" s="25" t="str">
        <f t="shared" si="134"/>
        <v/>
      </c>
      <c r="Y751" s="25" t="s">
        <v>26</v>
      </c>
      <c r="Z751" s="29"/>
      <c r="AA751" s="25" t="str">
        <f t="shared" si="132"/>
        <v/>
      </c>
      <c r="AB751" s="29"/>
      <c r="AC751" s="29"/>
      <c r="AD751" s="87" t="str">
        <f t="shared" si="135"/>
        <v/>
      </c>
      <c r="AE751" s="95" t="str">
        <f t="shared" si="136"/>
        <v/>
      </c>
      <c r="AF751" s="23">
        <f t="shared" si="137"/>
        <v>1</v>
      </c>
      <c r="AG751" s="2">
        <f t="shared" si="138"/>
        <v>7</v>
      </c>
      <c r="AH751" s="2">
        <f t="shared" si="139"/>
        <v>1</v>
      </c>
      <c r="AI751" s="2">
        <f>COUNTIF(【編集不可】祝日一覧!$B$1:$B$23,$F751)</f>
        <v>0</v>
      </c>
      <c r="AJ751" s="2">
        <f>COUNTIF(【編集不可】祝日一覧!$B$1:$B$23,$AF751)</f>
        <v>0</v>
      </c>
      <c r="AK751" s="2" t="str">
        <f ca="1">$B751&amp;"-"&amp;COUNTIF($B$13:INDIRECT("B"&amp;12+A751),B751)</f>
        <v>-0</v>
      </c>
    </row>
    <row r="752" spans="1:37" ht="21.95" customHeight="1" x14ac:dyDescent="0.25">
      <c r="A752" s="7">
        <v>740</v>
      </c>
      <c r="B752" s="14"/>
      <c r="C752" s="28"/>
      <c r="D752" s="28"/>
      <c r="E752" s="17"/>
      <c r="F752" s="17"/>
      <c r="G752" s="6"/>
      <c r="H752" s="81" t="s">
        <v>24</v>
      </c>
      <c r="I752" s="113">
        <f t="shared" si="140"/>
        <v>0</v>
      </c>
      <c r="J752" s="114"/>
      <c r="K752" s="5" t="s">
        <v>24</v>
      </c>
      <c r="L752" s="6"/>
      <c r="M752" s="81" t="s">
        <v>25</v>
      </c>
      <c r="N752" s="113">
        <f t="shared" si="129"/>
        <v>0</v>
      </c>
      <c r="O752" s="114"/>
      <c r="P752" s="5" t="s">
        <v>24</v>
      </c>
      <c r="R752" s="113">
        <f t="shared" si="130"/>
        <v>0</v>
      </c>
      <c r="S752" s="114"/>
      <c r="T752" s="5" t="s">
        <v>24</v>
      </c>
      <c r="V752" s="25" t="str">
        <f t="shared" si="133"/>
        <v/>
      </c>
      <c r="W752" s="25" t="str">
        <f t="shared" si="131"/>
        <v/>
      </c>
      <c r="X752" s="25" t="str">
        <f t="shared" si="134"/>
        <v/>
      </c>
      <c r="Y752" s="25" t="s">
        <v>26</v>
      </c>
      <c r="Z752" s="29"/>
      <c r="AA752" s="25" t="str">
        <f t="shared" si="132"/>
        <v/>
      </c>
      <c r="AB752" s="29"/>
      <c r="AC752" s="29"/>
      <c r="AD752" s="87" t="str">
        <f t="shared" si="135"/>
        <v/>
      </c>
      <c r="AE752" s="95" t="str">
        <f t="shared" si="136"/>
        <v/>
      </c>
      <c r="AF752" s="23">
        <f t="shared" si="137"/>
        <v>1</v>
      </c>
      <c r="AG752" s="2">
        <f t="shared" si="138"/>
        <v>7</v>
      </c>
      <c r="AH752" s="2">
        <f t="shared" si="139"/>
        <v>1</v>
      </c>
      <c r="AI752" s="2">
        <f>COUNTIF(【編集不可】祝日一覧!$B$1:$B$23,$F752)</f>
        <v>0</v>
      </c>
      <c r="AJ752" s="2">
        <f>COUNTIF(【編集不可】祝日一覧!$B$1:$B$23,$AF752)</f>
        <v>0</v>
      </c>
      <c r="AK752" s="2" t="str">
        <f ca="1">$B752&amp;"-"&amp;COUNTIF($B$13:INDIRECT("B"&amp;12+A752),B752)</f>
        <v>-0</v>
      </c>
    </row>
    <row r="753" spans="1:37" ht="21.95" customHeight="1" x14ac:dyDescent="0.25">
      <c r="A753" s="7">
        <v>741</v>
      </c>
      <c r="B753" s="14"/>
      <c r="C753" s="28"/>
      <c r="D753" s="28"/>
      <c r="E753" s="17"/>
      <c r="F753" s="17"/>
      <c r="G753" s="6"/>
      <c r="H753" s="81" t="s">
        <v>24</v>
      </c>
      <c r="I753" s="113">
        <f t="shared" si="140"/>
        <v>0</v>
      </c>
      <c r="J753" s="114"/>
      <c r="K753" s="5" t="s">
        <v>24</v>
      </c>
      <c r="L753" s="6"/>
      <c r="M753" s="81" t="s">
        <v>25</v>
      </c>
      <c r="N753" s="113">
        <f t="shared" si="129"/>
        <v>0</v>
      </c>
      <c r="O753" s="114"/>
      <c r="P753" s="5" t="s">
        <v>24</v>
      </c>
      <c r="R753" s="113">
        <f t="shared" si="130"/>
        <v>0</v>
      </c>
      <c r="S753" s="114"/>
      <c r="T753" s="5" t="s">
        <v>24</v>
      </c>
      <c r="V753" s="25" t="str">
        <f t="shared" si="133"/>
        <v/>
      </c>
      <c r="W753" s="25" t="str">
        <f t="shared" si="131"/>
        <v/>
      </c>
      <c r="X753" s="25" t="str">
        <f t="shared" si="134"/>
        <v/>
      </c>
      <c r="Y753" s="25" t="s">
        <v>26</v>
      </c>
      <c r="Z753" s="29"/>
      <c r="AA753" s="25" t="str">
        <f t="shared" si="132"/>
        <v/>
      </c>
      <c r="AB753" s="29"/>
      <c r="AC753" s="29"/>
      <c r="AD753" s="87" t="str">
        <f t="shared" si="135"/>
        <v/>
      </c>
      <c r="AE753" s="95" t="str">
        <f t="shared" si="136"/>
        <v/>
      </c>
      <c r="AF753" s="23">
        <f t="shared" si="137"/>
        <v>1</v>
      </c>
      <c r="AG753" s="2">
        <f t="shared" si="138"/>
        <v>7</v>
      </c>
      <c r="AH753" s="2">
        <f t="shared" si="139"/>
        <v>1</v>
      </c>
      <c r="AI753" s="2">
        <f>COUNTIF(【編集不可】祝日一覧!$B$1:$B$23,$F753)</f>
        <v>0</v>
      </c>
      <c r="AJ753" s="2">
        <f>COUNTIF(【編集不可】祝日一覧!$B$1:$B$23,$AF753)</f>
        <v>0</v>
      </c>
      <c r="AK753" s="2" t="str">
        <f ca="1">$B753&amp;"-"&amp;COUNTIF($B$13:INDIRECT("B"&amp;12+A753),B753)</f>
        <v>-0</v>
      </c>
    </row>
    <row r="754" spans="1:37" ht="21.95" customHeight="1" x14ac:dyDescent="0.25">
      <c r="A754" s="7">
        <v>742</v>
      </c>
      <c r="B754" s="14"/>
      <c r="C754" s="28"/>
      <c r="D754" s="28"/>
      <c r="E754" s="17"/>
      <c r="F754" s="17"/>
      <c r="G754" s="6"/>
      <c r="H754" s="81" t="s">
        <v>24</v>
      </c>
      <c r="I754" s="113">
        <f t="shared" si="140"/>
        <v>0</v>
      </c>
      <c r="J754" s="114"/>
      <c r="K754" s="5" t="s">
        <v>24</v>
      </c>
      <c r="L754" s="6"/>
      <c r="M754" s="81" t="s">
        <v>25</v>
      </c>
      <c r="N754" s="113">
        <f t="shared" si="129"/>
        <v>0</v>
      </c>
      <c r="O754" s="114"/>
      <c r="P754" s="5" t="s">
        <v>24</v>
      </c>
      <c r="R754" s="113">
        <f t="shared" si="130"/>
        <v>0</v>
      </c>
      <c r="S754" s="114"/>
      <c r="T754" s="5" t="s">
        <v>24</v>
      </c>
      <c r="V754" s="25" t="str">
        <f t="shared" si="133"/>
        <v/>
      </c>
      <c r="W754" s="25" t="str">
        <f t="shared" si="131"/>
        <v/>
      </c>
      <c r="X754" s="25" t="str">
        <f t="shared" si="134"/>
        <v/>
      </c>
      <c r="Y754" s="25" t="s">
        <v>26</v>
      </c>
      <c r="Z754" s="29"/>
      <c r="AA754" s="25" t="str">
        <f t="shared" si="132"/>
        <v/>
      </c>
      <c r="AB754" s="29"/>
      <c r="AC754" s="29"/>
      <c r="AD754" s="87" t="str">
        <f t="shared" si="135"/>
        <v/>
      </c>
      <c r="AE754" s="95" t="str">
        <f t="shared" si="136"/>
        <v/>
      </c>
      <c r="AF754" s="23">
        <f t="shared" si="137"/>
        <v>1</v>
      </c>
      <c r="AG754" s="2">
        <f t="shared" si="138"/>
        <v>7</v>
      </c>
      <c r="AH754" s="2">
        <f t="shared" si="139"/>
        <v>1</v>
      </c>
      <c r="AI754" s="2">
        <f>COUNTIF(【編集不可】祝日一覧!$B$1:$B$23,$F754)</f>
        <v>0</v>
      </c>
      <c r="AJ754" s="2">
        <f>COUNTIF(【編集不可】祝日一覧!$B$1:$B$23,$AF754)</f>
        <v>0</v>
      </c>
      <c r="AK754" s="2" t="str">
        <f ca="1">$B754&amp;"-"&amp;COUNTIF($B$13:INDIRECT("B"&amp;12+A754),B754)</f>
        <v>-0</v>
      </c>
    </row>
    <row r="755" spans="1:37" ht="21.95" customHeight="1" x14ac:dyDescent="0.25">
      <c r="A755" s="7">
        <v>743</v>
      </c>
      <c r="B755" s="14"/>
      <c r="C755" s="28"/>
      <c r="D755" s="28"/>
      <c r="E755" s="17"/>
      <c r="F755" s="17"/>
      <c r="G755" s="6"/>
      <c r="H755" s="81" t="s">
        <v>24</v>
      </c>
      <c r="I755" s="113">
        <f t="shared" si="140"/>
        <v>0</v>
      </c>
      <c r="J755" s="114"/>
      <c r="K755" s="5" t="s">
        <v>24</v>
      </c>
      <c r="L755" s="6"/>
      <c r="M755" s="81" t="s">
        <v>25</v>
      </c>
      <c r="N755" s="113">
        <f t="shared" si="129"/>
        <v>0</v>
      </c>
      <c r="O755" s="114"/>
      <c r="P755" s="5" t="s">
        <v>24</v>
      </c>
      <c r="R755" s="113">
        <f t="shared" si="130"/>
        <v>0</v>
      </c>
      <c r="S755" s="114"/>
      <c r="T755" s="5" t="s">
        <v>24</v>
      </c>
      <c r="V755" s="25" t="str">
        <f t="shared" si="133"/>
        <v/>
      </c>
      <c r="W755" s="25" t="str">
        <f t="shared" si="131"/>
        <v/>
      </c>
      <c r="X755" s="25" t="str">
        <f t="shared" si="134"/>
        <v/>
      </c>
      <c r="Y755" s="25" t="s">
        <v>26</v>
      </c>
      <c r="Z755" s="29"/>
      <c r="AA755" s="25" t="str">
        <f t="shared" si="132"/>
        <v/>
      </c>
      <c r="AB755" s="29"/>
      <c r="AC755" s="29"/>
      <c r="AD755" s="87" t="str">
        <f t="shared" si="135"/>
        <v/>
      </c>
      <c r="AE755" s="95" t="str">
        <f t="shared" si="136"/>
        <v/>
      </c>
      <c r="AF755" s="23">
        <f t="shared" si="137"/>
        <v>1</v>
      </c>
      <c r="AG755" s="2">
        <f t="shared" si="138"/>
        <v>7</v>
      </c>
      <c r="AH755" s="2">
        <f t="shared" si="139"/>
        <v>1</v>
      </c>
      <c r="AI755" s="2">
        <f>COUNTIF(【編集不可】祝日一覧!$B$1:$B$23,$F755)</f>
        <v>0</v>
      </c>
      <c r="AJ755" s="2">
        <f>COUNTIF(【編集不可】祝日一覧!$B$1:$B$23,$AF755)</f>
        <v>0</v>
      </c>
      <c r="AK755" s="2" t="str">
        <f ca="1">$B755&amp;"-"&amp;COUNTIF($B$13:INDIRECT("B"&amp;12+A755),B755)</f>
        <v>-0</v>
      </c>
    </row>
    <row r="756" spans="1:37" ht="21.95" customHeight="1" x14ac:dyDescent="0.25">
      <c r="A756" s="7">
        <v>744</v>
      </c>
      <c r="B756" s="14"/>
      <c r="C756" s="28"/>
      <c r="D756" s="28"/>
      <c r="E756" s="17"/>
      <c r="F756" s="17"/>
      <c r="G756" s="6"/>
      <c r="H756" s="81" t="s">
        <v>24</v>
      </c>
      <c r="I756" s="113">
        <f t="shared" si="140"/>
        <v>0</v>
      </c>
      <c r="J756" s="114"/>
      <c r="K756" s="5" t="s">
        <v>24</v>
      </c>
      <c r="L756" s="6"/>
      <c r="M756" s="81" t="s">
        <v>25</v>
      </c>
      <c r="N756" s="113">
        <f t="shared" si="129"/>
        <v>0</v>
      </c>
      <c r="O756" s="114"/>
      <c r="P756" s="5" t="s">
        <v>24</v>
      </c>
      <c r="R756" s="113">
        <f t="shared" si="130"/>
        <v>0</v>
      </c>
      <c r="S756" s="114"/>
      <c r="T756" s="5" t="s">
        <v>24</v>
      </c>
      <c r="V756" s="25" t="str">
        <f t="shared" si="133"/>
        <v/>
      </c>
      <c r="W756" s="25" t="str">
        <f t="shared" si="131"/>
        <v/>
      </c>
      <c r="X756" s="25" t="str">
        <f t="shared" si="134"/>
        <v/>
      </c>
      <c r="Y756" s="25" t="s">
        <v>26</v>
      </c>
      <c r="Z756" s="29"/>
      <c r="AA756" s="25" t="str">
        <f t="shared" si="132"/>
        <v/>
      </c>
      <c r="AB756" s="29"/>
      <c r="AC756" s="29"/>
      <c r="AD756" s="87" t="str">
        <f t="shared" si="135"/>
        <v/>
      </c>
      <c r="AE756" s="95" t="str">
        <f t="shared" si="136"/>
        <v/>
      </c>
      <c r="AF756" s="23">
        <f t="shared" si="137"/>
        <v>1</v>
      </c>
      <c r="AG756" s="2">
        <f t="shared" si="138"/>
        <v>7</v>
      </c>
      <c r="AH756" s="2">
        <f t="shared" si="139"/>
        <v>1</v>
      </c>
      <c r="AI756" s="2">
        <f>COUNTIF(【編集不可】祝日一覧!$B$1:$B$23,$F756)</f>
        <v>0</v>
      </c>
      <c r="AJ756" s="2">
        <f>COUNTIF(【編集不可】祝日一覧!$B$1:$B$23,$AF756)</f>
        <v>0</v>
      </c>
      <c r="AK756" s="2" t="str">
        <f ca="1">$B756&amp;"-"&amp;COUNTIF($B$13:INDIRECT("B"&amp;12+A756),B756)</f>
        <v>-0</v>
      </c>
    </row>
    <row r="757" spans="1:37" ht="21.95" customHeight="1" x14ac:dyDescent="0.25">
      <c r="A757" s="7">
        <v>745</v>
      </c>
      <c r="B757" s="14"/>
      <c r="C757" s="28"/>
      <c r="D757" s="28"/>
      <c r="E757" s="17"/>
      <c r="F757" s="17"/>
      <c r="G757" s="6"/>
      <c r="H757" s="81" t="s">
        <v>24</v>
      </c>
      <c r="I757" s="113">
        <f t="shared" si="140"/>
        <v>0</v>
      </c>
      <c r="J757" s="114"/>
      <c r="K757" s="5" t="s">
        <v>24</v>
      </c>
      <c r="L757" s="6"/>
      <c r="M757" s="81" t="s">
        <v>25</v>
      </c>
      <c r="N757" s="113">
        <f t="shared" si="129"/>
        <v>0</v>
      </c>
      <c r="O757" s="114"/>
      <c r="P757" s="5" t="s">
        <v>24</v>
      </c>
      <c r="R757" s="113">
        <f t="shared" si="130"/>
        <v>0</v>
      </c>
      <c r="S757" s="114"/>
      <c r="T757" s="5" t="s">
        <v>24</v>
      </c>
      <c r="V757" s="25" t="str">
        <f t="shared" si="133"/>
        <v/>
      </c>
      <c r="W757" s="25" t="str">
        <f t="shared" si="131"/>
        <v/>
      </c>
      <c r="X757" s="25" t="str">
        <f t="shared" si="134"/>
        <v/>
      </c>
      <c r="Y757" s="25" t="s">
        <v>26</v>
      </c>
      <c r="Z757" s="29"/>
      <c r="AA757" s="25" t="str">
        <f t="shared" si="132"/>
        <v/>
      </c>
      <c r="AB757" s="29"/>
      <c r="AC757" s="29"/>
      <c r="AD757" s="87" t="str">
        <f t="shared" si="135"/>
        <v/>
      </c>
      <c r="AE757" s="95" t="str">
        <f t="shared" si="136"/>
        <v/>
      </c>
      <c r="AF757" s="23">
        <f t="shared" si="137"/>
        <v>1</v>
      </c>
      <c r="AG757" s="2">
        <f t="shared" si="138"/>
        <v>7</v>
      </c>
      <c r="AH757" s="2">
        <f t="shared" si="139"/>
        <v>1</v>
      </c>
      <c r="AI757" s="2">
        <f>COUNTIF(【編集不可】祝日一覧!$B$1:$B$23,$F757)</f>
        <v>0</v>
      </c>
      <c r="AJ757" s="2">
        <f>COUNTIF(【編集不可】祝日一覧!$B$1:$B$23,$AF757)</f>
        <v>0</v>
      </c>
      <c r="AK757" s="2" t="str">
        <f ca="1">$B757&amp;"-"&amp;COUNTIF($B$13:INDIRECT("B"&amp;12+A757),B757)</f>
        <v>-0</v>
      </c>
    </row>
    <row r="758" spans="1:37" ht="21.95" customHeight="1" x14ac:dyDescent="0.25">
      <c r="A758" s="7">
        <v>746</v>
      </c>
      <c r="B758" s="14"/>
      <c r="C758" s="28"/>
      <c r="D758" s="28"/>
      <c r="E758" s="17"/>
      <c r="F758" s="17"/>
      <c r="G758" s="6"/>
      <c r="H758" s="81" t="s">
        <v>24</v>
      </c>
      <c r="I758" s="113">
        <f t="shared" si="140"/>
        <v>0</v>
      </c>
      <c r="J758" s="114"/>
      <c r="K758" s="5" t="s">
        <v>24</v>
      </c>
      <c r="L758" s="6"/>
      <c r="M758" s="81" t="s">
        <v>25</v>
      </c>
      <c r="N758" s="113">
        <f t="shared" si="129"/>
        <v>0</v>
      </c>
      <c r="O758" s="114"/>
      <c r="P758" s="5" t="s">
        <v>24</v>
      </c>
      <c r="R758" s="113">
        <f t="shared" si="130"/>
        <v>0</v>
      </c>
      <c r="S758" s="114"/>
      <c r="T758" s="5" t="s">
        <v>24</v>
      </c>
      <c r="V758" s="25" t="str">
        <f t="shared" si="133"/>
        <v/>
      </c>
      <c r="W758" s="25" t="str">
        <f t="shared" si="131"/>
        <v/>
      </c>
      <c r="X758" s="25" t="str">
        <f t="shared" si="134"/>
        <v/>
      </c>
      <c r="Y758" s="25" t="s">
        <v>26</v>
      </c>
      <c r="Z758" s="29"/>
      <c r="AA758" s="25" t="str">
        <f t="shared" si="132"/>
        <v/>
      </c>
      <c r="AB758" s="29"/>
      <c r="AC758" s="29"/>
      <c r="AD758" s="87" t="str">
        <f t="shared" si="135"/>
        <v/>
      </c>
      <c r="AE758" s="95" t="str">
        <f t="shared" si="136"/>
        <v/>
      </c>
      <c r="AF758" s="23">
        <f t="shared" si="137"/>
        <v>1</v>
      </c>
      <c r="AG758" s="2">
        <f t="shared" si="138"/>
        <v>7</v>
      </c>
      <c r="AH758" s="2">
        <f t="shared" si="139"/>
        <v>1</v>
      </c>
      <c r="AI758" s="2">
        <f>COUNTIF(【編集不可】祝日一覧!$B$1:$B$23,$F758)</f>
        <v>0</v>
      </c>
      <c r="AJ758" s="2">
        <f>COUNTIF(【編集不可】祝日一覧!$B$1:$B$23,$AF758)</f>
        <v>0</v>
      </c>
      <c r="AK758" s="2" t="str">
        <f ca="1">$B758&amp;"-"&amp;COUNTIF($B$13:INDIRECT("B"&amp;12+A758),B758)</f>
        <v>-0</v>
      </c>
    </row>
    <row r="759" spans="1:37" ht="21.95" customHeight="1" x14ac:dyDescent="0.25">
      <c r="A759" s="7">
        <v>747</v>
      </c>
      <c r="B759" s="14"/>
      <c r="C759" s="28"/>
      <c r="D759" s="28"/>
      <c r="E759" s="17"/>
      <c r="F759" s="17"/>
      <c r="G759" s="6"/>
      <c r="H759" s="81" t="s">
        <v>24</v>
      </c>
      <c r="I759" s="113">
        <f t="shared" si="140"/>
        <v>0</v>
      </c>
      <c r="J759" s="114"/>
      <c r="K759" s="5" t="s">
        <v>24</v>
      </c>
      <c r="L759" s="6"/>
      <c r="M759" s="81" t="s">
        <v>25</v>
      </c>
      <c r="N759" s="113">
        <f t="shared" si="129"/>
        <v>0</v>
      </c>
      <c r="O759" s="114"/>
      <c r="P759" s="5" t="s">
        <v>24</v>
      </c>
      <c r="R759" s="113">
        <f t="shared" si="130"/>
        <v>0</v>
      </c>
      <c r="S759" s="114"/>
      <c r="T759" s="5" t="s">
        <v>24</v>
      </c>
      <c r="V759" s="25" t="str">
        <f t="shared" si="133"/>
        <v/>
      </c>
      <c r="W759" s="25" t="str">
        <f t="shared" si="131"/>
        <v/>
      </c>
      <c r="X759" s="25" t="str">
        <f t="shared" si="134"/>
        <v/>
      </c>
      <c r="Y759" s="25" t="s">
        <v>26</v>
      </c>
      <c r="Z759" s="29"/>
      <c r="AA759" s="25" t="str">
        <f t="shared" si="132"/>
        <v/>
      </c>
      <c r="AB759" s="29"/>
      <c r="AC759" s="29"/>
      <c r="AD759" s="87" t="str">
        <f t="shared" si="135"/>
        <v/>
      </c>
      <c r="AE759" s="95" t="str">
        <f t="shared" si="136"/>
        <v/>
      </c>
      <c r="AF759" s="23">
        <f t="shared" si="137"/>
        <v>1</v>
      </c>
      <c r="AG759" s="2">
        <f t="shared" si="138"/>
        <v>7</v>
      </c>
      <c r="AH759" s="2">
        <f t="shared" si="139"/>
        <v>1</v>
      </c>
      <c r="AI759" s="2">
        <f>COUNTIF(【編集不可】祝日一覧!$B$1:$B$23,$F759)</f>
        <v>0</v>
      </c>
      <c r="AJ759" s="2">
        <f>COUNTIF(【編集不可】祝日一覧!$B$1:$B$23,$AF759)</f>
        <v>0</v>
      </c>
      <c r="AK759" s="2" t="str">
        <f ca="1">$B759&amp;"-"&amp;COUNTIF($B$13:INDIRECT("B"&amp;12+A759),B759)</f>
        <v>-0</v>
      </c>
    </row>
    <row r="760" spans="1:37" ht="21.95" customHeight="1" x14ac:dyDescent="0.25">
      <c r="A760" s="7">
        <v>748</v>
      </c>
      <c r="B760" s="14"/>
      <c r="C760" s="28"/>
      <c r="D760" s="28"/>
      <c r="E760" s="17"/>
      <c r="F760" s="17"/>
      <c r="G760" s="6"/>
      <c r="H760" s="81" t="s">
        <v>24</v>
      </c>
      <c r="I760" s="113">
        <f t="shared" si="140"/>
        <v>0</v>
      </c>
      <c r="J760" s="114"/>
      <c r="K760" s="5" t="s">
        <v>24</v>
      </c>
      <c r="L760" s="6"/>
      <c r="M760" s="81" t="s">
        <v>25</v>
      </c>
      <c r="N760" s="113">
        <f t="shared" si="129"/>
        <v>0</v>
      </c>
      <c r="O760" s="114"/>
      <c r="P760" s="5" t="s">
        <v>24</v>
      </c>
      <c r="R760" s="113">
        <f t="shared" si="130"/>
        <v>0</v>
      </c>
      <c r="S760" s="114"/>
      <c r="T760" s="5" t="s">
        <v>24</v>
      </c>
      <c r="V760" s="25" t="str">
        <f t="shared" si="133"/>
        <v/>
      </c>
      <c r="W760" s="25" t="str">
        <f t="shared" si="131"/>
        <v/>
      </c>
      <c r="X760" s="25" t="str">
        <f t="shared" si="134"/>
        <v/>
      </c>
      <c r="Y760" s="25" t="s">
        <v>26</v>
      </c>
      <c r="Z760" s="29"/>
      <c r="AA760" s="25" t="str">
        <f t="shared" si="132"/>
        <v/>
      </c>
      <c r="AB760" s="29"/>
      <c r="AC760" s="29"/>
      <c r="AD760" s="87" t="str">
        <f t="shared" si="135"/>
        <v/>
      </c>
      <c r="AE760" s="95" t="str">
        <f t="shared" si="136"/>
        <v/>
      </c>
      <c r="AF760" s="23">
        <f t="shared" si="137"/>
        <v>1</v>
      </c>
      <c r="AG760" s="2">
        <f t="shared" si="138"/>
        <v>7</v>
      </c>
      <c r="AH760" s="2">
        <f t="shared" si="139"/>
        <v>1</v>
      </c>
      <c r="AI760" s="2">
        <f>COUNTIF(【編集不可】祝日一覧!$B$1:$B$23,$F760)</f>
        <v>0</v>
      </c>
      <c r="AJ760" s="2">
        <f>COUNTIF(【編集不可】祝日一覧!$B$1:$B$23,$AF760)</f>
        <v>0</v>
      </c>
      <c r="AK760" s="2" t="str">
        <f ca="1">$B760&amp;"-"&amp;COUNTIF($B$13:INDIRECT("B"&amp;12+A760),B760)</f>
        <v>-0</v>
      </c>
    </row>
    <row r="761" spans="1:37" ht="21.95" customHeight="1" x14ac:dyDescent="0.25">
      <c r="A761" s="7">
        <v>749</v>
      </c>
      <c r="B761" s="14"/>
      <c r="C761" s="28"/>
      <c r="D761" s="28"/>
      <c r="E761" s="17"/>
      <c r="F761" s="17"/>
      <c r="G761" s="6"/>
      <c r="H761" s="81" t="s">
        <v>24</v>
      </c>
      <c r="I761" s="113">
        <f t="shared" si="140"/>
        <v>0</v>
      </c>
      <c r="J761" s="114"/>
      <c r="K761" s="5" t="s">
        <v>24</v>
      </c>
      <c r="L761" s="6"/>
      <c r="M761" s="81" t="s">
        <v>25</v>
      </c>
      <c r="N761" s="113">
        <f t="shared" si="129"/>
        <v>0</v>
      </c>
      <c r="O761" s="114"/>
      <c r="P761" s="5" t="s">
        <v>24</v>
      </c>
      <c r="R761" s="113">
        <f t="shared" si="130"/>
        <v>0</v>
      </c>
      <c r="S761" s="114"/>
      <c r="T761" s="5" t="s">
        <v>24</v>
      </c>
      <c r="V761" s="25" t="str">
        <f t="shared" si="133"/>
        <v/>
      </c>
      <c r="W761" s="25" t="str">
        <f t="shared" si="131"/>
        <v/>
      </c>
      <c r="X761" s="25" t="str">
        <f t="shared" si="134"/>
        <v/>
      </c>
      <c r="Y761" s="25" t="s">
        <v>26</v>
      </c>
      <c r="Z761" s="29"/>
      <c r="AA761" s="25" t="str">
        <f t="shared" si="132"/>
        <v/>
      </c>
      <c r="AB761" s="29"/>
      <c r="AC761" s="29"/>
      <c r="AD761" s="87" t="str">
        <f t="shared" si="135"/>
        <v/>
      </c>
      <c r="AE761" s="95" t="str">
        <f t="shared" si="136"/>
        <v/>
      </c>
      <c r="AF761" s="23">
        <f t="shared" si="137"/>
        <v>1</v>
      </c>
      <c r="AG761" s="2">
        <f t="shared" si="138"/>
        <v>7</v>
      </c>
      <c r="AH761" s="2">
        <f t="shared" si="139"/>
        <v>1</v>
      </c>
      <c r="AI761" s="2">
        <f>COUNTIF(【編集不可】祝日一覧!$B$1:$B$23,$F761)</f>
        <v>0</v>
      </c>
      <c r="AJ761" s="2">
        <f>COUNTIF(【編集不可】祝日一覧!$B$1:$B$23,$AF761)</f>
        <v>0</v>
      </c>
      <c r="AK761" s="2" t="str">
        <f ca="1">$B761&amp;"-"&amp;COUNTIF($B$13:INDIRECT("B"&amp;12+A761),B761)</f>
        <v>-0</v>
      </c>
    </row>
    <row r="762" spans="1:37" ht="21.95" customHeight="1" x14ac:dyDescent="0.25">
      <c r="A762" s="7">
        <v>750</v>
      </c>
      <c r="B762" s="14"/>
      <c r="C762" s="28"/>
      <c r="D762" s="28"/>
      <c r="E762" s="17"/>
      <c r="F762" s="17"/>
      <c r="G762" s="6"/>
      <c r="H762" s="81" t="s">
        <v>24</v>
      </c>
      <c r="I762" s="113">
        <f t="shared" si="140"/>
        <v>0</v>
      </c>
      <c r="J762" s="114"/>
      <c r="K762" s="5" t="s">
        <v>24</v>
      </c>
      <c r="L762" s="6"/>
      <c r="M762" s="81" t="s">
        <v>25</v>
      </c>
      <c r="N762" s="113">
        <f t="shared" si="129"/>
        <v>0</v>
      </c>
      <c r="O762" s="114"/>
      <c r="P762" s="5" t="s">
        <v>24</v>
      </c>
      <c r="R762" s="113">
        <f t="shared" si="130"/>
        <v>0</v>
      </c>
      <c r="S762" s="114"/>
      <c r="T762" s="5" t="s">
        <v>24</v>
      </c>
      <c r="V762" s="25" t="str">
        <f t="shared" si="133"/>
        <v/>
      </c>
      <c r="W762" s="25" t="str">
        <f t="shared" si="131"/>
        <v/>
      </c>
      <c r="X762" s="25" t="str">
        <f t="shared" si="134"/>
        <v/>
      </c>
      <c r="Y762" s="25" t="s">
        <v>26</v>
      </c>
      <c r="Z762" s="29"/>
      <c r="AA762" s="25" t="str">
        <f t="shared" si="132"/>
        <v/>
      </c>
      <c r="AB762" s="29"/>
      <c r="AC762" s="29"/>
      <c r="AD762" s="87" t="str">
        <f t="shared" si="135"/>
        <v/>
      </c>
      <c r="AE762" s="95" t="str">
        <f t="shared" si="136"/>
        <v/>
      </c>
      <c r="AF762" s="23">
        <f t="shared" si="137"/>
        <v>1</v>
      </c>
      <c r="AG762" s="2">
        <f t="shared" si="138"/>
        <v>7</v>
      </c>
      <c r="AH762" s="2">
        <f t="shared" si="139"/>
        <v>1</v>
      </c>
      <c r="AI762" s="2">
        <f>COUNTIF(【編集不可】祝日一覧!$B$1:$B$23,$F762)</f>
        <v>0</v>
      </c>
      <c r="AJ762" s="2">
        <f>COUNTIF(【編集不可】祝日一覧!$B$1:$B$23,$AF762)</f>
        <v>0</v>
      </c>
      <c r="AK762" s="2" t="str">
        <f ca="1">$B762&amp;"-"&amp;COUNTIF($B$13:INDIRECT("B"&amp;12+A762),B762)</f>
        <v>-0</v>
      </c>
    </row>
    <row r="763" spans="1:37" ht="21.95" customHeight="1" x14ac:dyDescent="0.25">
      <c r="A763" s="7">
        <v>751</v>
      </c>
      <c r="B763" s="14"/>
      <c r="C763" s="28"/>
      <c r="D763" s="28"/>
      <c r="E763" s="17"/>
      <c r="F763" s="17"/>
      <c r="G763" s="6"/>
      <c r="H763" s="81" t="s">
        <v>24</v>
      </c>
      <c r="I763" s="113">
        <f t="shared" si="140"/>
        <v>0</v>
      </c>
      <c r="J763" s="114"/>
      <c r="K763" s="5" t="s">
        <v>24</v>
      </c>
      <c r="L763" s="6"/>
      <c r="M763" s="81" t="s">
        <v>25</v>
      </c>
      <c r="N763" s="113">
        <f t="shared" si="129"/>
        <v>0</v>
      </c>
      <c r="O763" s="114"/>
      <c r="P763" s="5" t="s">
        <v>24</v>
      </c>
      <c r="R763" s="113">
        <f t="shared" si="130"/>
        <v>0</v>
      </c>
      <c r="S763" s="114"/>
      <c r="T763" s="5" t="s">
        <v>24</v>
      </c>
      <c r="V763" s="25" t="str">
        <f t="shared" si="133"/>
        <v/>
      </c>
      <c r="W763" s="25" t="str">
        <f t="shared" si="131"/>
        <v/>
      </c>
      <c r="X763" s="25" t="str">
        <f t="shared" si="134"/>
        <v/>
      </c>
      <c r="Y763" s="25" t="s">
        <v>26</v>
      </c>
      <c r="Z763" s="29"/>
      <c r="AA763" s="25" t="str">
        <f t="shared" si="132"/>
        <v/>
      </c>
      <c r="AB763" s="29"/>
      <c r="AC763" s="29"/>
      <c r="AD763" s="87" t="str">
        <f t="shared" si="135"/>
        <v/>
      </c>
      <c r="AE763" s="95" t="str">
        <f t="shared" si="136"/>
        <v/>
      </c>
      <c r="AF763" s="23">
        <f t="shared" si="137"/>
        <v>1</v>
      </c>
      <c r="AG763" s="2">
        <f t="shared" si="138"/>
        <v>7</v>
      </c>
      <c r="AH763" s="2">
        <f t="shared" si="139"/>
        <v>1</v>
      </c>
      <c r="AI763" s="2">
        <f>COUNTIF(【編集不可】祝日一覧!$B$1:$B$23,$F763)</f>
        <v>0</v>
      </c>
      <c r="AJ763" s="2">
        <f>COUNTIF(【編集不可】祝日一覧!$B$1:$B$23,$AF763)</f>
        <v>0</v>
      </c>
      <c r="AK763" s="2" t="str">
        <f ca="1">$B763&amp;"-"&amp;COUNTIF($B$13:INDIRECT("B"&amp;12+A763),B763)</f>
        <v>-0</v>
      </c>
    </row>
    <row r="764" spans="1:37" ht="21.95" customHeight="1" x14ac:dyDescent="0.25">
      <c r="A764" s="7">
        <v>752</v>
      </c>
      <c r="B764" s="14"/>
      <c r="C764" s="28"/>
      <c r="D764" s="28"/>
      <c r="E764" s="17"/>
      <c r="F764" s="17"/>
      <c r="G764" s="6"/>
      <c r="H764" s="81" t="s">
        <v>24</v>
      </c>
      <c r="I764" s="113">
        <f t="shared" si="140"/>
        <v>0</v>
      </c>
      <c r="J764" s="114"/>
      <c r="K764" s="5" t="s">
        <v>24</v>
      </c>
      <c r="L764" s="6"/>
      <c r="M764" s="81" t="s">
        <v>25</v>
      </c>
      <c r="N764" s="113">
        <f t="shared" si="129"/>
        <v>0</v>
      </c>
      <c r="O764" s="114"/>
      <c r="P764" s="5" t="s">
        <v>24</v>
      </c>
      <c r="R764" s="113">
        <f t="shared" si="130"/>
        <v>0</v>
      </c>
      <c r="S764" s="114"/>
      <c r="T764" s="5" t="s">
        <v>24</v>
      </c>
      <c r="V764" s="25" t="str">
        <f t="shared" si="133"/>
        <v/>
      </c>
      <c r="W764" s="25" t="str">
        <f t="shared" si="131"/>
        <v/>
      </c>
      <c r="X764" s="25" t="str">
        <f t="shared" si="134"/>
        <v/>
      </c>
      <c r="Y764" s="25" t="s">
        <v>26</v>
      </c>
      <c r="Z764" s="29"/>
      <c r="AA764" s="25" t="str">
        <f t="shared" si="132"/>
        <v/>
      </c>
      <c r="AB764" s="29"/>
      <c r="AC764" s="29"/>
      <c r="AD764" s="87" t="str">
        <f t="shared" si="135"/>
        <v/>
      </c>
      <c r="AE764" s="95" t="str">
        <f t="shared" si="136"/>
        <v/>
      </c>
      <c r="AF764" s="23">
        <f t="shared" si="137"/>
        <v>1</v>
      </c>
      <c r="AG764" s="2">
        <f t="shared" si="138"/>
        <v>7</v>
      </c>
      <c r="AH764" s="2">
        <f t="shared" si="139"/>
        <v>1</v>
      </c>
      <c r="AI764" s="2">
        <f>COUNTIF(【編集不可】祝日一覧!$B$1:$B$23,$F764)</f>
        <v>0</v>
      </c>
      <c r="AJ764" s="2">
        <f>COUNTIF(【編集不可】祝日一覧!$B$1:$B$23,$AF764)</f>
        <v>0</v>
      </c>
      <c r="AK764" s="2" t="str">
        <f ca="1">$B764&amp;"-"&amp;COUNTIF($B$13:INDIRECT("B"&amp;12+A764),B764)</f>
        <v>-0</v>
      </c>
    </row>
    <row r="765" spans="1:37" ht="21.95" customHeight="1" x14ac:dyDescent="0.25">
      <c r="A765" s="7">
        <v>753</v>
      </c>
      <c r="B765" s="14"/>
      <c r="C765" s="28"/>
      <c r="D765" s="28"/>
      <c r="E765" s="17"/>
      <c r="F765" s="17"/>
      <c r="G765" s="6"/>
      <c r="H765" s="81" t="s">
        <v>24</v>
      </c>
      <c r="I765" s="113">
        <f t="shared" si="140"/>
        <v>0</v>
      </c>
      <c r="J765" s="114"/>
      <c r="K765" s="5" t="s">
        <v>24</v>
      </c>
      <c r="L765" s="6"/>
      <c r="M765" s="81" t="s">
        <v>25</v>
      </c>
      <c r="N765" s="113">
        <f t="shared" si="129"/>
        <v>0</v>
      </c>
      <c r="O765" s="114"/>
      <c r="P765" s="5" t="s">
        <v>24</v>
      </c>
      <c r="R765" s="113">
        <f t="shared" si="130"/>
        <v>0</v>
      </c>
      <c r="S765" s="114"/>
      <c r="T765" s="5" t="s">
        <v>24</v>
      </c>
      <c r="V765" s="25" t="str">
        <f t="shared" si="133"/>
        <v/>
      </c>
      <c r="W765" s="25" t="str">
        <f t="shared" si="131"/>
        <v/>
      </c>
      <c r="X765" s="25" t="str">
        <f t="shared" si="134"/>
        <v/>
      </c>
      <c r="Y765" s="25" t="s">
        <v>26</v>
      </c>
      <c r="Z765" s="29"/>
      <c r="AA765" s="25" t="str">
        <f t="shared" si="132"/>
        <v/>
      </c>
      <c r="AB765" s="29"/>
      <c r="AC765" s="29"/>
      <c r="AD765" s="87" t="str">
        <f t="shared" si="135"/>
        <v/>
      </c>
      <c r="AE765" s="95" t="str">
        <f t="shared" si="136"/>
        <v/>
      </c>
      <c r="AF765" s="23">
        <f t="shared" si="137"/>
        <v>1</v>
      </c>
      <c r="AG765" s="2">
        <f t="shared" si="138"/>
        <v>7</v>
      </c>
      <c r="AH765" s="2">
        <f t="shared" si="139"/>
        <v>1</v>
      </c>
      <c r="AI765" s="2">
        <f>COUNTIF(【編集不可】祝日一覧!$B$1:$B$23,$F765)</f>
        <v>0</v>
      </c>
      <c r="AJ765" s="2">
        <f>COUNTIF(【編集不可】祝日一覧!$B$1:$B$23,$AF765)</f>
        <v>0</v>
      </c>
      <c r="AK765" s="2" t="str">
        <f ca="1">$B765&amp;"-"&amp;COUNTIF($B$13:INDIRECT("B"&amp;12+A765),B765)</f>
        <v>-0</v>
      </c>
    </row>
    <row r="766" spans="1:37" ht="21.95" customHeight="1" x14ac:dyDescent="0.25">
      <c r="A766" s="7">
        <v>754</v>
      </c>
      <c r="B766" s="14"/>
      <c r="C766" s="28"/>
      <c r="D766" s="28"/>
      <c r="E766" s="17"/>
      <c r="F766" s="17"/>
      <c r="G766" s="6"/>
      <c r="H766" s="81" t="s">
        <v>24</v>
      </c>
      <c r="I766" s="113">
        <f t="shared" si="140"/>
        <v>0</v>
      </c>
      <c r="J766" s="114"/>
      <c r="K766" s="5" t="s">
        <v>24</v>
      </c>
      <c r="L766" s="6"/>
      <c r="M766" s="81" t="s">
        <v>25</v>
      </c>
      <c r="N766" s="113">
        <f t="shared" si="129"/>
        <v>0</v>
      </c>
      <c r="O766" s="114"/>
      <c r="P766" s="5" t="s">
        <v>24</v>
      </c>
      <c r="R766" s="113">
        <f t="shared" si="130"/>
        <v>0</v>
      </c>
      <c r="S766" s="114"/>
      <c r="T766" s="5" t="s">
        <v>24</v>
      </c>
      <c r="V766" s="25" t="str">
        <f t="shared" si="133"/>
        <v/>
      </c>
      <c r="W766" s="25" t="str">
        <f t="shared" si="131"/>
        <v/>
      </c>
      <c r="X766" s="25" t="str">
        <f t="shared" si="134"/>
        <v/>
      </c>
      <c r="Y766" s="25" t="s">
        <v>26</v>
      </c>
      <c r="Z766" s="29"/>
      <c r="AA766" s="25" t="str">
        <f t="shared" si="132"/>
        <v/>
      </c>
      <c r="AB766" s="29"/>
      <c r="AC766" s="29"/>
      <c r="AD766" s="87" t="str">
        <f t="shared" si="135"/>
        <v/>
      </c>
      <c r="AE766" s="95" t="str">
        <f t="shared" si="136"/>
        <v/>
      </c>
      <c r="AF766" s="23">
        <f t="shared" si="137"/>
        <v>1</v>
      </c>
      <c r="AG766" s="2">
        <f t="shared" si="138"/>
        <v>7</v>
      </c>
      <c r="AH766" s="2">
        <f t="shared" si="139"/>
        <v>1</v>
      </c>
      <c r="AI766" s="2">
        <f>COUNTIF(【編集不可】祝日一覧!$B$1:$B$23,$F766)</f>
        <v>0</v>
      </c>
      <c r="AJ766" s="2">
        <f>COUNTIF(【編集不可】祝日一覧!$B$1:$B$23,$AF766)</f>
        <v>0</v>
      </c>
      <c r="AK766" s="2" t="str">
        <f ca="1">$B766&amp;"-"&amp;COUNTIF($B$13:INDIRECT("B"&amp;12+A766),B766)</f>
        <v>-0</v>
      </c>
    </row>
    <row r="767" spans="1:37" ht="21.95" customHeight="1" x14ac:dyDescent="0.25">
      <c r="A767" s="7">
        <v>755</v>
      </c>
      <c r="B767" s="14"/>
      <c r="C767" s="28"/>
      <c r="D767" s="28"/>
      <c r="E767" s="17"/>
      <c r="F767" s="17"/>
      <c r="G767" s="6"/>
      <c r="H767" s="81" t="s">
        <v>24</v>
      </c>
      <c r="I767" s="113">
        <f t="shared" si="140"/>
        <v>0</v>
      </c>
      <c r="J767" s="114"/>
      <c r="K767" s="5" t="s">
        <v>24</v>
      </c>
      <c r="L767" s="6"/>
      <c r="M767" s="81" t="s">
        <v>25</v>
      </c>
      <c r="N767" s="113">
        <f t="shared" si="129"/>
        <v>0</v>
      </c>
      <c r="O767" s="114"/>
      <c r="P767" s="5" t="s">
        <v>24</v>
      </c>
      <c r="R767" s="113">
        <f t="shared" si="130"/>
        <v>0</v>
      </c>
      <c r="S767" s="114"/>
      <c r="T767" s="5" t="s">
        <v>24</v>
      </c>
      <c r="V767" s="25" t="str">
        <f t="shared" si="133"/>
        <v/>
      </c>
      <c r="W767" s="25" t="str">
        <f t="shared" si="131"/>
        <v/>
      </c>
      <c r="X767" s="25" t="str">
        <f t="shared" si="134"/>
        <v/>
      </c>
      <c r="Y767" s="25" t="s">
        <v>26</v>
      </c>
      <c r="Z767" s="29"/>
      <c r="AA767" s="25" t="str">
        <f t="shared" si="132"/>
        <v/>
      </c>
      <c r="AB767" s="29"/>
      <c r="AC767" s="29"/>
      <c r="AD767" s="87" t="str">
        <f t="shared" si="135"/>
        <v/>
      </c>
      <c r="AE767" s="95" t="str">
        <f t="shared" si="136"/>
        <v/>
      </c>
      <c r="AF767" s="23">
        <f t="shared" si="137"/>
        <v>1</v>
      </c>
      <c r="AG767" s="2">
        <f t="shared" si="138"/>
        <v>7</v>
      </c>
      <c r="AH767" s="2">
        <f t="shared" si="139"/>
        <v>1</v>
      </c>
      <c r="AI767" s="2">
        <f>COUNTIF(【編集不可】祝日一覧!$B$1:$B$23,$F767)</f>
        <v>0</v>
      </c>
      <c r="AJ767" s="2">
        <f>COUNTIF(【編集不可】祝日一覧!$B$1:$B$23,$AF767)</f>
        <v>0</v>
      </c>
      <c r="AK767" s="2" t="str">
        <f ca="1">$B767&amp;"-"&amp;COUNTIF($B$13:INDIRECT("B"&amp;12+A767),B767)</f>
        <v>-0</v>
      </c>
    </row>
    <row r="768" spans="1:37" ht="21.95" customHeight="1" x14ac:dyDescent="0.25">
      <c r="A768" s="7">
        <v>756</v>
      </c>
      <c r="B768" s="14"/>
      <c r="C768" s="28"/>
      <c r="D768" s="28"/>
      <c r="E768" s="17"/>
      <c r="F768" s="17"/>
      <c r="G768" s="6"/>
      <c r="H768" s="81" t="s">
        <v>24</v>
      </c>
      <c r="I768" s="113">
        <f t="shared" si="140"/>
        <v>0</v>
      </c>
      <c r="J768" s="114"/>
      <c r="K768" s="5" t="s">
        <v>24</v>
      </c>
      <c r="L768" s="6"/>
      <c r="M768" s="81" t="s">
        <v>25</v>
      </c>
      <c r="N768" s="113">
        <f t="shared" si="129"/>
        <v>0</v>
      </c>
      <c r="O768" s="114"/>
      <c r="P768" s="5" t="s">
        <v>24</v>
      </c>
      <c r="R768" s="113">
        <f t="shared" si="130"/>
        <v>0</v>
      </c>
      <c r="S768" s="114"/>
      <c r="T768" s="5" t="s">
        <v>24</v>
      </c>
      <c r="V768" s="25" t="str">
        <f t="shared" si="133"/>
        <v/>
      </c>
      <c r="W768" s="25" t="str">
        <f t="shared" si="131"/>
        <v/>
      </c>
      <c r="X768" s="25" t="str">
        <f t="shared" si="134"/>
        <v/>
      </c>
      <c r="Y768" s="25" t="s">
        <v>26</v>
      </c>
      <c r="Z768" s="29"/>
      <c r="AA768" s="25" t="str">
        <f t="shared" si="132"/>
        <v/>
      </c>
      <c r="AB768" s="29"/>
      <c r="AC768" s="29"/>
      <c r="AD768" s="87" t="str">
        <f t="shared" si="135"/>
        <v/>
      </c>
      <c r="AE768" s="95" t="str">
        <f t="shared" si="136"/>
        <v/>
      </c>
      <c r="AF768" s="23">
        <f t="shared" si="137"/>
        <v>1</v>
      </c>
      <c r="AG768" s="2">
        <f t="shared" si="138"/>
        <v>7</v>
      </c>
      <c r="AH768" s="2">
        <f t="shared" si="139"/>
        <v>1</v>
      </c>
      <c r="AI768" s="2">
        <f>COUNTIF(【編集不可】祝日一覧!$B$1:$B$23,$F768)</f>
        <v>0</v>
      </c>
      <c r="AJ768" s="2">
        <f>COUNTIF(【編集不可】祝日一覧!$B$1:$B$23,$AF768)</f>
        <v>0</v>
      </c>
      <c r="AK768" s="2" t="str">
        <f ca="1">$B768&amp;"-"&amp;COUNTIF($B$13:INDIRECT("B"&amp;12+A768),B768)</f>
        <v>-0</v>
      </c>
    </row>
    <row r="769" spans="1:37" ht="21.95" customHeight="1" x14ac:dyDescent="0.25">
      <c r="A769" s="7">
        <v>757</v>
      </c>
      <c r="B769" s="14"/>
      <c r="C769" s="28"/>
      <c r="D769" s="28"/>
      <c r="E769" s="17"/>
      <c r="F769" s="17"/>
      <c r="G769" s="6"/>
      <c r="H769" s="81" t="s">
        <v>24</v>
      </c>
      <c r="I769" s="113">
        <f t="shared" si="140"/>
        <v>0</v>
      </c>
      <c r="J769" s="114"/>
      <c r="K769" s="5" t="s">
        <v>24</v>
      </c>
      <c r="L769" s="6"/>
      <c r="M769" s="81" t="s">
        <v>25</v>
      </c>
      <c r="N769" s="113">
        <f t="shared" ref="N769:N832" si="141">I769*L769</f>
        <v>0</v>
      </c>
      <c r="O769" s="114"/>
      <c r="P769" s="5" t="s">
        <v>24</v>
      </c>
      <c r="R769" s="113">
        <f t="shared" ref="R769:R832" si="142">G769*L769</f>
        <v>0</v>
      </c>
      <c r="S769" s="114"/>
      <c r="T769" s="5" t="s">
        <v>24</v>
      </c>
      <c r="V769" s="25" t="str">
        <f t="shared" si="133"/>
        <v/>
      </c>
      <c r="W769" s="25" t="str">
        <f t="shared" si="131"/>
        <v/>
      </c>
      <c r="X769" s="25" t="str">
        <f t="shared" si="134"/>
        <v/>
      </c>
      <c r="Y769" s="25" t="s">
        <v>26</v>
      </c>
      <c r="Z769" s="29"/>
      <c r="AA769" s="25" t="str">
        <f t="shared" si="132"/>
        <v/>
      </c>
      <c r="AB769" s="29"/>
      <c r="AC769" s="29"/>
      <c r="AD769" s="87" t="str">
        <f t="shared" si="135"/>
        <v/>
      </c>
      <c r="AE769" s="95" t="str">
        <f t="shared" si="136"/>
        <v/>
      </c>
      <c r="AF769" s="23">
        <f t="shared" si="137"/>
        <v>1</v>
      </c>
      <c r="AG769" s="2">
        <f t="shared" si="138"/>
        <v>7</v>
      </c>
      <c r="AH769" s="2">
        <f t="shared" si="139"/>
        <v>1</v>
      </c>
      <c r="AI769" s="2">
        <f>COUNTIF(【編集不可】祝日一覧!$B$1:$B$23,$F769)</f>
        <v>0</v>
      </c>
      <c r="AJ769" s="2">
        <f>COUNTIF(【編集不可】祝日一覧!$B$1:$B$23,$AF769)</f>
        <v>0</v>
      </c>
      <c r="AK769" s="2" t="str">
        <f ca="1">$B769&amp;"-"&amp;COUNTIF($B$13:INDIRECT("B"&amp;12+A769),B769)</f>
        <v>-0</v>
      </c>
    </row>
    <row r="770" spans="1:37" ht="21.95" customHeight="1" x14ac:dyDescent="0.25">
      <c r="A770" s="7">
        <v>758</v>
      </c>
      <c r="B770" s="14"/>
      <c r="C770" s="28"/>
      <c r="D770" s="28"/>
      <c r="E770" s="17"/>
      <c r="F770" s="17"/>
      <c r="G770" s="6"/>
      <c r="H770" s="81" t="s">
        <v>24</v>
      </c>
      <c r="I770" s="113">
        <f t="shared" si="140"/>
        <v>0</v>
      </c>
      <c r="J770" s="114"/>
      <c r="K770" s="5" t="s">
        <v>24</v>
      </c>
      <c r="L770" s="6"/>
      <c r="M770" s="81" t="s">
        <v>25</v>
      </c>
      <c r="N770" s="113">
        <f t="shared" si="141"/>
        <v>0</v>
      </c>
      <c r="O770" s="114"/>
      <c r="P770" s="5" t="s">
        <v>24</v>
      </c>
      <c r="R770" s="113">
        <f t="shared" si="142"/>
        <v>0</v>
      </c>
      <c r="S770" s="114"/>
      <c r="T770" s="5" t="s">
        <v>24</v>
      </c>
      <c r="V770" s="25" t="str">
        <f t="shared" si="133"/>
        <v/>
      </c>
      <c r="W770" s="25" t="str">
        <f t="shared" si="131"/>
        <v/>
      </c>
      <c r="X770" s="25" t="str">
        <f t="shared" si="134"/>
        <v/>
      </c>
      <c r="Y770" s="25" t="s">
        <v>26</v>
      </c>
      <c r="Z770" s="29"/>
      <c r="AA770" s="25" t="str">
        <f t="shared" si="132"/>
        <v/>
      </c>
      <c r="AB770" s="29"/>
      <c r="AC770" s="29"/>
      <c r="AD770" s="87" t="str">
        <f t="shared" si="135"/>
        <v/>
      </c>
      <c r="AE770" s="95" t="str">
        <f t="shared" si="136"/>
        <v/>
      </c>
      <c r="AF770" s="23">
        <f t="shared" si="137"/>
        <v>1</v>
      </c>
      <c r="AG770" s="2">
        <f t="shared" si="138"/>
        <v>7</v>
      </c>
      <c r="AH770" s="2">
        <f t="shared" si="139"/>
        <v>1</v>
      </c>
      <c r="AI770" s="2">
        <f>COUNTIF(【編集不可】祝日一覧!$B$1:$B$23,$F770)</f>
        <v>0</v>
      </c>
      <c r="AJ770" s="2">
        <f>COUNTIF(【編集不可】祝日一覧!$B$1:$B$23,$AF770)</f>
        <v>0</v>
      </c>
      <c r="AK770" s="2" t="str">
        <f ca="1">$B770&amp;"-"&amp;COUNTIF($B$13:INDIRECT("B"&amp;12+A770),B770)</f>
        <v>-0</v>
      </c>
    </row>
    <row r="771" spans="1:37" ht="21.95" customHeight="1" x14ac:dyDescent="0.25">
      <c r="A771" s="7">
        <v>759</v>
      </c>
      <c r="B771" s="14"/>
      <c r="C771" s="28"/>
      <c r="D771" s="28"/>
      <c r="E771" s="17"/>
      <c r="F771" s="17"/>
      <c r="G771" s="6"/>
      <c r="H771" s="81" t="s">
        <v>24</v>
      </c>
      <c r="I771" s="113">
        <f t="shared" si="140"/>
        <v>0</v>
      </c>
      <c r="J771" s="114"/>
      <c r="K771" s="5" t="s">
        <v>24</v>
      </c>
      <c r="L771" s="6"/>
      <c r="M771" s="81" t="s">
        <v>25</v>
      </c>
      <c r="N771" s="113">
        <f t="shared" si="141"/>
        <v>0</v>
      </c>
      <c r="O771" s="114"/>
      <c r="P771" s="5" t="s">
        <v>24</v>
      </c>
      <c r="R771" s="113">
        <f t="shared" si="142"/>
        <v>0</v>
      </c>
      <c r="S771" s="114"/>
      <c r="T771" s="5" t="s">
        <v>24</v>
      </c>
      <c r="V771" s="25" t="str">
        <f t="shared" si="133"/>
        <v/>
      </c>
      <c r="W771" s="25" t="str">
        <f t="shared" si="131"/>
        <v/>
      </c>
      <c r="X771" s="25" t="str">
        <f t="shared" si="134"/>
        <v/>
      </c>
      <c r="Y771" s="25" t="s">
        <v>26</v>
      </c>
      <c r="Z771" s="29"/>
      <c r="AA771" s="25" t="str">
        <f t="shared" si="132"/>
        <v/>
      </c>
      <c r="AB771" s="29"/>
      <c r="AC771" s="29"/>
      <c r="AD771" s="87" t="str">
        <f t="shared" si="135"/>
        <v/>
      </c>
      <c r="AE771" s="95" t="str">
        <f t="shared" si="136"/>
        <v/>
      </c>
      <c r="AF771" s="23">
        <f t="shared" si="137"/>
        <v>1</v>
      </c>
      <c r="AG771" s="2">
        <f t="shared" si="138"/>
        <v>7</v>
      </c>
      <c r="AH771" s="2">
        <f t="shared" si="139"/>
        <v>1</v>
      </c>
      <c r="AI771" s="2">
        <f>COUNTIF(【編集不可】祝日一覧!$B$1:$B$23,$F771)</f>
        <v>0</v>
      </c>
      <c r="AJ771" s="2">
        <f>COUNTIF(【編集不可】祝日一覧!$B$1:$B$23,$AF771)</f>
        <v>0</v>
      </c>
      <c r="AK771" s="2" t="str">
        <f ca="1">$B771&amp;"-"&amp;COUNTIF($B$13:INDIRECT("B"&amp;12+A771),B771)</f>
        <v>-0</v>
      </c>
    </row>
    <row r="772" spans="1:37" ht="21.95" customHeight="1" x14ac:dyDescent="0.25">
      <c r="A772" s="7">
        <v>760</v>
      </c>
      <c r="B772" s="14"/>
      <c r="C772" s="28"/>
      <c r="D772" s="28"/>
      <c r="E772" s="17"/>
      <c r="F772" s="17"/>
      <c r="G772" s="6"/>
      <c r="H772" s="81" t="s">
        <v>24</v>
      </c>
      <c r="I772" s="113">
        <f t="shared" si="140"/>
        <v>0</v>
      </c>
      <c r="J772" s="114"/>
      <c r="K772" s="5" t="s">
        <v>24</v>
      </c>
      <c r="L772" s="6"/>
      <c r="M772" s="81" t="s">
        <v>25</v>
      </c>
      <c r="N772" s="113">
        <f t="shared" si="141"/>
        <v>0</v>
      </c>
      <c r="O772" s="114"/>
      <c r="P772" s="5" t="s">
        <v>24</v>
      </c>
      <c r="R772" s="113">
        <f t="shared" si="142"/>
        <v>0</v>
      </c>
      <c r="S772" s="114"/>
      <c r="T772" s="5" t="s">
        <v>24</v>
      </c>
      <c r="V772" s="25" t="str">
        <f t="shared" si="133"/>
        <v/>
      </c>
      <c r="W772" s="25" t="str">
        <f t="shared" si="131"/>
        <v/>
      </c>
      <c r="X772" s="25" t="str">
        <f t="shared" si="134"/>
        <v/>
      </c>
      <c r="Y772" s="25" t="s">
        <v>26</v>
      </c>
      <c r="Z772" s="29"/>
      <c r="AA772" s="25" t="str">
        <f t="shared" si="132"/>
        <v/>
      </c>
      <c r="AB772" s="29"/>
      <c r="AC772" s="29"/>
      <c r="AD772" s="87" t="str">
        <f t="shared" si="135"/>
        <v/>
      </c>
      <c r="AE772" s="95" t="str">
        <f t="shared" si="136"/>
        <v/>
      </c>
      <c r="AF772" s="23">
        <f t="shared" si="137"/>
        <v>1</v>
      </c>
      <c r="AG772" s="2">
        <f t="shared" si="138"/>
        <v>7</v>
      </c>
      <c r="AH772" s="2">
        <f t="shared" si="139"/>
        <v>1</v>
      </c>
      <c r="AI772" s="2">
        <f>COUNTIF(【編集不可】祝日一覧!$B$1:$B$23,$F772)</f>
        <v>0</v>
      </c>
      <c r="AJ772" s="2">
        <f>COUNTIF(【編集不可】祝日一覧!$B$1:$B$23,$AF772)</f>
        <v>0</v>
      </c>
      <c r="AK772" s="2" t="str">
        <f ca="1">$B772&amp;"-"&amp;COUNTIF($B$13:INDIRECT("B"&amp;12+A772),B772)</f>
        <v>-0</v>
      </c>
    </row>
    <row r="773" spans="1:37" ht="21.95" customHeight="1" x14ac:dyDescent="0.25">
      <c r="A773" s="7">
        <v>761</v>
      </c>
      <c r="B773" s="14"/>
      <c r="C773" s="28"/>
      <c r="D773" s="28"/>
      <c r="E773" s="17"/>
      <c r="F773" s="17"/>
      <c r="G773" s="6"/>
      <c r="H773" s="81" t="s">
        <v>24</v>
      </c>
      <c r="I773" s="113">
        <f t="shared" si="140"/>
        <v>0</v>
      </c>
      <c r="J773" s="114"/>
      <c r="K773" s="5" t="s">
        <v>24</v>
      </c>
      <c r="L773" s="6"/>
      <c r="M773" s="81" t="s">
        <v>25</v>
      </c>
      <c r="N773" s="113">
        <f t="shared" si="141"/>
        <v>0</v>
      </c>
      <c r="O773" s="114"/>
      <c r="P773" s="5" t="s">
        <v>24</v>
      </c>
      <c r="R773" s="113">
        <f t="shared" si="142"/>
        <v>0</v>
      </c>
      <c r="S773" s="114"/>
      <c r="T773" s="5" t="s">
        <v>24</v>
      </c>
      <c r="V773" s="25" t="str">
        <f t="shared" si="133"/>
        <v/>
      </c>
      <c r="W773" s="25" t="str">
        <f t="shared" si="131"/>
        <v/>
      </c>
      <c r="X773" s="25" t="str">
        <f t="shared" si="134"/>
        <v/>
      </c>
      <c r="Y773" s="25" t="s">
        <v>26</v>
      </c>
      <c r="Z773" s="29"/>
      <c r="AA773" s="25" t="str">
        <f t="shared" si="132"/>
        <v/>
      </c>
      <c r="AB773" s="29"/>
      <c r="AC773" s="29"/>
      <c r="AD773" s="87" t="str">
        <f t="shared" si="135"/>
        <v/>
      </c>
      <c r="AE773" s="95" t="str">
        <f t="shared" si="136"/>
        <v/>
      </c>
      <c r="AF773" s="23">
        <f t="shared" si="137"/>
        <v>1</v>
      </c>
      <c r="AG773" s="2">
        <f t="shared" si="138"/>
        <v>7</v>
      </c>
      <c r="AH773" s="2">
        <f t="shared" si="139"/>
        <v>1</v>
      </c>
      <c r="AI773" s="2">
        <f>COUNTIF(【編集不可】祝日一覧!$B$1:$B$23,$F773)</f>
        <v>0</v>
      </c>
      <c r="AJ773" s="2">
        <f>COUNTIF(【編集不可】祝日一覧!$B$1:$B$23,$AF773)</f>
        <v>0</v>
      </c>
      <c r="AK773" s="2" t="str">
        <f ca="1">$B773&amp;"-"&amp;COUNTIF($B$13:INDIRECT("B"&amp;12+A773),B773)</f>
        <v>-0</v>
      </c>
    </row>
    <row r="774" spans="1:37" ht="21.95" customHeight="1" x14ac:dyDescent="0.25">
      <c r="A774" s="7">
        <v>762</v>
      </c>
      <c r="B774" s="14"/>
      <c r="C774" s="28"/>
      <c r="D774" s="28"/>
      <c r="E774" s="17"/>
      <c r="F774" s="17"/>
      <c r="G774" s="6"/>
      <c r="H774" s="81" t="s">
        <v>24</v>
      </c>
      <c r="I774" s="113">
        <f t="shared" si="140"/>
        <v>0</v>
      </c>
      <c r="J774" s="114"/>
      <c r="K774" s="5" t="s">
        <v>24</v>
      </c>
      <c r="L774" s="6"/>
      <c r="M774" s="81" t="s">
        <v>25</v>
      </c>
      <c r="N774" s="113">
        <f t="shared" si="141"/>
        <v>0</v>
      </c>
      <c r="O774" s="114"/>
      <c r="P774" s="5" t="s">
        <v>24</v>
      </c>
      <c r="R774" s="113">
        <f t="shared" si="142"/>
        <v>0</v>
      </c>
      <c r="S774" s="114"/>
      <c r="T774" s="5" t="s">
        <v>24</v>
      </c>
      <c r="V774" s="25" t="str">
        <f t="shared" si="133"/>
        <v/>
      </c>
      <c r="W774" s="25" t="str">
        <f t="shared" si="131"/>
        <v/>
      </c>
      <c r="X774" s="25" t="str">
        <f t="shared" si="134"/>
        <v/>
      </c>
      <c r="Y774" s="25" t="s">
        <v>26</v>
      </c>
      <c r="Z774" s="29"/>
      <c r="AA774" s="25" t="str">
        <f t="shared" si="132"/>
        <v/>
      </c>
      <c r="AB774" s="29"/>
      <c r="AC774" s="29"/>
      <c r="AD774" s="87" t="str">
        <f t="shared" si="135"/>
        <v/>
      </c>
      <c r="AE774" s="95" t="str">
        <f t="shared" si="136"/>
        <v/>
      </c>
      <c r="AF774" s="23">
        <f t="shared" si="137"/>
        <v>1</v>
      </c>
      <c r="AG774" s="2">
        <f t="shared" si="138"/>
        <v>7</v>
      </c>
      <c r="AH774" s="2">
        <f t="shared" si="139"/>
        <v>1</v>
      </c>
      <c r="AI774" s="2">
        <f>COUNTIF(【編集不可】祝日一覧!$B$1:$B$23,$F774)</f>
        <v>0</v>
      </c>
      <c r="AJ774" s="2">
        <f>COUNTIF(【編集不可】祝日一覧!$B$1:$B$23,$AF774)</f>
        <v>0</v>
      </c>
      <c r="AK774" s="2" t="str">
        <f ca="1">$B774&amp;"-"&amp;COUNTIF($B$13:INDIRECT("B"&amp;12+A774),B774)</f>
        <v>-0</v>
      </c>
    </row>
    <row r="775" spans="1:37" ht="21.95" customHeight="1" x14ac:dyDescent="0.25">
      <c r="A775" s="7">
        <v>763</v>
      </c>
      <c r="B775" s="14"/>
      <c r="C775" s="28"/>
      <c r="D775" s="28"/>
      <c r="E775" s="17"/>
      <c r="F775" s="17"/>
      <c r="G775" s="6"/>
      <c r="H775" s="81" t="s">
        <v>24</v>
      </c>
      <c r="I775" s="113">
        <f t="shared" si="140"/>
        <v>0</v>
      </c>
      <c r="J775" s="114"/>
      <c r="K775" s="5" t="s">
        <v>24</v>
      </c>
      <c r="L775" s="6"/>
      <c r="M775" s="81" t="s">
        <v>25</v>
      </c>
      <c r="N775" s="113">
        <f t="shared" si="141"/>
        <v>0</v>
      </c>
      <c r="O775" s="114"/>
      <c r="P775" s="5" t="s">
        <v>24</v>
      </c>
      <c r="R775" s="113">
        <f t="shared" si="142"/>
        <v>0</v>
      </c>
      <c r="S775" s="114"/>
      <c r="T775" s="5" t="s">
        <v>24</v>
      </c>
      <c r="V775" s="25" t="str">
        <f t="shared" si="133"/>
        <v/>
      </c>
      <c r="W775" s="25" t="str">
        <f t="shared" si="131"/>
        <v/>
      </c>
      <c r="X775" s="25" t="str">
        <f t="shared" si="134"/>
        <v/>
      </c>
      <c r="Y775" s="25" t="s">
        <v>26</v>
      </c>
      <c r="Z775" s="29"/>
      <c r="AA775" s="25" t="str">
        <f t="shared" si="132"/>
        <v/>
      </c>
      <c r="AB775" s="29"/>
      <c r="AC775" s="29"/>
      <c r="AD775" s="87" t="str">
        <f t="shared" si="135"/>
        <v/>
      </c>
      <c r="AE775" s="95" t="str">
        <f t="shared" si="136"/>
        <v/>
      </c>
      <c r="AF775" s="23">
        <f t="shared" si="137"/>
        <v>1</v>
      </c>
      <c r="AG775" s="2">
        <f t="shared" si="138"/>
        <v>7</v>
      </c>
      <c r="AH775" s="2">
        <f t="shared" si="139"/>
        <v>1</v>
      </c>
      <c r="AI775" s="2">
        <f>COUNTIF(【編集不可】祝日一覧!$B$1:$B$23,$F775)</f>
        <v>0</v>
      </c>
      <c r="AJ775" s="2">
        <f>COUNTIF(【編集不可】祝日一覧!$B$1:$B$23,$AF775)</f>
        <v>0</v>
      </c>
      <c r="AK775" s="2" t="str">
        <f ca="1">$B775&amp;"-"&amp;COUNTIF($B$13:INDIRECT("B"&amp;12+A775),B775)</f>
        <v>-0</v>
      </c>
    </row>
    <row r="776" spans="1:37" ht="21.95" customHeight="1" x14ac:dyDescent="0.25">
      <c r="A776" s="7">
        <v>764</v>
      </c>
      <c r="B776" s="14"/>
      <c r="C776" s="28"/>
      <c r="D776" s="28"/>
      <c r="E776" s="17"/>
      <c r="F776" s="17"/>
      <c r="G776" s="6"/>
      <c r="H776" s="81" t="s">
        <v>24</v>
      </c>
      <c r="I776" s="113">
        <f t="shared" si="140"/>
        <v>0</v>
      </c>
      <c r="J776" s="114"/>
      <c r="K776" s="5" t="s">
        <v>24</v>
      </c>
      <c r="L776" s="6"/>
      <c r="M776" s="81" t="s">
        <v>25</v>
      </c>
      <c r="N776" s="113">
        <f t="shared" si="141"/>
        <v>0</v>
      </c>
      <c r="O776" s="114"/>
      <c r="P776" s="5" t="s">
        <v>24</v>
      </c>
      <c r="R776" s="113">
        <f t="shared" si="142"/>
        <v>0</v>
      </c>
      <c r="S776" s="114"/>
      <c r="T776" s="5" t="s">
        <v>24</v>
      </c>
      <c r="V776" s="25" t="str">
        <f t="shared" si="133"/>
        <v/>
      </c>
      <c r="W776" s="25" t="str">
        <f t="shared" si="131"/>
        <v/>
      </c>
      <c r="X776" s="25" t="str">
        <f t="shared" si="134"/>
        <v/>
      </c>
      <c r="Y776" s="25" t="s">
        <v>26</v>
      </c>
      <c r="Z776" s="29"/>
      <c r="AA776" s="25" t="str">
        <f t="shared" si="132"/>
        <v/>
      </c>
      <c r="AB776" s="29"/>
      <c r="AC776" s="29"/>
      <c r="AD776" s="87" t="str">
        <f t="shared" si="135"/>
        <v/>
      </c>
      <c r="AE776" s="95" t="str">
        <f t="shared" si="136"/>
        <v/>
      </c>
      <c r="AF776" s="23">
        <f t="shared" si="137"/>
        <v>1</v>
      </c>
      <c r="AG776" s="2">
        <f t="shared" si="138"/>
        <v>7</v>
      </c>
      <c r="AH776" s="2">
        <f t="shared" si="139"/>
        <v>1</v>
      </c>
      <c r="AI776" s="2">
        <f>COUNTIF(【編集不可】祝日一覧!$B$1:$B$23,$F776)</f>
        <v>0</v>
      </c>
      <c r="AJ776" s="2">
        <f>COUNTIF(【編集不可】祝日一覧!$B$1:$B$23,$AF776)</f>
        <v>0</v>
      </c>
      <c r="AK776" s="2" t="str">
        <f ca="1">$B776&amp;"-"&amp;COUNTIF($B$13:INDIRECT("B"&amp;12+A776),B776)</f>
        <v>-0</v>
      </c>
    </row>
    <row r="777" spans="1:37" ht="21.95" customHeight="1" x14ac:dyDescent="0.25">
      <c r="A777" s="7">
        <v>765</v>
      </c>
      <c r="B777" s="14"/>
      <c r="C777" s="28"/>
      <c r="D777" s="28"/>
      <c r="E777" s="17"/>
      <c r="F777" s="17"/>
      <c r="G777" s="6"/>
      <c r="H777" s="81" t="s">
        <v>24</v>
      </c>
      <c r="I777" s="113">
        <f t="shared" si="140"/>
        <v>0</v>
      </c>
      <c r="J777" s="114"/>
      <c r="K777" s="5" t="s">
        <v>24</v>
      </c>
      <c r="L777" s="6"/>
      <c r="M777" s="81" t="s">
        <v>25</v>
      </c>
      <c r="N777" s="113">
        <f t="shared" si="141"/>
        <v>0</v>
      </c>
      <c r="O777" s="114"/>
      <c r="P777" s="5" t="s">
        <v>24</v>
      </c>
      <c r="R777" s="113">
        <f t="shared" si="142"/>
        <v>0</v>
      </c>
      <c r="S777" s="114"/>
      <c r="T777" s="5" t="s">
        <v>24</v>
      </c>
      <c r="V777" s="25" t="str">
        <f t="shared" si="133"/>
        <v/>
      </c>
      <c r="W777" s="25" t="str">
        <f t="shared" si="131"/>
        <v/>
      </c>
      <c r="X777" s="25" t="str">
        <f t="shared" si="134"/>
        <v/>
      </c>
      <c r="Y777" s="25" t="s">
        <v>26</v>
      </c>
      <c r="Z777" s="29"/>
      <c r="AA777" s="25" t="str">
        <f t="shared" si="132"/>
        <v/>
      </c>
      <c r="AB777" s="29"/>
      <c r="AC777" s="29"/>
      <c r="AD777" s="87" t="str">
        <f t="shared" si="135"/>
        <v/>
      </c>
      <c r="AE777" s="95" t="str">
        <f t="shared" si="136"/>
        <v/>
      </c>
      <c r="AF777" s="23">
        <f t="shared" si="137"/>
        <v>1</v>
      </c>
      <c r="AG777" s="2">
        <f t="shared" si="138"/>
        <v>7</v>
      </c>
      <c r="AH777" s="2">
        <f t="shared" si="139"/>
        <v>1</v>
      </c>
      <c r="AI777" s="2">
        <f>COUNTIF(【編集不可】祝日一覧!$B$1:$B$23,$F777)</f>
        <v>0</v>
      </c>
      <c r="AJ777" s="2">
        <f>COUNTIF(【編集不可】祝日一覧!$B$1:$B$23,$AF777)</f>
        <v>0</v>
      </c>
      <c r="AK777" s="2" t="str">
        <f ca="1">$B777&amp;"-"&amp;COUNTIF($B$13:INDIRECT("B"&amp;12+A777),B777)</f>
        <v>-0</v>
      </c>
    </row>
    <row r="778" spans="1:37" ht="21.95" customHeight="1" x14ac:dyDescent="0.25">
      <c r="A778" s="7">
        <v>766</v>
      </c>
      <c r="B778" s="14"/>
      <c r="C778" s="28"/>
      <c r="D778" s="28"/>
      <c r="E778" s="17"/>
      <c r="F778" s="17"/>
      <c r="G778" s="6"/>
      <c r="H778" s="81" t="s">
        <v>24</v>
      </c>
      <c r="I778" s="113">
        <f t="shared" si="140"/>
        <v>0</v>
      </c>
      <c r="J778" s="114"/>
      <c r="K778" s="5" t="s">
        <v>24</v>
      </c>
      <c r="L778" s="6"/>
      <c r="M778" s="81" t="s">
        <v>25</v>
      </c>
      <c r="N778" s="113">
        <f t="shared" si="141"/>
        <v>0</v>
      </c>
      <c r="O778" s="114"/>
      <c r="P778" s="5" t="s">
        <v>24</v>
      </c>
      <c r="R778" s="113">
        <f t="shared" si="142"/>
        <v>0</v>
      </c>
      <c r="S778" s="114"/>
      <c r="T778" s="5" t="s">
        <v>24</v>
      </c>
      <c r="V778" s="25" t="str">
        <f t="shared" si="133"/>
        <v/>
      </c>
      <c r="W778" s="25" t="str">
        <f t="shared" si="131"/>
        <v/>
      </c>
      <c r="X778" s="25" t="str">
        <f t="shared" si="134"/>
        <v/>
      </c>
      <c r="Y778" s="25" t="s">
        <v>26</v>
      </c>
      <c r="Z778" s="29"/>
      <c r="AA778" s="25" t="str">
        <f t="shared" si="132"/>
        <v/>
      </c>
      <c r="AB778" s="29"/>
      <c r="AC778" s="29"/>
      <c r="AD778" s="87" t="str">
        <f t="shared" si="135"/>
        <v/>
      </c>
      <c r="AE778" s="95" t="str">
        <f t="shared" si="136"/>
        <v/>
      </c>
      <c r="AF778" s="23">
        <f t="shared" si="137"/>
        <v>1</v>
      </c>
      <c r="AG778" s="2">
        <f t="shared" si="138"/>
        <v>7</v>
      </c>
      <c r="AH778" s="2">
        <f t="shared" si="139"/>
        <v>1</v>
      </c>
      <c r="AI778" s="2">
        <f>COUNTIF(【編集不可】祝日一覧!$B$1:$B$23,$F778)</f>
        <v>0</v>
      </c>
      <c r="AJ778" s="2">
        <f>COUNTIF(【編集不可】祝日一覧!$B$1:$B$23,$AF778)</f>
        <v>0</v>
      </c>
      <c r="AK778" s="2" t="str">
        <f ca="1">$B778&amp;"-"&amp;COUNTIF($B$13:INDIRECT("B"&amp;12+A778),B778)</f>
        <v>-0</v>
      </c>
    </row>
    <row r="779" spans="1:37" ht="21.95" customHeight="1" x14ac:dyDescent="0.25">
      <c r="A779" s="7">
        <v>767</v>
      </c>
      <c r="B779" s="14"/>
      <c r="C779" s="28"/>
      <c r="D779" s="28"/>
      <c r="E779" s="17"/>
      <c r="F779" s="17"/>
      <c r="G779" s="6"/>
      <c r="H779" s="81" t="s">
        <v>24</v>
      </c>
      <c r="I779" s="113">
        <f t="shared" si="140"/>
        <v>0</v>
      </c>
      <c r="J779" s="114"/>
      <c r="K779" s="5" t="s">
        <v>24</v>
      </c>
      <c r="L779" s="6"/>
      <c r="M779" s="81" t="s">
        <v>25</v>
      </c>
      <c r="N779" s="113">
        <f t="shared" si="141"/>
        <v>0</v>
      </c>
      <c r="O779" s="114"/>
      <c r="P779" s="5" t="s">
        <v>24</v>
      </c>
      <c r="R779" s="113">
        <f t="shared" si="142"/>
        <v>0</v>
      </c>
      <c r="S779" s="114"/>
      <c r="T779" s="5" t="s">
        <v>24</v>
      </c>
      <c r="V779" s="25" t="str">
        <f t="shared" si="133"/>
        <v/>
      </c>
      <c r="W779" s="25" t="str">
        <f t="shared" si="131"/>
        <v/>
      </c>
      <c r="X779" s="25" t="str">
        <f t="shared" si="134"/>
        <v/>
      </c>
      <c r="Y779" s="25" t="s">
        <v>26</v>
      </c>
      <c r="Z779" s="29"/>
      <c r="AA779" s="25" t="str">
        <f t="shared" si="132"/>
        <v/>
      </c>
      <c r="AB779" s="29"/>
      <c r="AC779" s="29"/>
      <c r="AD779" s="87" t="str">
        <f t="shared" si="135"/>
        <v/>
      </c>
      <c r="AE779" s="95" t="str">
        <f t="shared" si="136"/>
        <v/>
      </c>
      <c r="AF779" s="23">
        <f t="shared" si="137"/>
        <v>1</v>
      </c>
      <c r="AG779" s="2">
        <f t="shared" si="138"/>
        <v>7</v>
      </c>
      <c r="AH779" s="2">
        <f t="shared" si="139"/>
        <v>1</v>
      </c>
      <c r="AI779" s="2">
        <f>COUNTIF(【編集不可】祝日一覧!$B$1:$B$23,$F779)</f>
        <v>0</v>
      </c>
      <c r="AJ779" s="2">
        <f>COUNTIF(【編集不可】祝日一覧!$B$1:$B$23,$AF779)</f>
        <v>0</v>
      </c>
      <c r="AK779" s="2" t="str">
        <f ca="1">$B779&amp;"-"&amp;COUNTIF($B$13:INDIRECT("B"&amp;12+A779),B779)</f>
        <v>-0</v>
      </c>
    </row>
    <row r="780" spans="1:37" ht="21.95" customHeight="1" x14ac:dyDescent="0.25">
      <c r="A780" s="7">
        <v>768</v>
      </c>
      <c r="B780" s="14"/>
      <c r="C780" s="28"/>
      <c r="D780" s="28"/>
      <c r="E780" s="17"/>
      <c r="F780" s="17"/>
      <c r="G780" s="6"/>
      <c r="H780" s="81" t="s">
        <v>24</v>
      </c>
      <c r="I780" s="113">
        <f t="shared" si="140"/>
        <v>0</v>
      </c>
      <c r="J780" s="114"/>
      <c r="K780" s="5" t="s">
        <v>24</v>
      </c>
      <c r="L780" s="6"/>
      <c r="M780" s="81" t="s">
        <v>25</v>
      </c>
      <c r="N780" s="113">
        <f t="shared" si="141"/>
        <v>0</v>
      </c>
      <c r="O780" s="114"/>
      <c r="P780" s="5" t="s">
        <v>24</v>
      </c>
      <c r="R780" s="113">
        <f t="shared" si="142"/>
        <v>0</v>
      </c>
      <c r="S780" s="114"/>
      <c r="T780" s="5" t="s">
        <v>24</v>
      </c>
      <c r="V780" s="25" t="str">
        <f t="shared" si="133"/>
        <v/>
      </c>
      <c r="W780" s="25" t="str">
        <f t="shared" si="131"/>
        <v/>
      </c>
      <c r="X780" s="25" t="str">
        <f t="shared" si="134"/>
        <v/>
      </c>
      <c r="Y780" s="25" t="s">
        <v>26</v>
      </c>
      <c r="Z780" s="29"/>
      <c r="AA780" s="25" t="str">
        <f t="shared" si="132"/>
        <v/>
      </c>
      <c r="AB780" s="29"/>
      <c r="AC780" s="29"/>
      <c r="AD780" s="87" t="str">
        <f t="shared" si="135"/>
        <v/>
      </c>
      <c r="AE780" s="95" t="str">
        <f t="shared" si="136"/>
        <v/>
      </c>
      <c r="AF780" s="23">
        <f t="shared" si="137"/>
        <v>1</v>
      </c>
      <c r="AG780" s="2">
        <f t="shared" si="138"/>
        <v>7</v>
      </c>
      <c r="AH780" s="2">
        <f t="shared" si="139"/>
        <v>1</v>
      </c>
      <c r="AI780" s="2">
        <f>COUNTIF(【編集不可】祝日一覧!$B$1:$B$23,$F780)</f>
        <v>0</v>
      </c>
      <c r="AJ780" s="2">
        <f>COUNTIF(【編集不可】祝日一覧!$B$1:$B$23,$AF780)</f>
        <v>0</v>
      </c>
      <c r="AK780" s="2" t="str">
        <f ca="1">$B780&amp;"-"&amp;COUNTIF($B$13:INDIRECT("B"&amp;12+A780),B780)</f>
        <v>-0</v>
      </c>
    </row>
    <row r="781" spans="1:37" ht="21.95" customHeight="1" x14ac:dyDescent="0.25">
      <c r="A781" s="7">
        <v>769</v>
      </c>
      <c r="B781" s="14"/>
      <c r="C781" s="28"/>
      <c r="D781" s="28"/>
      <c r="E781" s="17"/>
      <c r="F781" s="17"/>
      <c r="G781" s="6"/>
      <c r="H781" s="81" t="s">
        <v>24</v>
      </c>
      <c r="I781" s="113">
        <f t="shared" si="140"/>
        <v>0</v>
      </c>
      <c r="J781" s="114"/>
      <c r="K781" s="5" t="s">
        <v>24</v>
      </c>
      <c r="L781" s="6"/>
      <c r="M781" s="81" t="s">
        <v>25</v>
      </c>
      <c r="N781" s="113">
        <f t="shared" si="141"/>
        <v>0</v>
      </c>
      <c r="O781" s="114"/>
      <c r="P781" s="5" t="s">
        <v>24</v>
      </c>
      <c r="R781" s="113">
        <f t="shared" si="142"/>
        <v>0</v>
      </c>
      <c r="S781" s="114"/>
      <c r="T781" s="5" t="s">
        <v>24</v>
      </c>
      <c r="V781" s="25" t="str">
        <f t="shared" si="133"/>
        <v/>
      </c>
      <c r="W781" s="25" t="str">
        <f t="shared" ref="W781:W844" si="143">IF($F781="","",IF($AG781=7,"休日",IF(AND($AI781=1,$AH781=7),"休日",IF(AND($AG781=1,$AJ781=1),"休日",IF(AND($AI781=1,$AJ781=1),"休日","平日")))))</f>
        <v/>
      </c>
      <c r="X781" s="25" t="str">
        <f t="shared" si="134"/>
        <v/>
      </c>
      <c r="Y781" s="25" t="s">
        <v>26</v>
      </c>
      <c r="Z781" s="29"/>
      <c r="AA781" s="25" t="str">
        <f t="shared" ref="AA781:AA844" si="144">IF($B781="","","～")</f>
        <v/>
      </c>
      <c r="AB781" s="29"/>
      <c r="AC781" s="29"/>
      <c r="AD781" s="87" t="str">
        <f t="shared" si="135"/>
        <v/>
      </c>
      <c r="AE781" s="95" t="str">
        <f t="shared" si="136"/>
        <v/>
      </c>
      <c r="AF781" s="23">
        <f t="shared" si="137"/>
        <v>1</v>
      </c>
      <c r="AG781" s="2">
        <f t="shared" si="138"/>
        <v>7</v>
      </c>
      <c r="AH781" s="2">
        <f t="shared" si="139"/>
        <v>1</v>
      </c>
      <c r="AI781" s="2">
        <f>COUNTIF(【編集不可】祝日一覧!$B$1:$B$23,$F781)</f>
        <v>0</v>
      </c>
      <c r="AJ781" s="2">
        <f>COUNTIF(【編集不可】祝日一覧!$B$1:$B$23,$AF781)</f>
        <v>0</v>
      </c>
      <c r="AK781" s="2" t="str">
        <f ca="1">$B781&amp;"-"&amp;COUNTIF($B$13:INDIRECT("B"&amp;12+A781),B781)</f>
        <v>-0</v>
      </c>
    </row>
    <row r="782" spans="1:37" ht="21.95" customHeight="1" x14ac:dyDescent="0.25">
      <c r="A782" s="7">
        <v>770</v>
      </c>
      <c r="B782" s="14"/>
      <c r="C782" s="28"/>
      <c r="D782" s="28"/>
      <c r="E782" s="17"/>
      <c r="F782" s="17"/>
      <c r="G782" s="6"/>
      <c r="H782" s="81" t="s">
        <v>24</v>
      </c>
      <c r="I782" s="113">
        <f t="shared" si="140"/>
        <v>0</v>
      </c>
      <c r="J782" s="114"/>
      <c r="K782" s="5" t="s">
        <v>24</v>
      </c>
      <c r="L782" s="6"/>
      <c r="M782" s="81" t="s">
        <v>25</v>
      </c>
      <c r="N782" s="113">
        <f t="shared" si="141"/>
        <v>0</v>
      </c>
      <c r="O782" s="114"/>
      <c r="P782" s="5" t="s">
        <v>24</v>
      </c>
      <c r="R782" s="113">
        <f t="shared" si="142"/>
        <v>0</v>
      </c>
      <c r="S782" s="114"/>
      <c r="T782" s="5" t="s">
        <v>24</v>
      </c>
      <c r="V782" s="25" t="str">
        <f t="shared" ref="V782:V845" si="145">IF($G782="","",IF(AND($W782="平日",$G782&gt;=3000),"配布対象",IF(AND($W782="休日",$G782&gt;=2000),"配布対象","配布対象外")))</f>
        <v/>
      </c>
      <c r="W782" s="25" t="str">
        <f t="shared" si="143"/>
        <v/>
      </c>
      <c r="X782" s="25" t="str">
        <f t="shared" ref="X782:X845" si="146">IF($L782="","",IF(AND($V782="配布対象",$W782="平日"),2*$L782,IF(AND($V782="配布対象",$W782="休日"),1*$L782,"")))</f>
        <v/>
      </c>
      <c r="Y782" s="25" t="s">
        <v>26</v>
      </c>
      <c r="Z782" s="29"/>
      <c r="AA782" s="25" t="str">
        <f t="shared" si="144"/>
        <v/>
      </c>
      <c r="AB782" s="29"/>
      <c r="AC782" s="29"/>
      <c r="AD782" s="87" t="str">
        <f t="shared" ref="AD782:AD845" si="147">IF(AND(RIGHT($Z782,6)="",RIGHT($AB782,6)="",RIGHT($AC782,6)=""),"",IF(RIGHT($AC782,6)="",RIGHT($AB782,6)-RIGHT($Z782,6)+1,IF(AND(RIGHT($Z782,6)="",RIGHT($AB782,6)=""),LEN(TRIM($AC782))-LEN(SUBSTITUTE(TRIM($AC782),",",""))+1,RIGHT($AB782,6)-RIGHT($Z782,6)+1+LEN(TRIM($AC782))-LEN(SUBSTITUTE(TRIM($AC782),",",""))+1)))</f>
        <v/>
      </c>
      <c r="AE782" s="95" t="str">
        <f t="shared" ref="AE782:AE845" si="148">IFERROR($X782-$AD782,"")</f>
        <v/>
      </c>
      <c r="AF782" s="23">
        <f t="shared" ref="AF782:AF845" si="149">$F782+1</f>
        <v>1</v>
      </c>
      <c r="AG782" s="2">
        <f t="shared" ref="AG782:AG845" si="150">WEEKDAY($F782,1)</f>
        <v>7</v>
      </c>
      <c r="AH782" s="2">
        <f t="shared" ref="AH782:AH845" si="151">WEEKDAY($AF782,1)</f>
        <v>1</v>
      </c>
      <c r="AI782" s="2">
        <f>COUNTIF(【編集不可】祝日一覧!$B$1:$B$23,$F782)</f>
        <v>0</v>
      </c>
      <c r="AJ782" s="2">
        <f>COUNTIF(【編集不可】祝日一覧!$B$1:$B$23,$AF782)</f>
        <v>0</v>
      </c>
      <c r="AK782" s="2" t="str">
        <f ca="1">$B782&amp;"-"&amp;COUNTIF($B$13:INDIRECT("B"&amp;12+A782),B782)</f>
        <v>-0</v>
      </c>
    </row>
    <row r="783" spans="1:37" ht="21.95" customHeight="1" x14ac:dyDescent="0.25">
      <c r="A783" s="7">
        <v>771</v>
      </c>
      <c r="B783" s="14"/>
      <c r="C783" s="28"/>
      <c r="D783" s="28"/>
      <c r="E783" s="17"/>
      <c r="F783" s="17"/>
      <c r="G783" s="6"/>
      <c r="H783" s="81" t="s">
        <v>24</v>
      </c>
      <c r="I783" s="113">
        <f t="shared" si="140"/>
        <v>0</v>
      </c>
      <c r="J783" s="114"/>
      <c r="K783" s="5" t="s">
        <v>24</v>
      </c>
      <c r="L783" s="6"/>
      <c r="M783" s="81" t="s">
        <v>25</v>
      </c>
      <c r="N783" s="113">
        <f t="shared" si="141"/>
        <v>0</v>
      </c>
      <c r="O783" s="114"/>
      <c r="P783" s="5" t="s">
        <v>24</v>
      </c>
      <c r="R783" s="113">
        <f t="shared" si="142"/>
        <v>0</v>
      </c>
      <c r="S783" s="114"/>
      <c r="T783" s="5" t="s">
        <v>24</v>
      </c>
      <c r="V783" s="25" t="str">
        <f t="shared" si="145"/>
        <v/>
      </c>
      <c r="W783" s="25" t="str">
        <f t="shared" si="143"/>
        <v/>
      </c>
      <c r="X783" s="25" t="str">
        <f t="shared" si="146"/>
        <v/>
      </c>
      <c r="Y783" s="25" t="s">
        <v>26</v>
      </c>
      <c r="Z783" s="29"/>
      <c r="AA783" s="25" t="str">
        <f t="shared" si="144"/>
        <v/>
      </c>
      <c r="AB783" s="29"/>
      <c r="AC783" s="29"/>
      <c r="AD783" s="87" t="str">
        <f t="shared" si="147"/>
        <v/>
      </c>
      <c r="AE783" s="95" t="str">
        <f t="shared" si="148"/>
        <v/>
      </c>
      <c r="AF783" s="23">
        <f t="shared" si="149"/>
        <v>1</v>
      </c>
      <c r="AG783" s="2">
        <f t="shared" si="150"/>
        <v>7</v>
      </c>
      <c r="AH783" s="2">
        <f t="shared" si="151"/>
        <v>1</v>
      </c>
      <c r="AI783" s="2">
        <f>COUNTIF(【編集不可】祝日一覧!$B$1:$B$23,$F783)</f>
        <v>0</v>
      </c>
      <c r="AJ783" s="2">
        <f>COUNTIF(【編集不可】祝日一覧!$B$1:$B$23,$AF783)</f>
        <v>0</v>
      </c>
      <c r="AK783" s="2" t="str">
        <f ca="1">$B783&amp;"-"&amp;COUNTIF($B$13:INDIRECT("B"&amp;12+A783),B783)</f>
        <v>-0</v>
      </c>
    </row>
    <row r="784" spans="1:37" ht="21.95" customHeight="1" x14ac:dyDescent="0.25">
      <c r="A784" s="7">
        <v>772</v>
      </c>
      <c r="B784" s="14"/>
      <c r="C784" s="28"/>
      <c r="D784" s="28"/>
      <c r="E784" s="17"/>
      <c r="F784" s="17"/>
      <c r="G784" s="6"/>
      <c r="H784" s="81" t="s">
        <v>24</v>
      </c>
      <c r="I784" s="113">
        <f t="shared" si="140"/>
        <v>0</v>
      </c>
      <c r="J784" s="114"/>
      <c r="K784" s="5" t="s">
        <v>24</v>
      </c>
      <c r="L784" s="6"/>
      <c r="M784" s="81" t="s">
        <v>25</v>
      </c>
      <c r="N784" s="113">
        <f t="shared" si="141"/>
        <v>0</v>
      </c>
      <c r="O784" s="114"/>
      <c r="P784" s="5" t="s">
        <v>24</v>
      </c>
      <c r="R784" s="113">
        <f t="shared" si="142"/>
        <v>0</v>
      </c>
      <c r="S784" s="114"/>
      <c r="T784" s="5" t="s">
        <v>24</v>
      </c>
      <c r="V784" s="25" t="str">
        <f t="shared" si="145"/>
        <v/>
      </c>
      <c r="W784" s="25" t="str">
        <f t="shared" si="143"/>
        <v/>
      </c>
      <c r="X784" s="25" t="str">
        <f t="shared" si="146"/>
        <v/>
      </c>
      <c r="Y784" s="25" t="s">
        <v>26</v>
      </c>
      <c r="Z784" s="29"/>
      <c r="AA784" s="25" t="str">
        <f t="shared" si="144"/>
        <v/>
      </c>
      <c r="AB784" s="29"/>
      <c r="AC784" s="29"/>
      <c r="AD784" s="87" t="str">
        <f t="shared" si="147"/>
        <v/>
      </c>
      <c r="AE784" s="95" t="str">
        <f t="shared" si="148"/>
        <v/>
      </c>
      <c r="AF784" s="23">
        <f t="shared" si="149"/>
        <v>1</v>
      </c>
      <c r="AG784" s="2">
        <f t="shared" si="150"/>
        <v>7</v>
      </c>
      <c r="AH784" s="2">
        <f t="shared" si="151"/>
        <v>1</v>
      </c>
      <c r="AI784" s="2">
        <f>COUNTIF(【編集不可】祝日一覧!$B$1:$B$23,$F784)</f>
        <v>0</v>
      </c>
      <c r="AJ784" s="2">
        <f>COUNTIF(【編集不可】祝日一覧!$B$1:$B$23,$AF784)</f>
        <v>0</v>
      </c>
      <c r="AK784" s="2" t="str">
        <f ca="1">$B784&amp;"-"&amp;COUNTIF($B$13:INDIRECT("B"&amp;12+A784),B784)</f>
        <v>-0</v>
      </c>
    </row>
    <row r="785" spans="1:37" ht="21.95" customHeight="1" x14ac:dyDescent="0.25">
      <c r="A785" s="7">
        <v>773</v>
      </c>
      <c r="B785" s="14"/>
      <c r="C785" s="28"/>
      <c r="D785" s="28"/>
      <c r="E785" s="17"/>
      <c r="F785" s="17"/>
      <c r="G785" s="6"/>
      <c r="H785" s="81" t="s">
        <v>24</v>
      </c>
      <c r="I785" s="113">
        <f t="shared" si="140"/>
        <v>0</v>
      </c>
      <c r="J785" s="114"/>
      <c r="K785" s="5" t="s">
        <v>24</v>
      </c>
      <c r="L785" s="6"/>
      <c r="M785" s="81" t="s">
        <v>25</v>
      </c>
      <c r="N785" s="113">
        <f t="shared" si="141"/>
        <v>0</v>
      </c>
      <c r="O785" s="114"/>
      <c r="P785" s="5" t="s">
        <v>24</v>
      </c>
      <c r="R785" s="113">
        <f t="shared" si="142"/>
        <v>0</v>
      </c>
      <c r="S785" s="114"/>
      <c r="T785" s="5" t="s">
        <v>24</v>
      </c>
      <c r="V785" s="25" t="str">
        <f t="shared" si="145"/>
        <v/>
      </c>
      <c r="W785" s="25" t="str">
        <f t="shared" si="143"/>
        <v/>
      </c>
      <c r="X785" s="25" t="str">
        <f t="shared" si="146"/>
        <v/>
      </c>
      <c r="Y785" s="25" t="s">
        <v>26</v>
      </c>
      <c r="Z785" s="29"/>
      <c r="AA785" s="25" t="str">
        <f t="shared" si="144"/>
        <v/>
      </c>
      <c r="AB785" s="29"/>
      <c r="AC785" s="29"/>
      <c r="AD785" s="87" t="str">
        <f t="shared" si="147"/>
        <v/>
      </c>
      <c r="AE785" s="95" t="str">
        <f t="shared" si="148"/>
        <v/>
      </c>
      <c r="AF785" s="23">
        <f t="shared" si="149"/>
        <v>1</v>
      </c>
      <c r="AG785" s="2">
        <f t="shared" si="150"/>
        <v>7</v>
      </c>
      <c r="AH785" s="2">
        <f t="shared" si="151"/>
        <v>1</v>
      </c>
      <c r="AI785" s="2">
        <f>COUNTIF(【編集不可】祝日一覧!$B$1:$B$23,$F785)</f>
        <v>0</v>
      </c>
      <c r="AJ785" s="2">
        <f>COUNTIF(【編集不可】祝日一覧!$B$1:$B$23,$AF785)</f>
        <v>0</v>
      </c>
      <c r="AK785" s="2" t="str">
        <f ca="1">$B785&amp;"-"&amp;COUNTIF($B$13:INDIRECT("B"&amp;12+A785),B785)</f>
        <v>-0</v>
      </c>
    </row>
    <row r="786" spans="1:37" ht="21.95" customHeight="1" x14ac:dyDescent="0.25">
      <c r="A786" s="7">
        <v>774</v>
      </c>
      <c r="B786" s="14"/>
      <c r="C786" s="28"/>
      <c r="D786" s="28"/>
      <c r="E786" s="17"/>
      <c r="F786" s="17"/>
      <c r="G786" s="6"/>
      <c r="H786" s="81" t="s">
        <v>24</v>
      </c>
      <c r="I786" s="113">
        <f t="shared" si="140"/>
        <v>0</v>
      </c>
      <c r="J786" s="114"/>
      <c r="K786" s="5" t="s">
        <v>24</v>
      </c>
      <c r="L786" s="6"/>
      <c r="M786" s="81" t="s">
        <v>25</v>
      </c>
      <c r="N786" s="113">
        <f t="shared" si="141"/>
        <v>0</v>
      </c>
      <c r="O786" s="114"/>
      <c r="P786" s="5" t="s">
        <v>24</v>
      </c>
      <c r="R786" s="113">
        <f t="shared" si="142"/>
        <v>0</v>
      </c>
      <c r="S786" s="114"/>
      <c r="T786" s="5" t="s">
        <v>24</v>
      </c>
      <c r="V786" s="25" t="str">
        <f t="shared" si="145"/>
        <v/>
      </c>
      <c r="W786" s="25" t="str">
        <f t="shared" si="143"/>
        <v/>
      </c>
      <c r="X786" s="25" t="str">
        <f t="shared" si="146"/>
        <v/>
      </c>
      <c r="Y786" s="25" t="s">
        <v>26</v>
      </c>
      <c r="Z786" s="29"/>
      <c r="AA786" s="25" t="str">
        <f t="shared" si="144"/>
        <v/>
      </c>
      <c r="AB786" s="29"/>
      <c r="AC786" s="29"/>
      <c r="AD786" s="87" t="str">
        <f t="shared" si="147"/>
        <v/>
      </c>
      <c r="AE786" s="95" t="str">
        <f t="shared" si="148"/>
        <v/>
      </c>
      <c r="AF786" s="23">
        <f t="shared" si="149"/>
        <v>1</v>
      </c>
      <c r="AG786" s="2">
        <f t="shared" si="150"/>
        <v>7</v>
      </c>
      <c r="AH786" s="2">
        <f t="shared" si="151"/>
        <v>1</v>
      </c>
      <c r="AI786" s="2">
        <f>COUNTIF(【編集不可】祝日一覧!$B$1:$B$23,$F786)</f>
        <v>0</v>
      </c>
      <c r="AJ786" s="2">
        <f>COUNTIF(【編集不可】祝日一覧!$B$1:$B$23,$AF786)</f>
        <v>0</v>
      </c>
      <c r="AK786" s="2" t="str">
        <f ca="1">$B786&amp;"-"&amp;COUNTIF($B$13:INDIRECT("B"&amp;12+A786),B786)</f>
        <v>-0</v>
      </c>
    </row>
    <row r="787" spans="1:37" ht="21.95" customHeight="1" x14ac:dyDescent="0.25">
      <c r="A787" s="7">
        <v>775</v>
      </c>
      <c r="B787" s="14"/>
      <c r="C787" s="28"/>
      <c r="D787" s="28"/>
      <c r="E787" s="17"/>
      <c r="F787" s="17"/>
      <c r="G787" s="6"/>
      <c r="H787" s="81" t="s">
        <v>24</v>
      </c>
      <c r="I787" s="113">
        <f t="shared" si="140"/>
        <v>0</v>
      </c>
      <c r="J787" s="114"/>
      <c r="K787" s="5" t="s">
        <v>24</v>
      </c>
      <c r="L787" s="6"/>
      <c r="M787" s="81" t="s">
        <v>25</v>
      </c>
      <c r="N787" s="113">
        <f t="shared" si="141"/>
        <v>0</v>
      </c>
      <c r="O787" s="114"/>
      <c r="P787" s="5" t="s">
        <v>24</v>
      </c>
      <c r="R787" s="113">
        <f t="shared" si="142"/>
        <v>0</v>
      </c>
      <c r="S787" s="114"/>
      <c r="T787" s="5" t="s">
        <v>24</v>
      </c>
      <c r="V787" s="25" t="str">
        <f t="shared" si="145"/>
        <v/>
      </c>
      <c r="W787" s="25" t="str">
        <f t="shared" si="143"/>
        <v/>
      </c>
      <c r="X787" s="25" t="str">
        <f t="shared" si="146"/>
        <v/>
      </c>
      <c r="Y787" s="25" t="s">
        <v>26</v>
      </c>
      <c r="Z787" s="29"/>
      <c r="AA787" s="25" t="str">
        <f t="shared" si="144"/>
        <v/>
      </c>
      <c r="AB787" s="29"/>
      <c r="AC787" s="29"/>
      <c r="AD787" s="87" t="str">
        <f t="shared" si="147"/>
        <v/>
      </c>
      <c r="AE787" s="95" t="str">
        <f t="shared" si="148"/>
        <v/>
      </c>
      <c r="AF787" s="23">
        <f t="shared" si="149"/>
        <v>1</v>
      </c>
      <c r="AG787" s="2">
        <f t="shared" si="150"/>
        <v>7</v>
      </c>
      <c r="AH787" s="2">
        <f t="shared" si="151"/>
        <v>1</v>
      </c>
      <c r="AI787" s="2">
        <f>COUNTIF(【編集不可】祝日一覧!$B$1:$B$23,$F787)</f>
        <v>0</v>
      </c>
      <c r="AJ787" s="2">
        <f>COUNTIF(【編集不可】祝日一覧!$B$1:$B$23,$AF787)</f>
        <v>0</v>
      </c>
      <c r="AK787" s="2" t="str">
        <f ca="1">$B787&amp;"-"&amp;COUNTIF($B$13:INDIRECT("B"&amp;12+A787),B787)</f>
        <v>-0</v>
      </c>
    </row>
    <row r="788" spans="1:37" ht="21.95" customHeight="1" x14ac:dyDescent="0.25">
      <c r="A788" s="7">
        <v>776</v>
      </c>
      <c r="B788" s="14"/>
      <c r="C788" s="28"/>
      <c r="D788" s="28"/>
      <c r="E788" s="17"/>
      <c r="F788" s="17"/>
      <c r="G788" s="6"/>
      <c r="H788" s="81" t="s">
        <v>24</v>
      </c>
      <c r="I788" s="113">
        <f t="shared" ref="I788:I851" si="152">IF(ROUNDDOWN(G788*0.2,0)&lt;3000,ROUNDDOWN(G788*0.2,0),3000)</f>
        <v>0</v>
      </c>
      <c r="J788" s="114"/>
      <c r="K788" s="5" t="s">
        <v>24</v>
      </c>
      <c r="L788" s="6"/>
      <c r="M788" s="81" t="s">
        <v>25</v>
      </c>
      <c r="N788" s="113">
        <f t="shared" si="141"/>
        <v>0</v>
      </c>
      <c r="O788" s="114"/>
      <c r="P788" s="5" t="s">
        <v>24</v>
      </c>
      <c r="R788" s="113">
        <f t="shared" si="142"/>
        <v>0</v>
      </c>
      <c r="S788" s="114"/>
      <c r="T788" s="5" t="s">
        <v>24</v>
      </c>
      <c r="V788" s="25" t="str">
        <f t="shared" si="145"/>
        <v/>
      </c>
      <c r="W788" s="25" t="str">
        <f t="shared" si="143"/>
        <v/>
      </c>
      <c r="X788" s="25" t="str">
        <f t="shared" si="146"/>
        <v/>
      </c>
      <c r="Y788" s="25" t="s">
        <v>26</v>
      </c>
      <c r="Z788" s="29"/>
      <c r="AA788" s="25" t="str">
        <f t="shared" si="144"/>
        <v/>
      </c>
      <c r="AB788" s="29"/>
      <c r="AC788" s="29"/>
      <c r="AD788" s="87" t="str">
        <f t="shared" si="147"/>
        <v/>
      </c>
      <c r="AE788" s="95" t="str">
        <f t="shared" si="148"/>
        <v/>
      </c>
      <c r="AF788" s="23">
        <f t="shared" si="149"/>
        <v>1</v>
      </c>
      <c r="AG788" s="2">
        <f t="shared" si="150"/>
        <v>7</v>
      </c>
      <c r="AH788" s="2">
        <f t="shared" si="151"/>
        <v>1</v>
      </c>
      <c r="AI788" s="2">
        <f>COUNTIF(【編集不可】祝日一覧!$B$1:$B$23,$F788)</f>
        <v>0</v>
      </c>
      <c r="AJ788" s="2">
        <f>COUNTIF(【編集不可】祝日一覧!$B$1:$B$23,$AF788)</f>
        <v>0</v>
      </c>
      <c r="AK788" s="2" t="str">
        <f ca="1">$B788&amp;"-"&amp;COUNTIF($B$13:INDIRECT("B"&amp;12+A788),B788)</f>
        <v>-0</v>
      </c>
    </row>
    <row r="789" spans="1:37" ht="21.95" customHeight="1" x14ac:dyDescent="0.25">
      <c r="A789" s="7">
        <v>777</v>
      </c>
      <c r="B789" s="14"/>
      <c r="C789" s="28"/>
      <c r="D789" s="28"/>
      <c r="E789" s="17"/>
      <c r="F789" s="17"/>
      <c r="G789" s="6"/>
      <c r="H789" s="81" t="s">
        <v>24</v>
      </c>
      <c r="I789" s="113">
        <f t="shared" si="152"/>
        <v>0</v>
      </c>
      <c r="J789" s="114"/>
      <c r="K789" s="5" t="s">
        <v>24</v>
      </c>
      <c r="L789" s="6"/>
      <c r="M789" s="81" t="s">
        <v>25</v>
      </c>
      <c r="N789" s="113">
        <f t="shared" si="141"/>
        <v>0</v>
      </c>
      <c r="O789" s="114"/>
      <c r="P789" s="5" t="s">
        <v>24</v>
      </c>
      <c r="R789" s="113">
        <f t="shared" si="142"/>
        <v>0</v>
      </c>
      <c r="S789" s="114"/>
      <c r="T789" s="5" t="s">
        <v>24</v>
      </c>
      <c r="V789" s="25" t="str">
        <f t="shared" si="145"/>
        <v/>
      </c>
      <c r="W789" s="25" t="str">
        <f t="shared" si="143"/>
        <v/>
      </c>
      <c r="X789" s="25" t="str">
        <f t="shared" si="146"/>
        <v/>
      </c>
      <c r="Y789" s="25" t="s">
        <v>26</v>
      </c>
      <c r="Z789" s="29"/>
      <c r="AA789" s="25" t="str">
        <f t="shared" si="144"/>
        <v/>
      </c>
      <c r="AB789" s="29"/>
      <c r="AC789" s="29"/>
      <c r="AD789" s="87" t="str">
        <f t="shared" si="147"/>
        <v/>
      </c>
      <c r="AE789" s="95" t="str">
        <f t="shared" si="148"/>
        <v/>
      </c>
      <c r="AF789" s="23">
        <f t="shared" si="149"/>
        <v>1</v>
      </c>
      <c r="AG789" s="2">
        <f t="shared" si="150"/>
        <v>7</v>
      </c>
      <c r="AH789" s="2">
        <f t="shared" si="151"/>
        <v>1</v>
      </c>
      <c r="AI789" s="2">
        <f>COUNTIF(【編集不可】祝日一覧!$B$1:$B$23,$F789)</f>
        <v>0</v>
      </c>
      <c r="AJ789" s="2">
        <f>COUNTIF(【編集不可】祝日一覧!$B$1:$B$23,$AF789)</f>
        <v>0</v>
      </c>
      <c r="AK789" s="2" t="str">
        <f ca="1">$B789&amp;"-"&amp;COUNTIF($B$13:INDIRECT("B"&amp;12+A789),B789)</f>
        <v>-0</v>
      </c>
    </row>
    <row r="790" spans="1:37" ht="21.95" customHeight="1" x14ac:dyDescent="0.25">
      <c r="A790" s="7">
        <v>778</v>
      </c>
      <c r="B790" s="14"/>
      <c r="C790" s="28"/>
      <c r="D790" s="28"/>
      <c r="E790" s="17"/>
      <c r="F790" s="17"/>
      <c r="G790" s="6"/>
      <c r="H790" s="81" t="s">
        <v>24</v>
      </c>
      <c r="I790" s="113">
        <f t="shared" si="152"/>
        <v>0</v>
      </c>
      <c r="J790" s="114"/>
      <c r="K790" s="5" t="s">
        <v>24</v>
      </c>
      <c r="L790" s="6"/>
      <c r="M790" s="81" t="s">
        <v>25</v>
      </c>
      <c r="N790" s="113">
        <f t="shared" si="141"/>
        <v>0</v>
      </c>
      <c r="O790" s="114"/>
      <c r="P790" s="5" t="s">
        <v>24</v>
      </c>
      <c r="R790" s="113">
        <f t="shared" si="142"/>
        <v>0</v>
      </c>
      <c r="S790" s="114"/>
      <c r="T790" s="5" t="s">
        <v>24</v>
      </c>
      <c r="V790" s="25" t="str">
        <f t="shared" si="145"/>
        <v/>
      </c>
      <c r="W790" s="25" t="str">
        <f t="shared" si="143"/>
        <v/>
      </c>
      <c r="X790" s="25" t="str">
        <f t="shared" si="146"/>
        <v/>
      </c>
      <c r="Y790" s="25" t="s">
        <v>26</v>
      </c>
      <c r="Z790" s="29"/>
      <c r="AA790" s="25" t="str">
        <f t="shared" si="144"/>
        <v/>
      </c>
      <c r="AB790" s="29"/>
      <c r="AC790" s="29"/>
      <c r="AD790" s="87" t="str">
        <f t="shared" si="147"/>
        <v/>
      </c>
      <c r="AE790" s="95" t="str">
        <f t="shared" si="148"/>
        <v/>
      </c>
      <c r="AF790" s="23">
        <f t="shared" si="149"/>
        <v>1</v>
      </c>
      <c r="AG790" s="2">
        <f t="shared" si="150"/>
        <v>7</v>
      </c>
      <c r="AH790" s="2">
        <f t="shared" si="151"/>
        <v>1</v>
      </c>
      <c r="AI790" s="2">
        <f>COUNTIF(【編集不可】祝日一覧!$B$1:$B$23,$F790)</f>
        <v>0</v>
      </c>
      <c r="AJ790" s="2">
        <f>COUNTIF(【編集不可】祝日一覧!$B$1:$B$23,$AF790)</f>
        <v>0</v>
      </c>
      <c r="AK790" s="2" t="str">
        <f ca="1">$B790&amp;"-"&amp;COUNTIF($B$13:INDIRECT("B"&amp;12+A790),B790)</f>
        <v>-0</v>
      </c>
    </row>
    <row r="791" spans="1:37" ht="21.95" customHeight="1" x14ac:dyDescent="0.25">
      <c r="A791" s="7">
        <v>779</v>
      </c>
      <c r="B791" s="14"/>
      <c r="C791" s="28"/>
      <c r="D791" s="28"/>
      <c r="E791" s="17"/>
      <c r="F791" s="17"/>
      <c r="G791" s="6"/>
      <c r="H791" s="81" t="s">
        <v>24</v>
      </c>
      <c r="I791" s="113">
        <f t="shared" si="152"/>
        <v>0</v>
      </c>
      <c r="J791" s="114"/>
      <c r="K791" s="5" t="s">
        <v>24</v>
      </c>
      <c r="L791" s="6"/>
      <c r="M791" s="81" t="s">
        <v>25</v>
      </c>
      <c r="N791" s="113">
        <f t="shared" si="141"/>
        <v>0</v>
      </c>
      <c r="O791" s="114"/>
      <c r="P791" s="5" t="s">
        <v>24</v>
      </c>
      <c r="R791" s="113">
        <f t="shared" si="142"/>
        <v>0</v>
      </c>
      <c r="S791" s="114"/>
      <c r="T791" s="5" t="s">
        <v>24</v>
      </c>
      <c r="V791" s="25" t="str">
        <f t="shared" si="145"/>
        <v/>
      </c>
      <c r="W791" s="25" t="str">
        <f t="shared" si="143"/>
        <v/>
      </c>
      <c r="X791" s="25" t="str">
        <f t="shared" si="146"/>
        <v/>
      </c>
      <c r="Y791" s="25" t="s">
        <v>26</v>
      </c>
      <c r="Z791" s="29"/>
      <c r="AA791" s="25" t="str">
        <f t="shared" si="144"/>
        <v/>
      </c>
      <c r="AB791" s="29"/>
      <c r="AC791" s="29"/>
      <c r="AD791" s="87" t="str">
        <f t="shared" si="147"/>
        <v/>
      </c>
      <c r="AE791" s="95" t="str">
        <f t="shared" si="148"/>
        <v/>
      </c>
      <c r="AF791" s="23">
        <f t="shared" si="149"/>
        <v>1</v>
      </c>
      <c r="AG791" s="2">
        <f t="shared" si="150"/>
        <v>7</v>
      </c>
      <c r="AH791" s="2">
        <f t="shared" si="151"/>
        <v>1</v>
      </c>
      <c r="AI791" s="2">
        <f>COUNTIF(【編集不可】祝日一覧!$B$1:$B$23,$F791)</f>
        <v>0</v>
      </c>
      <c r="AJ791" s="2">
        <f>COUNTIF(【編集不可】祝日一覧!$B$1:$B$23,$AF791)</f>
        <v>0</v>
      </c>
      <c r="AK791" s="2" t="str">
        <f ca="1">$B791&amp;"-"&amp;COUNTIF($B$13:INDIRECT("B"&amp;12+A791),B791)</f>
        <v>-0</v>
      </c>
    </row>
    <row r="792" spans="1:37" ht="21.95" customHeight="1" x14ac:dyDescent="0.25">
      <c r="A792" s="7">
        <v>780</v>
      </c>
      <c r="B792" s="14"/>
      <c r="C792" s="28"/>
      <c r="D792" s="28"/>
      <c r="E792" s="17"/>
      <c r="F792" s="17"/>
      <c r="G792" s="6"/>
      <c r="H792" s="81" t="s">
        <v>24</v>
      </c>
      <c r="I792" s="113">
        <f t="shared" si="152"/>
        <v>0</v>
      </c>
      <c r="J792" s="114"/>
      <c r="K792" s="5" t="s">
        <v>24</v>
      </c>
      <c r="L792" s="6"/>
      <c r="M792" s="81" t="s">
        <v>25</v>
      </c>
      <c r="N792" s="113">
        <f t="shared" si="141"/>
        <v>0</v>
      </c>
      <c r="O792" s="114"/>
      <c r="P792" s="5" t="s">
        <v>24</v>
      </c>
      <c r="R792" s="113">
        <f t="shared" si="142"/>
        <v>0</v>
      </c>
      <c r="S792" s="114"/>
      <c r="T792" s="5" t="s">
        <v>24</v>
      </c>
      <c r="V792" s="25" t="str">
        <f t="shared" si="145"/>
        <v/>
      </c>
      <c r="W792" s="25" t="str">
        <f t="shared" si="143"/>
        <v/>
      </c>
      <c r="X792" s="25" t="str">
        <f t="shared" si="146"/>
        <v/>
      </c>
      <c r="Y792" s="25" t="s">
        <v>26</v>
      </c>
      <c r="Z792" s="29"/>
      <c r="AA792" s="25" t="str">
        <f t="shared" si="144"/>
        <v/>
      </c>
      <c r="AB792" s="29"/>
      <c r="AC792" s="29"/>
      <c r="AD792" s="87" t="str">
        <f t="shared" si="147"/>
        <v/>
      </c>
      <c r="AE792" s="95" t="str">
        <f t="shared" si="148"/>
        <v/>
      </c>
      <c r="AF792" s="23">
        <f t="shared" si="149"/>
        <v>1</v>
      </c>
      <c r="AG792" s="2">
        <f t="shared" si="150"/>
        <v>7</v>
      </c>
      <c r="AH792" s="2">
        <f t="shared" si="151"/>
        <v>1</v>
      </c>
      <c r="AI792" s="2">
        <f>COUNTIF(【編集不可】祝日一覧!$B$1:$B$23,$F792)</f>
        <v>0</v>
      </c>
      <c r="AJ792" s="2">
        <f>COUNTIF(【編集不可】祝日一覧!$B$1:$B$23,$AF792)</f>
        <v>0</v>
      </c>
      <c r="AK792" s="2" t="str">
        <f ca="1">$B792&amp;"-"&amp;COUNTIF($B$13:INDIRECT("B"&amp;12+A792),B792)</f>
        <v>-0</v>
      </c>
    </row>
    <row r="793" spans="1:37" ht="21.95" customHeight="1" x14ac:dyDescent="0.25">
      <c r="A793" s="7">
        <v>781</v>
      </c>
      <c r="B793" s="14"/>
      <c r="C793" s="28"/>
      <c r="D793" s="28"/>
      <c r="E793" s="17"/>
      <c r="F793" s="17"/>
      <c r="G793" s="6"/>
      <c r="H793" s="81" t="s">
        <v>24</v>
      </c>
      <c r="I793" s="113">
        <f t="shared" si="152"/>
        <v>0</v>
      </c>
      <c r="J793" s="114"/>
      <c r="K793" s="5" t="s">
        <v>24</v>
      </c>
      <c r="L793" s="6"/>
      <c r="M793" s="81" t="s">
        <v>25</v>
      </c>
      <c r="N793" s="113">
        <f t="shared" si="141"/>
        <v>0</v>
      </c>
      <c r="O793" s="114"/>
      <c r="P793" s="5" t="s">
        <v>24</v>
      </c>
      <c r="R793" s="113">
        <f t="shared" si="142"/>
        <v>0</v>
      </c>
      <c r="S793" s="114"/>
      <c r="T793" s="5" t="s">
        <v>24</v>
      </c>
      <c r="V793" s="25" t="str">
        <f t="shared" si="145"/>
        <v/>
      </c>
      <c r="W793" s="25" t="str">
        <f t="shared" si="143"/>
        <v/>
      </c>
      <c r="X793" s="25" t="str">
        <f t="shared" si="146"/>
        <v/>
      </c>
      <c r="Y793" s="25" t="s">
        <v>26</v>
      </c>
      <c r="Z793" s="29"/>
      <c r="AA793" s="25" t="str">
        <f t="shared" si="144"/>
        <v/>
      </c>
      <c r="AB793" s="29"/>
      <c r="AC793" s="29"/>
      <c r="AD793" s="87" t="str">
        <f t="shared" si="147"/>
        <v/>
      </c>
      <c r="AE793" s="95" t="str">
        <f t="shared" si="148"/>
        <v/>
      </c>
      <c r="AF793" s="23">
        <f t="shared" si="149"/>
        <v>1</v>
      </c>
      <c r="AG793" s="2">
        <f t="shared" si="150"/>
        <v>7</v>
      </c>
      <c r="AH793" s="2">
        <f t="shared" si="151"/>
        <v>1</v>
      </c>
      <c r="AI793" s="2">
        <f>COUNTIF(【編集不可】祝日一覧!$B$1:$B$23,$F793)</f>
        <v>0</v>
      </c>
      <c r="AJ793" s="2">
        <f>COUNTIF(【編集不可】祝日一覧!$B$1:$B$23,$AF793)</f>
        <v>0</v>
      </c>
      <c r="AK793" s="2" t="str">
        <f ca="1">$B793&amp;"-"&amp;COUNTIF($B$13:INDIRECT("B"&amp;12+A793),B793)</f>
        <v>-0</v>
      </c>
    </row>
    <row r="794" spans="1:37" ht="21.95" customHeight="1" x14ac:dyDescent="0.25">
      <c r="A794" s="7">
        <v>782</v>
      </c>
      <c r="B794" s="14"/>
      <c r="C794" s="28"/>
      <c r="D794" s="28"/>
      <c r="E794" s="17"/>
      <c r="F794" s="17"/>
      <c r="G794" s="6"/>
      <c r="H794" s="81" t="s">
        <v>24</v>
      </c>
      <c r="I794" s="113">
        <f t="shared" si="152"/>
        <v>0</v>
      </c>
      <c r="J794" s="114"/>
      <c r="K794" s="5" t="s">
        <v>24</v>
      </c>
      <c r="L794" s="6"/>
      <c r="M794" s="81" t="s">
        <v>25</v>
      </c>
      <c r="N794" s="113">
        <f t="shared" si="141"/>
        <v>0</v>
      </c>
      <c r="O794" s="114"/>
      <c r="P794" s="5" t="s">
        <v>24</v>
      </c>
      <c r="R794" s="113">
        <f t="shared" si="142"/>
        <v>0</v>
      </c>
      <c r="S794" s="114"/>
      <c r="T794" s="5" t="s">
        <v>24</v>
      </c>
      <c r="V794" s="25" t="str">
        <f t="shared" si="145"/>
        <v/>
      </c>
      <c r="W794" s="25" t="str">
        <f t="shared" si="143"/>
        <v/>
      </c>
      <c r="X794" s="25" t="str">
        <f t="shared" si="146"/>
        <v/>
      </c>
      <c r="Y794" s="25" t="s">
        <v>26</v>
      </c>
      <c r="Z794" s="29"/>
      <c r="AA794" s="25" t="str">
        <f t="shared" si="144"/>
        <v/>
      </c>
      <c r="AB794" s="29"/>
      <c r="AC794" s="29"/>
      <c r="AD794" s="87" t="str">
        <f t="shared" si="147"/>
        <v/>
      </c>
      <c r="AE794" s="95" t="str">
        <f t="shared" si="148"/>
        <v/>
      </c>
      <c r="AF794" s="23">
        <f t="shared" si="149"/>
        <v>1</v>
      </c>
      <c r="AG794" s="2">
        <f t="shared" si="150"/>
        <v>7</v>
      </c>
      <c r="AH794" s="2">
        <f t="shared" si="151"/>
        <v>1</v>
      </c>
      <c r="AI794" s="2">
        <f>COUNTIF(【編集不可】祝日一覧!$B$1:$B$23,$F794)</f>
        <v>0</v>
      </c>
      <c r="AJ794" s="2">
        <f>COUNTIF(【編集不可】祝日一覧!$B$1:$B$23,$AF794)</f>
        <v>0</v>
      </c>
      <c r="AK794" s="2" t="str">
        <f ca="1">$B794&amp;"-"&amp;COUNTIF($B$13:INDIRECT("B"&amp;12+A794),B794)</f>
        <v>-0</v>
      </c>
    </row>
    <row r="795" spans="1:37" ht="21.95" customHeight="1" x14ac:dyDescent="0.25">
      <c r="A795" s="7">
        <v>783</v>
      </c>
      <c r="B795" s="14"/>
      <c r="C795" s="28"/>
      <c r="D795" s="28"/>
      <c r="E795" s="17"/>
      <c r="F795" s="17"/>
      <c r="G795" s="6"/>
      <c r="H795" s="81" t="s">
        <v>24</v>
      </c>
      <c r="I795" s="113">
        <f t="shared" si="152"/>
        <v>0</v>
      </c>
      <c r="J795" s="114"/>
      <c r="K795" s="5" t="s">
        <v>24</v>
      </c>
      <c r="L795" s="6"/>
      <c r="M795" s="81" t="s">
        <v>25</v>
      </c>
      <c r="N795" s="113">
        <f t="shared" si="141"/>
        <v>0</v>
      </c>
      <c r="O795" s="114"/>
      <c r="P795" s="5" t="s">
        <v>24</v>
      </c>
      <c r="R795" s="113">
        <f t="shared" si="142"/>
        <v>0</v>
      </c>
      <c r="S795" s="114"/>
      <c r="T795" s="5" t="s">
        <v>24</v>
      </c>
      <c r="V795" s="25" t="str">
        <f t="shared" si="145"/>
        <v/>
      </c>
      <c r="W795" s="25" t="str">
        <f t="shared" si="143"/>
        <v/>
      </c>
      <c r="X795" s="25" t="str">
        <f t="shared" si="146"/>
        <v/>
      </c>
      <c r="Y795" s="25" t="s">
        <v>26</v>
      </c>
      <c r="Z795" s="29"/>
      <c r="AA795" s="25" t="str">
        <f t="shared" si="144"/>
        <v/>
      </c>
      <c r="AB795" s="29"/>
      <c r="AC795" s="29"/>
      <c r="AD795" s="87" t="str">
        <f t="shared" si="147"/>
        <v/>
      </c>
      <c r="AE795" s="95" t="str">
        <f t="shared" si="148"/>
        <v/>
      </c>
      <c r="AF795" s="23">
        <f t="shared" si="149"/>
        <v>1</v>
      </c>
      <c r="AG795" s="2">
        <f t="shared" si="150"/>
        <v>7</v>
      </c>
      <c r="AH795" s="2">
        <f t="shared" si="151"/>
        <v>1</v>
      </c>
      <c r="AI795" s="2">
        <f>COUNTIF(【編集不可】祝日一覧!$B$1:$B$23,$F795)</f>
        <v>0</v>
      </c>
      <c r="AJ795" s="2">
        <f>COUNTIF(【編集不可】祝日一覧!$B$1:$B$23,$AF795)</f>
        <v>0</v>
      </c>
      <c r="AK795" s="2" t="str">
        <f ca="1">$B795&amp;"-"&amp;COUNTIF($B$13:INDIRECT("B"&amp;12+A795),B795)</f>
        <v>-0</v>
      </c>
    </row>
    <row r="796" spans="1:37" ht="21.95" customHeight="1" x14ac:dyDescent="0.25">
      <c r="A796" s="7">
        <v>784</v>
      </c>
      <c r="B796" s="14"/>
      <c r="C796" s="28"/>
      <c r="D796" s="28"/>
      <c r="E796" s="17"/>
      <c r="F796" s="17"/>
      <c r="G796" s="6"/>
      <c r="H796" s="81" t="s">
        <v>24</v>
      </c>
      <c r="I796" s="113">
        <f t="shared" si="152"/>
        <v>0</v>
      </c>
      <c r="J796" s="114"/>
      <c r="K796" s="5" t="s">
        <v>24</v>
      </c>
      <c r="L796" s="6"/>
      <c r="M796" s="81" t="s">
        <v>25</v>
      </c>
      <c r="N796" s="113">
        <f t="shared" si="141"/>
        <v>0</v>
      </c>
      <c r="O796" s="114"/>
      <c r="P796" s="5" t="s">
        <v>24</v>
      </c>
      <c r="R796" s="113">
        <f t="shared" si="142"/>
        <v>0</v>
      </c>
      <c r="S796" s="114"/>
      <c r="T796" s="5" t="s">
        <v>24</v>
      </c>
      <c r="V796" s="25" t="str">
        <f t="shared" si="145"/>
        <v/>
      </c>
      <c r="W796" s="25" t="str">
        <f t="shared" si="143"/>
        <v/>
      </c>
      <c r="X796" s="25" t="str">
        <f t="shared" si="146"/>
        <v/>
      </c>
      <c r="Y796" s="25" t="s">
        <v>26</v>
      </c>
      <c r="Z796" s="29"/>
      <c r="AA796" s="25" t="str">
        <f t="shared" si="144"/>
        <v/>
      </c>
      <c r="AB796" s="29"/>
      <c r="AC796" s="29"/>
      <c r="AD796" s="87" t="str">
        <f t="shared" si="147"/>
        <v/>
      </c>
      <c r="AE796" s="95" t="str">
        <f t="shared" si="148"/>
        <v/>
      </c>
      <c r="AF796" s="23">
        <f t="shared" si="149"/>
        <v>1</v>
      </c>
      <c r="AG796" s="2">
        <f t="shared" si="150"/>
        <v>7</v>
      </c>
      <c r="AH796" s="2">
        <f t="shared" si="151"/>
        <v>1</v>
      </c>
      <c r="AI796" s="2">
        <f>COUNTIF(【編集不可】祝日一覧!$B$1:$B$23,$F796)</f>
        <v>0</v>
      </c>
      <c r="AJ796" s="2">
        <f>COUNTIF(【編集不可】祝日一覧!$B$1:$B$23,$AF796)</f>
        <v>0</v>
      </c>
      <c r="AK796" s="2" t="str">
        <f ca="1">$B796&amp;"-"&amp;COUNTIF($B$13:INDIRECT("B"&amp;12+A796),B796)</f>
        <v>-0</v>
      </c>
    </row>
    <row r="797" spans="1:37" ht="21.95" customHeight="1" x14ac:dyDescent="0.25">
      <c r="A797" s="7">
        <v>785</v>
      </c>
      <c r="B797" s="14"/>
      <c r="C797" s="28"/>
      <c r="D797" s="28"/>
      <c r="E797" s="17"/>
      <c r="F797" s="17"/>
      <c r="G797" s="6"/>
      <c r="H797" s="81" t="s">
        <v>24</v>
      </c>
      <c r="I797" s="113">
        <f t="shared" si="152"/>
        <v>0</v>
      </c>
      <c r="J797" s="114"/>
      <c r="K797" s="5" t="s">
        <v>24</v>
      </c>
      <c r="L797" s="6"/>
      <c r="M797" s="81" t="s">
        <v>25</v>
      </c>
      <c r="N797" s="113">
        <f t="shared" si="141"/>
        <v>0</v>
      </c>
      <c r="O797" s="114"/>
      <c r="P797" s="5" t="s">
        <v>24</v>
      </c>
      <c r="R797" s="113">
        <f t="shared" si="142"/>
        <v>0</v>
      </c>
      <c r="S797" s="114"/>
      <c r="T797" s="5" t="s">
        <v>24</v>
      </c>
      <c r="V797" s="25" t="str">
        <f t="shared" si="145"/>
        <v/>
      </c>
      <c r="W797" s="25" t="str">
        <f t="shared" si="143"/>
        <v/>
      </c>
      <c r="X797" s="25" t="str">
        <f t="shared" si="146"/>
        <v/>
      </c>
      <c r="Y797" s="25" t="s">
        <v>26</v>
      </c>
      <c r="Z797" s="29"/>
      <c r="AA797" s="25" t="str">
        <f t="shared" si="144"/>
        <v/>
      </c>
      <c r="AB797" s="29"/>
      <c r="AC797" s="29"/>
      <c r="AD797" s="87" t="str">
        <f t="shared" si="147"/>
        <v/>
      </c>
      <c r="AE797" s="95" t="str">
        <f t="shared" si="148"/>
        <v/>
      </c>
      <c r="AF797" s="23">
        <f t="shared" si="149"/>
        <v>1</v>
      </c>
      <c r="AG797" s="2">
        <f t="shared" si="150"/>
        <v>7</v>
      </c>
      <c r="AH797" s="2">
        <f t="shared" si="151"/>
        <v>1</v>
      </c>
      <c r="AI797" s="2">
        <f>COUNTIF(【編集不可】祝日一覧!$B$1:$B$23,$F797)</f>
        <v>0</v>
      </c>
      <c r="AJ797" s="2">
        <f>COUNTIF(【編集不可】祝日一覧!$B$1:$B$23,$AF797)</f>
        <v>0</v>
      </c>
      <c r="AK797" s="2" t="str">
        <f ca="1">$B797&amp;"-"&amp;COUNTIF($B$13:INDIRECT("B"&amp;12+A797),B797)</f>
        <v>-0</v>
      </c>
    </row>
    <row r="798" spans="1:37" ht="21.95" customHeight="1" x14ac:dyDescent="0.25">
      <c r="A798" s="7">
        <v>786</v>
      </c>
      <c r="B798" s="14"/>
      <c r="C798" s="28"/>
      <c r="D798" s="28"/>
      <c r="E798" s="17"/>
      <c r="F798" s="17"/>
      <c r="G798" s="6"/>
      <c r="H798" s="81" t="s">
        <v>24</v>
      </c>
      <c r="I798" s="113">
        <f t="shared" si="152"/>
        <v>0</v>
      </c>
      <c r="J798" s="114"/>
      <c r="K798" s="5" t="s">
        <v>24</v>
      </c>
      <c r="L798" s="6"/>
      <c r="M798" s="81" t="s">
        <v>25</v>
      </c>
      <c r="N798" s="113">
        <f t="shared" si="141"/>
        <v>0</v>
      </c>
      <c r="O798" s="114"/>
      <c r="P798" s="5" t="s">
        <v>24</v>
      </c>
      <c r="R798" s="113">
        <f t="shared" si="142"/>
        <v>0</v>
      </c>
      <c r="S798" s="114"/>
      <c r="T798" s="5" t="s">
        <v>24</v>
      </c>
      <c r="V798" s="25" t="str">
        <f t="shared" si="145"/>
        <v/>
      </c>
      <c r="W798" s="25" t="str">
        <f t="shared" si="143"/>
        <v/>
      </c>
      <c r="X798" s="25" t="str">
        <f t="shared" si="146"/>
        <v/>
      </c>
      <c r="Y798" s="25" t="s">
        <v>26</v>
      </c>
      <c r="Z798" s="29"/>
      <c r="AA798" s="25" t="str">
        <f t="shared" si="144"/>
        <v/>
      </c>
      <c r="AB798" s="29"/>
      <c r="AC798" s="29"/>
      <c r="AD798" s="87" t="str">
        <f t="shared" si="147"/>
        <v/>
      </c>
      <c r="AE798" s="95" t="str">
        <f t="shared" si="148"/>
        <v/>
      </c>
      <c r="AF798" s="23">
        <f t="shared" si="149"/>
        <v>1</v>
      </c>
      <c r="AG798" s="2">
        <f t="shared" si="150"/>
        <v>7</v>
      </c>
      <c r="AH798" s="2">
        <f t="shared" si="151"/>
        <v>1</v>
      </c>
      <c r="AI798" s="2">
        <f>COUNTIF(【編集不可】祝日一覧!$B$1:$B$23,$F798)</f>
        <v>0</v>
      </c>
      <c r="AJ798" s="2">
        <f>COUNTIF(【編集不可】祝日一覧!$B$1:$B$23,$AF798)</f>
        <v>0</v>
      </c>
      <c r="AK798" s="2" t="str">
        <f ca="1">$B798&amp;"-"&amp;COUNTIF($B$13:INDIRECT("B"&amp;12+A798),B798)</f>
        <v>-0</v>
      </c>
    </row>
    <row r="799" spans="1:37" ht="21.95" customHeight="1" x14ac:dyDescent="0.25">
      <c r="A799" s="7">
        <v>787</v>
      </c>
      <c r="B799" s="14"/>
      <c r="C799" s="28"/>
      <c r="D799" s="28"/>
      <c r="E799" s="17"/>
      <c r="F799" s="17"/>
      <c r="G799" s="6"/>
      <c r="H799" s="81" t="s">
        <v>24</v>
      </c>
      <c r="I799" s="113">
        <f t="shared" si="152"/>
        <v>0</v>
      </c>
      <c r="J799" s="114"/>
      <c r="K799" s="5" t="s">
        <v>24</v>
      </c>
      <c r="L799" s="6"/>
      <c r="M799" s="81" t="s">
        <v>25</v>
      </c>
      <c r="N799" s="113">
        <f t="shared" si="141"/>
        <v>0</v>
      </c>
      <c r="O799" s="114"/>
      <c r="P799" s="5" t="s">
        <v>24</v>
      </c>
      <c r="R799" s="113">
        <f t="shared" si="142"/>
        <v>0</v>
      </c>
      <c r="S799" s="114"/>
      <c r="T799" s="5" t="s">
        <v>24</v>
      </c>
      <c r="V799" s="25" t="str">
        <f t="shared" si="145"/>
        <v/>
      </c>
      <c r="W799" s="25" t="str">
        <f t="shared" si="143"/>
        <v/>
      </c>
      <c r="X799" s="25" t="str">
        <f t="shared" si="146"/>
        <v/>
      </c>
      <c r="Y799" s="25" t="s">
        <v>26</v>
      </c>
      <c r="Z799" s="29"/>
      <c r="AA799" s="25" t="str">
        <f t="shared" si="144"/>
        <v/>
      </c>
      <c r="AB799" s="29"/>
      <c r="AC799" s="29"/>
      <c r="AD799" s="87" t="str">
        <f t="shared" si="147"/>
        <v/>
      </c>
      <c r="AE799" s="95" t="str">
        <f t="shared" si="148"/>
        <v/>
      </c>
      <c r="AF799" s="23">
        <f t="shared" si="149"/>
        <v>1</v>
      </c>
      <c r="AG799" s="2">
        <f t="shared" si="150"/>
        <v>7</v>
      </c>
      <c r="AH799" s="2">
        <f t="shared" si="151"/>
        <v>1</v>
      </c>
      <c r="AI799" s="2">
        <f>COUNTIF(【編集不可】祝日一覧!$B$1:$B$23,$F799)</f>
        <v>0</v>
      </c>
      <c r="AJ799" s="2">
        <f>COUNTIF(【編集不可】祝日一覧!$B$1:$B$23,$AF799)</f>
        <v>0</v>
      </c>
      <c r="AK799" s="2" t="str">
        <f ca="1">$B799&amp;"-"&amp;COUNTIF($B$13:INDIRECT("B"&amp;12+A799),B799)</f>
        <v>-0</v>
      </c>
    </row>
    <row r="800" spans="1:37" ht="21.95" customHeight="1" x14ac:dyDescent="0.25">
      <c r="A800" s="7">
        <v>788</v>
      </c>
      <c r="B800" s="14"/>
      <c r="C800" s="28"/>
      <c r="D800" s="28"/>
      <c r="E800" s="17"/>
      <c r="F800" s="17"/>
      <c r="G800" s="6"/>
      <c r="H800" s="81" t="s">
        <v>24</v>
      </c>
      <c r="I800" s="113">
        <f t="shared" si="152"/>
        <v>0</v>
      </c>
      <c r="J800" s="114"/>
      <c r="K800" s="5" t="s">
        <v>24</v>
      </c>
      <c r="L800" s="6"/>
      <c r="M800" s="81" t="s">
        <v>25</v>
      </c>
      <c r="N800" s="113">
        <f t="shared" si="141"/>
        <v>0</v>
      </c>
      <c r="O800" s="114"/>
      <c r="P800" s="5" t="s">
        <v>24</v>
      </c>
      <c r="R800" s="113">
        <f t="shared" si="142"/>
        <v>0</v>
      </c>
      <c r="S800" s="114"/>
      <c r="T800" s="5" t="s">
        <v>24</v>
      </c>
      <c r="V800" s="25" t="str">
        <f t="shared" si="145"/>
        <v/>
      </c>
      <c r="W800" s="25" t="str">
        <f t="shared" si="143"/>
        <v/>
      </c>
      <c r="X800" s="25" t="str">
        <f t="shared" si="146"/>
        <v/>
      </c>
      <c r="Y800" s="25" t="s">
        <v>26</v>
      </c>
      <c r="Z800" s="29"/>
      <c r="AA800" s="25" t="str">
        <f t="shared" si="144"/>
        <v/>
      </c>
      <c r="AB800" s="29"/>
      <c r="AC800" s="29"/>
      <c r="AD800" s="87" t="str">
        <f t="shared" si="147"/>
        <v/>
      </c>
      <c r="AE800" s="95" t="str">
        <f t="shared" si="148"/>
        <v/>
      </c>
      <c r="AF800" s="23">
        <f t="shared" si="149"/>
        <v>1</v>
      </c>
      <c r="AG800" s="2">
        <f t="shared" si="150"/>
        <v>7</v>
      </c>
      <c r="AH800" s="2">
        <f t="shared" si="151"/>
        <v>1</v>
      </c>
      <c r="AI800" s="2">
        <f>COUNTIF(【編集不可】祝日一覧!$B$1:$B$23,$F800)</f>
        <v>0</v>
      </c>
      <c r="AJ800" s="2">
        <f>COUNTIF(【編集不可】祝日一覧!$B$1:$B$23,$AF800)</f>
        <v>0</v>
      </c>
      <c r="AK800" s="2" t="str">
        <f ca="1">$B800&amp;"-"&amp;COUNTIF($B$13:INDIRECT("B"&amp;12+A800),B800)</f>
        <v>-0</v>
      </c>
    </row>
    <row r="801" spans="1:37" ht="21.95" customHeight="1" x14ac:dyDescent="0.25">
      <c r="A801" s="7">
        <v>789</v>
      </c>
      <c r="B801" s="14"/>
      <c r="C801" s="28"/>
      <c r="D801" s="28"/>
      <c r="E801" s="17"/>
      <c r="F801" s="17"/>
      <c r="G801" s="6"/>
      <c r="H801" s="81" t="s">
        <v>24</v>
      </c>
      <c r="I801" s="113">
        <f t="shared" si="152"/>
        <v>0</v>
      </c>
      <c r="J801" s="114"/>
      <c r="K801" s="5" t="s">
        <v>24</v>
      </c>
      <c r="L801" s="6"/>
      <c r="M801" s="81" t="s">
        <v>25</v>
      </c>
      <c r="N801" s="113">
        <f t="shared" si="141"/>
        <v>0</v>
      </c>
      <c r="O801" s="114"/>
      <c r="P801" s="5" t="s">
        <v>24</v>
      </c>
      <c r="R801" s="113">
        <f t="shared" si="142"/>
        <v>0</v>
      </c>
      <c r="S801" s="114"/>
      <c r="T801" s="5" t="s">
        <v>24</v>
      </c>
      <c r="V801" s="25" t="str">
        <f t="shared" si="145"/>
        <v/>
      </c>
      <c r="W801" s="25" t="str">
        <f t="shared" si="143"/>
        <v/>
      </c>
      <c r="X801" s="25" t="str">
        <f t="shared" si="146"/>
        <v/>
      </c>
      <c r="Y801" s="25" t="s">
        <v>26</v>
      </c>
      <c r="Z801" s="29"/>
      <c r="AA801" s="25" t="str">
        <f t="shared" si="144"/>
        <v/>
      </c>
      <c r="AB801" s="29"/>
      <c r="AC801" s="29"/>
      <c r="AD801" s="87" t="str">
        <f t="shared" si="147"/>
        <v/>
      </c>
      <c r="AE801" s="95" t="str">
        <f t="shared" si="148"/>
        <v/>
      </c>
      <c r="AF801" s="23">
        <f t="shared" si="149"/>
        <v>1</v>
      </c>
      <c r="AG801" s="2">
        <f t="shared" si="150"/>
        <v>7</v>
      </c>
      <c r="AH801" s="2">
        <f t="shared" si="151"/>
        <v>1</v>
      </c>
      <c r="AI801" s="2">
        <f>COUNTIF(【編集不可】祝日一覧!$B$1:$B$23,$F801)</f>
        <v>0</v>
      </c>
      <c r="AJ801" s="2">
        <f>COUNTIF(【編集不可】祝日一覧!$B$1:$B$23,$AF801)</f>
        <v>0</v>
      </c>
      <c r="AK801" s="2" t="str">
        <f ca="1">$B801&amp;"-"&amp;COUNTIF($B$13:INDIRECT("B"&amp;12+A801),B801)</f>
        <v>-0</v>
      </c>
    </row>
    <row r="802" spans="1:37" ht="21.95" customHeight="1" x14ac:dyDescent="0.25">
      <c r="A802" s="7">
        <v>790</v>
      </c>
      <c r="B802" s="14"/>
      <c r="C802" s="28"/>
      <c r="D802" s="28"/>
      <c r="E802" s="17"/>
      <c r="F802" s="17"/>
      <c r="G802" s="6"/>
      <c r="H802" s="81" t="s">
        <v>24</v>
      </c>
      <c r="I802" s="113">
        <f t="shared" si="152"/>
        <v>0</v>
      </c>
      <c r="J802" s="114"/>
      <c r="K802" s="5" t="s">
        <v>24</v>
      </c>
      <c r="L802" s="6"/>
      <c r="M802" s="81" t="s">
        <v>25</v>
      </c>
      <c r="N802" s="113">
        <f t="shared" si="141"/>
        <v>0</v>
      </c>
      <c r="O802" s="114"/>
      <c r="P802" s="5" t="s">
        <v>24</v>
      </c>
      <c r="R802" s="113">
        <f t="shared" si="142"/>
        <v>0</v>
      </c>
      <c r="S802" s="114"/>
      <c r="T802" s="5" t="s">
        <v>24</v>
      </c>
      <c r="V802" s="25" t="str">
        <f t="shared" si="145"/>
        <v/>
      </c>
      <c r="W802" s="25" t="str">
        <f t="shared" si="143"/>
        <v/>
      </c>
      <c r="X802" s="25" t="str">
        <f t="shared" si="146"/>
        <v/>
      </c>
      <c r="Y802" s="25" t="s">
        <v>26</v>
      </c>
      <c r="Z802" s="29"/>
      <c r="AA802" s="25" t="str">
        <f t="shared" si="144"/>
        <v/>
      </c>
      <c r="AB802" s="29"/>
      <c r="AC802" s="29"/>
      <c r="AD802" s="87" t="str">
        <f t="shared" si="147"/>
        <v/>
      </c>
      <c r="AE802" s="95" t="str">
        <f t="shared" si="148"/>
        <v/>
      </c>
      <c r="AF802" s="23">
        <f t="shared" si="149"/>
        <v>1</v>
      </c>
      <c r="AG802" s="2">
        <f t="shared" si="150"/>
        <v>7</v>
      </c>
      <c r="AH802" s="2">
        <f t="shared" si="151"/>
        <v>1</v>
      </c>
      <c r="AI802" s="2">
        <f>COUNTIF(【編集不可】祝日一覧!$B$1:$B$23,$F802)</f>
        <v>0</v>
      </c>
      <c r="AJ802" s="2">
        <f>COUNTIF(【編集不可】祝日一覧!$B$1:$B$23,$AF802)</f>
        <v>0</v>
      </c>
      <c r="AK802" s="2" t="str">
        <f ca="1">$B802&amp;"-"&amp;COUNTIF($B$13:INDIRECT("B"&amp;12+A802),B802)</f>
        <v>-0</v>
      </c>
    </row>
    <row r="803" spans="1:37" ht="21.95" customHeight="1" x14ac:dyDescent="0.25">
      <c r="A803" s="7">
        <v>791</v>
      </c>
      <c r="B803" s="14"/>
      <c r="C803" s="28"/>
      <c r="D803" s="28"/>
      <c r="E803" s="17"/>
      <c r="F803" s="17"/>
      <c r="G803" s="6"/>
      <c r="H803" s="81" t="s">
        <v>24</v>
      </c>
      <c r="I803" s="113">
        <f t="shared" si="152"/>
        <v>0</v>
      </c>
      <c r="J803" s="114"/>
      <c r="K803" s="5" t="s">
        <v>24</v>
      </c>
      <c r="L803" s="6"/>
      <c r="M803" s="81" t="s">
        <v>25</v>
      </c>
      <c r="N803" s="113">
        <f t="shared" si="141"/>
        <v>0</v>
      </c>
      <c r="O803" s="114"/>
      <c r="P803" s="5" t="s">
        <v>24</v>
      </c>
      <c r="R803" s="113">
        <f t="shared" si="142"/>
        <v>0</v>
      </c>
      <c r="S803" s="114"/>
      <c r="T803" s="5" t="s">
        <v>24</v>
      </c>
      <c r="V803" s="25" t="str">
        <f t="shared" si="145"/>
        <v/>
      </c>
      <c r="W803" s="25" t="str">
        <f t="shared" si="143"/>
        <v/>
      </c>
      <c r="X803" s="25" t="str">
        <f t="shared" si="146"/>
        <v/>
      </c>
      <c r="Y803" s="25" t="s">
        <v>26</v>
      </c>
      <c r="Z803" s="29"/>
      <c r="AA803" s="25" t="str">
        <f t="shared" si="144"/>
        <v/>
      </c>
      <c r="AB803" s="29"/>
      <c r="AC803" s="29"/>
      <c r="AD803" s="87" t="str">
        <f t="shared" si="147"/>
        <v/>
      </c>
      <c r="AE803" s="95" t="str">
        <f t="shared" si="148"/>
        <v/>
      </c>
      <c r="AF803" s="23">
        <f t="shared" si="149"/>
        <v>1</v>
      </c>
      <c r="AG803" s="2">
        <f t="shared" si="150"/>
        <v>7</v>
      </c>
      <c r="AH803" s="2">
        <f t="shared" si="151"/>
        <v>1</v>
      </c>
      <c r="AI803" s="2">
        <f>COUNTIF(【編集不可】祝日一覧!$B$1:$B$23,$F803)</f>
        <v>0</v>
      </c>
      <c r="AJ803" s="2">
        <f>COUNTIF(【編集不可】祝日一覧!$B$1:$B$23,$AF803)</f>
        <v>0</v>
      </c>
      <c r="AK803" s="2" t="str">
        <f ca="1">$B803&amp;"-"&amp;COUNTIF($B$13:INDIRECT("B"&amp;12+A803),B803)</f>
        <v>-0</v>
      </c>
    </row>
    <row r="804" spans="1:37" ht="21.95" customHeight="1" x14ac:dyDescent="0.25">
      <c r="A804" s="7">
        <v>792</v>
      </c>
      <c r="B804" s="14"/>
      <c r="C804" s="28"/>
      <c r="D804" s="28"/>
      <c r="E804" s="17"/>
      <c r="F804" s="17"/>
      <c r="G804" s="6"/>
      <c r="H804" s="81" t="s">
        <v>24</v>
      </c>
      <c r="I804" s="113">
        <f t="shared" si="152"/>
        <v>0</v>
      </c>
      <c r="J804" s="114"/>
      <c r="K804" s="5" t="s">
        <v>24</v>
      </c>
      <c r="L804" s="6"/>
      <c r="M804" s="81" t="s">
        <v>25</v>
      </c>
      <c r="N804" s="113">
        <f t="shared" si="141"/>
        <v>0</v>
      </c>
      <c r="O804" s="114"/>
      <c r="P804" s="5" t="s">
        <v>24</v>
      </c>
      <c r="R804" s="113">
        <f t="shared" si="142"/>
        <v>0</v>
      </c>
      <c r="S804" s="114"/>
      <c r="T804" s="5" t="s">
        <v>24</v>
      </c>
      <c r="V804" s="25" t="str">
        <f t="shared" si="145"/>
        <v/>
      </c>
      <c r="W804" s="25" t="str">
        <f t="shared" si="143"/>
        <v/>
      </c>
      <c r="X804" s="25" t="str">
        <f t="shared" si="146"/>
        <v/>
      </c>
      <c r="Y804" s="25" t="s">
        <v>26</v>
      </c>
      <c r="Z804" s="29"/>
      <c r="AA804" s="25" t="str">
        <f t="shared" si="144"/>
        <v/>
      </c>
      <c r="AB804" s="29"/>
      <c r="AC804" s="29"/>
      <c r="AD804" s="87" t="str">
        <f t="shared" si="147"/>
        <v/>
      </c>
      <c r="AE804" s="95" t="str">
        <f t="shared" si="148"/>
        <v/>
      </c>
      <c r="AF804" s="23">
        <f t="shared" si="149"/>
        <v>1</v>
      </c>
      <c r="AG804" s="2">
        <f t="shared" si="150"/>
        <v>7</v>
      </c>
      <c r="AH804" s="2">
        <f t="shared" si="151"/>
        <v>1</v>
      </c>
      <c r="AI804" s="2">
        <f>COUNTIF(【編集不可】祝日一覧!$B$1:$B$23,$F804)</f>
        <v>0</v>
      </c>
      <c r="AJ804" s="2">
        <f>COUNTIF(【編集不可】祝日一覧!$B$1:$B$23,$AF804)</f>
        <v>0</v>
      </c>
      <c r="AK804" s="2" t="str">
        <f ca="1">$B804&amp;"-"&amp;COUNTIF($B$13:INDIRECT("B"&amp;12+A804),B804)</f>
        <v>-0</v>
      </c>
    </row>
    <row r="805" spans="1:37" ht="21.95" customHeight="1" x14ac:dyDescent="0.25">
      <c r="A805" s="7">
        <v>793</v>
      </c>
      <c r="B805" s="14"/>
      <c r="C805" s="28"/>
      <c r="D805" s="28"/>
      <c r="E805" s="17"/>
      <c r="F805" s="17"/>
      <c r="G805" s="6"/>
      <c r="H805" s="81" t="s">
        <v>24</v>
      </c>
      <c r="I805" s="113">
        <f t="shared" si="152"/>
        <v>0</v>
      </c>
      <c r="J805" s="114"/>
      <c r="K805" s="5" t="s">
        <v>24</v>
      </c>
      <c r="L805" s="6"/>
      <c r="M805" s="81" t="s">
        <v>25</v>
      </c>
      <c r="N805" s="113">
        <f t="shared" si="141"/>
        <v>0</v>
      </c>
      <c r="O805" s="114"/>
      <c r="P805" s="5" t="s">
        <v>24</v>
      </c>
      <c r="R805" s="113">
        <f t="shared" si="142"/>
        <v>0</v>
      </c>
      <c r="S805" s="114"/>
      <c r="T805" s="5" t="s">
        <v>24</v>
      </c>
      <c r="V805" s="25" t="str">
        <f t="shared" si="145"/>
        <v/>
      </c>
      <c r="W805" s="25" t="str">
        <f t="shared" si="143"/>
        <v/>
      </c>
      <c r="X805" s="25" t="str">
        <f t="shared" si="146"/>
        <v/>
      </c>
      <c r="Y805" s="25" t="s">
        <v>26</v>
      </c>
      <c r="Z805" s="29"/>
      <c r="AA805" s="25" t="str">
        <f t="shared" si="144"/>
        <v/>
      </c>
      <c r="AB805" s="29"/>
      <c r="AC805" s="29"/>
      <c r="AD805" s="87" t="str">
        <f t="shared" si="147"/>
        <v/>
      </c>
      <c r="AE805" s="95" t="str">
        <f t="shared" si="148"/>
        <v/>
      </c>
      <c r="AF805" s="23">
        <f t="shared" si="149"/>
        <v>1</v>
      </c>
      <c r="AG805" s="2">
        <f t="shared" si="150"/>
        <v>7</v>
      </c>
      <c r="AH805" s="2">
        <f t="shared" si="151"/>
        <v>1</v>
      </c>
      <c r="AI805" s="2">
        <f>COUNTIF(【編集不可】祝日一覧!$B$1:$B$23,$F805)</f>
        <v>0</v>
      </c>
      <c r="AJ805" s="2">
        <f>COUNTIF(【編集不可】祝日一覧!$B$1:$B$23,$AF805)</f>
        <v>0</v>
      </c>
      <c r="AK805" s="2" t="str">
        <f ca="1">$B805&amp;"-"&amp;COUNTIF($B$13:INDIRECT("B"&amp;12+A805),B805)</f>
        <v>-0</v>
      </c>
    </row>
    <row r="806" spans="1:37" ht="21.95" customHeight="1" x14ac:dyDescent="0.25">
      <c r="A806" s="7">
        <v>794</v>
      </c>
      <c r="B806" s="14"/>
      <c r="C806" s="28"/>
      <c r="D806" s="28"/>
      <c r="E806" s="17"/>
      <c r="F806" s="17"/>
      <c r="G806" s="6"/>
      <c r="H806" s="81" t="s">
        <v>24</v>
      </c>
      <c r="I806" s="113">
        <f t="shared" si="152"/>
        <v>0</v>
      </c>
      <c r="J806" s="114"/>
      <c r="K806" s="5" t="s">
        <v>24</v>
      </c>
      <c r="L806" s="6"/>
      <c r="M806" s="81" t="s">
        <v>25</v>
      </c>
      <c r="N806" s="113">
        <f t="shared" si="141"/>
        <v>0</v>
      </c>
      <c r="O806" s="114"/>
      <c r="P806" s="5" t="s">
        <v>24</v>
      </c>
      <c r="R806" s="113">
        <f t="shared" si="142"/>
        <v>0</v>
      </c>
      <c r="S806" s="114"/>
      <c r="T806" s="5" t="s">
        <v>24</v>
      </c>
      <c r="V806" s="25" t="str">
        <f t="shared" si="145"/>
        <v/>
      </c>
      <c r="W806" s="25" t="str">
        <f t="shared" si="143"/>
        <v/>
      </c>
      <c r="X806" s="25" t="str">
        <f t="shared" si="146"/>
        <v/>
      </c>
      <c r="Y806" s="25" t="s">
        <v>26</v>
      </c>
      <c r="Z806" s="29"/>
      <c r="AA806" s="25" t="str">
        <f t="shared" si="144"/>
        <v/>
      </c>
      <c r="AB806" s="29"/>
      <c r="AC806" s="29"/>
      <c r="AD806" s="87" t="str">
        <f t="shared" si="147"/>
        <v/>
      </c>
      <c r="AE806" s="95" t="str">
        <f t="shared" si="148"/>
        <v/>
      </c>
      <c r="AF806" s="23">
        <f t="shared" si="149"/>
        <v>1</v>
      </c>
      <c r="AG806" s="2">
        <f t="shared" si="150"/>
        <v>7</v>
      </c>
      <c r="AH806" s="2">
        <f t="shared" si="151"/>
        <v>1</v>
      </c>
      <c r="AI806" s="2">
        <f>COUNTIF(【編集不可】祝日一覧!$B$1:$B$23,$F806)</f>
        <v>0</v>
      </c>
      <c r="AJ806" s="2">
        <f>COUNTIF(【編集不可】祝日一覧!$B$1:$B$23,$AF806)</f>
        <v>0</v>
      </c>
      <c r="AK806" s="2" t="str">
        <f ca="1">$B806&amp;"-"&amp;COUNTIF($B$13:INDIRECT("B"&amp;12+A806),B806)</f>
        <v>-0</v>
      </c>
    </row>
    <row r="807" spans="1:37" ht="21.95" customHeight="1" x14ac:dyDescent="0.25">
      <c r="A807" s="7">
        <v>795</v>
      </c>
      <c r="B807" s="14"/>
      <c r="C807" s="28"/>
      <c r="D807" s="28"/>
      <c r="E807" s="17"/>
      <c r="F807" s="17"/>
      <c r="G807" s="6"/>
      <c r="H807" s="81" t="s">
        <v>24</v>
      </c>
      <c r="I807" s="113">
        <f t="shared" si="152"/>
        <v>0</v>
      </c>
      <c r="J807" s="114"/>
      <c r="K807" s="5" t="s">
        <v>24</v>
      </c>
      <c r="L807" s="6"/>
      <c r="M807" s="81" t="s">
        <v>25</v>
      </c>
      <c r="N807" s="113">
        <f t="shared" si="141"/>
        <v>0</v>
      </c>
      <c r="O807" s="114"/>
      <c r="P807" s="5" t="s">
        <v>24</v>
      </c>
      <c r="R807" s="113">
        <f t="shared" si="142"/>
        <v>0</v>
      </c>
      <c r="S807" s="114"/>
      <c r="T807" s="5" t="s">
        <v>24</v>
      </c>
      <c r="V807" s="25" t="str">
        <f t="shared" si="145"/>
        <v/>
      </c>
      <c r="W807" s="25" t="str">
        <f t="shared" si="143"/>
        <v/>
      </c>
      <c r="X807" s="25" t="str">
        <f t="shared" si="146"/>
        <v/>
      </c>
      <c r="Y807" s="25" t="s">
        <v>26</v>
      </c>
      <c r="Z807" s="29"/>
      <c r="AA807" s="25" t="str">
        <f t="shared" si="144"/>
        <v/>
      </c>
      <c r="AB807" s="29"/>
      <c r="AC807" s="29"/>
      <c r="AD807" s="87" t="str">
        <f t="shared" si="147"/>
        <v/>
      </c>
      <c r="AE807" s="95" t="str">
        <f t="shared" si="148"/>
        <v/>
      </c>
      <c r="AF807" s="23">
        <f t="shared" si="149"/>
        <v>1</v>
      </c>
      <c r="AG807" s="2">
        <f t="shared" si="150"/>
        <v>7</v>
      </c>
      <c r="AH807" s="2">
        <f t="shared" si="151"/>
        <v>1</v>
      </c>
      <c r="AI807" s="2">
        <f>COUNTIF(【編集不可】祝日一覧!$B$1:$B$23,$F807)</f>
        <v>0</v>
      </c>
      <c r="AJ807" s="2">
        <f>COUNTIF(【編集不可】祝日一覧!$B$1:$B$23,$AF807)</f>
        <v>0</v>
      </c>
      <c r="AK807" s="2" t="str">
        <f ca="1">$B807&amp;"-"&amp;COUNTIF($B$13:INDIRECT("B"&amp;12+A807),B807)</f>
        <v>-0</v>
      </c>
    </row>
    <row r="808" spans="1:37" ht="21.95" customHeight="1" x14ac:dyDescent="0.25">
      <c r="A808" s="7">
        <v>796</v>
      </c>
      <c r="B808" s="14"/>
      <c r="C808" s="28"/>
      <c r="D808" s="28"/>
      <c r="E808" s="17"/>
      <c r="F808" s="17"/>
      <c r="G808" s="6"/>
      <c r="H808" s="81" t="s">
        <v>24</v>
      </c>
      <c r="I808" s="113">
        <f t="shared" si="152"/>
        <v>0</v>
      </c>
      <c r="J808" s="114"/>
      <c r="K808" s="5" t="s">
        <v>24</v>
      </c>
      <c r="L808" s="6"/>
      <c r="M808" s="81" t="s">
        <v>25</v>
      </c>
      <c r="N808" s="113">
        <f t="shared" si="141"/>
        <v>0</v>
      </c>
      <c r="O808" s="114"/>
      <c r="P808" s="5" t="s">
        <v>24</v>
      </c>
      <c r="R808" s="113">
        <f t="shared" si="142"/>
        <v>0</v>
      </c>
      <c r="S808" s="114"/>
      <c r="T808" s="5" t="s">
        <v>24</v>
      </c>
      <c r="V808" s="25" t="str">
        <f t="shared" si="145"/>
        <v/>
      </c>
      <c r="W808" s="25" t="str">
        <f t="shared" si="143"/>
        <v/>
      </c>
      <c r="X808" s="25" t="str">
        <f t="shared" si="146"/>
        <v/>
      </c>
      <c r="Y808" s="25" t="s">
        <v>26</v>
      </c>
      <c r="Z808" s="29"/>
      <c r="AA808" s="25" t="str">
        <f t="shared" si="144"/>
        <v/>
      </c>
      <c r="AB808" s="29"/>
      <c r="AC808" s="29"/>
      <c r="AD808" s="87" t="str">
        <f t="shared" si="147"/>
        <v/>
      </c>
      <c r="AE808" s="95" t="str">
        <f t="shared" si="148"/>
        <v/>
      </c>
      <c r="AF808" s="23">
        <f t="shared" si="149"/>
        <v>1</v>
      </c>
      <c r="AG808" s="2">
        <f t="shared" si="150"/>
        <v>7</v>
      </c>
      <c r="AH808" s="2">
        <f t="shared" si="151"/>
        <v>1</v>
      </c>
      <c r="AI808" s="2">
        <f>COUNTIF(【編集不可】祝日一覧!$B$1:$B$23,$F808)</f>
        <v>0</v>
      </c>
      <c r="AJ808" s="2">
        <f>COUNTIF(【編集不可】祝日一覧!$B$1:$B$23,$AF808)</f>
        <v>0</v>
      </c>
      <c r="AK808" s="2" t="str">
        <f ca="1">$B808&amp;"-"&amp;COUNTIF($B$13:INDIRECT("B"&amp;12+A808),B808)</f>
        <v>-0</v>
      </c>
    </row>
    <row r="809" spans="1:37" ht="21.95" customHeight="1" x14ac:dyDescent="0.25">
      <c r="A809" s="7">
        <v>797</v>
      </c>
      <c r="B809" s="14"/>
      <c r="C809" s="28"/>
      <c r="D809" s="28"/>
      <c r="E809" s="17"/>
      <c r="F809" s="17"/>
      <c r="G809" s="6"/>
      <c r="H809" s="81" t="s">
        <v>24</v>
      </c>
      <c r="I809" s="113">
        <f t="shared" si="152"/>
        <v>0</v>
      </c>
      <c r="J809" s="114"/>
      <c r="K809" s="5" t="s">
        <v>24</v>
      </c>
      <c r="L809" s="6"/>
      <c r="M809" s="81" t="s">
        <v>25</v>
      </c>
      <c r="N809" s="113">
        <f t="shared" si="141"/>
        <v>0</v>
      </c>
      <c r="O809" s="114"/>
      <c r="P809" s="5" t="s">
        <v>24</v>
      </c>
      <c r="R809" s="113">
        <f t="shared" si="142"/>
        <v>0</v>
      </c>
      <c r="S809" s="114"/>
      <c r="T809" s="5" t="s">
        <v>24</v>
      </c>
      <c r="V809" s="25" t="str">
        <f t="shared" si="145"/>
        <v/>
      </c>
      <c r="W809" s="25" t="str">
        <f t="shared" si="143"/>
        <v/>
      </c>
      <c r="X809" s="25" t="str">
        <f t="shared" si="146"/>
        <v/>
      </c>
      <c r="Y809" s="25" t="s">
        <v>26</v>
      </c>
      <c r="Z809" s="29"/>
      <c r="AA809" s="25" t="str">
        <f t="shared" si="144"/>
        <v/>
      </c>
      <c r="AB809" s="29"/>
      <c r="AC809" s="29"/>
      <c r="AD809" s="87" t="str">
        <f t="shared" si="147"/>
        <v/>
      </c>
      <c r="AE809" s="95" t="str">
        <f t="shared" si="148"/>
        <v/>
      </c>
      <c r="AF809" s="23">
        <f t="shared" si="149"/>
        <v>1</v>
      </c>
      <c r="AG809" s="2">
        <f t="shared" si="150"/>
        <v>7</v>
      </c>
      <c r="AH809" s="2">
        <f t="shared" si="151"/>
        <v>1</v>
      </c>
      <c r="AI809" s="2">
        <f>COUNTIF(【編集不可】祝日一覧!$B$1:$B$23,$F809)</f>
        <v>0</v>
      </c>
      <c r="AJ809" s="2">
        <f>COUNTIF(【編集不可】祝日一覧!$B$1:$B$23,$AF809)</f>
        <v>0</v>
      </c>
      <c r="AK809" s="2" t="str">
        <f ca="1">$B809&amp;"-"&amp;COUNTIF($B$13:INDIRECT("B"&amp;12+A809),B809)</f>
        <v>-0</v>
      </c>
    </row>
    <row r="810" spans="1:37" ht="21.95" customHeight="1" x14ac:dyDescent="0.25">
      <c r="A810" s="7">
        <v>798</v>
      </c>
      <c r="B810" s="14"/>
      <c r="C810" s="28"/>
      <c r="D810" s="28"/>
      <c r="E810" s="17"/>
      <c r="F810" s="17"/>
      <c r="G810" s="6"/>
      <c r="H810" s="81" t="s">
        <v>24</v>
      </c>
      <c r="I810" s="113">
        <f t="shared" si="152"/>
        <v>0</v>
      </c>
      <c r="J810" s="114"/>
      <c r="K810" s="5" t="s">
        <v>24</v>
      </c>
      <c r="L810" s="6"/>
      <c r="M810" s="81" t="s">
        <v>25</v>
      </c>
      <c r="N810" s="113">
        <f t="shared" si="141"/>
        <v>0</v>
      </c>
      <c r="O810" s="114"/>
      <c r="P810" s="5" t="s">
        <v>24</v>
      </c>
      <c r="R810" s="113">
        <f t="shared" si="142"/>
        <v>0</v>
      </c>
      <c r="S810" s="114"/>
      <c r="T810" s="5" t="s">
        <v>24</v>
      </c>
      <c r="V810" s="25" t="str">
        <f t="shared" si="145"/>
        <v/>
      </c>
      <c r="W810" s="25" t="str">
        <f t="shared" si="143"/>
        <v/>
      </c>
      <c r="X810" s="25" t="str">
        <f t="shared" si="146"/>
        <v/>
      </c>
      <c r="Y810" s="25" t="s">
        <v>26</v>
      </c>
      <c r="Z810" s="29"/>
      <c r="AA810" s="25" t="str">
        <f t="shared" si="144"/>
        <v/>
      </c>
      <c r="AB810" s="29"/>
      <c r="AC810" s="29"/>
      <c r="AD810" s="87" t="str">
        <f t="shared" si="147"/>
        <v/>
      </c>
      <c r="AE810" s="95" t="str">
        <f t="shared" si="148"/>
        <v/>
      </c>
      <c r="AF810" s="23">
        <f t="shared" si="149"/>
        <v>1</v>
      </c>
      <c r="AG810" s="2">
        <f t="shared" si="150"/>
        <v>7</v>
      </c>
      <c r="AH810" s="2">
        <f t="shared" si="151"/>
        <v>1</v>
      </c>
      <c r="AI810" s="2">
        <f>COUNTIF(【編集不可】祝日一覧!$B$1:$B$23,$F810)</f>
        <v>0</v>
      </c>
      <c r="AJ810" s="2">
        <f>COUNTIF(【編集不可】祝日一覧!$B$1:$B$23,$AF810)</f>
        <v>0</v>
      </c>
      <c r="AK810" s="2" t="str">
        <f ca="1">$B810&amp;"-"&amp;COUNTIF($B$13:INDIRECT("B"&amp;12+A810),B810)</f>
        <v>-0</v>
      </c>
    </row>
    <row r="811" spans="1:37" ht="21.95" customHeight="1" x14ac:dyDescent="0.25">
      <c r="A811" s="7">
        <v>799</v>
      </c>
      <c r="B811" s="14"/>
      <c r="C811" s="28"/>
      <c r="D811" s="28"/>
      <c r="E811" s="17"/>
      <c r="F811" s="17"/>
      <c r="G811" s="6"/>
      <c r="H811" s="81" t="s">
        <v>24</v>
      </c>
      <c r="I811" s="113">
        <f t="shared" si="152"/>
        <v>0</v>
      </c>
      <c r="J811" s="114"/>
      <c r="K811" s="5" t="s">
        <v>24</v>
      </c>
      <c r="L811" s="6"/>
      <c r="M811" s="81" t="s">
        <v>25</v>
      </c>
      <c r="N811" s="113">
        <f t="shared" si="141"/>
        <v>0</v>
      </c>
      <c r="O811" s="114"/>
      <c r="P811" s="5" t="s">
        <v>24</v>
      </c>
      <c r="R811" s="113">
        <f t="shared" si="142"/>
        <v>0</v>
      </c>
      <c r="S811" s="114"/>
      <c r="T811" s="5" t="s">
        <v>24</v>
      </c>
      <c r="V811" s="25" t="str">
        <f t="shared" si="145"/>
        <v/>
      </c>
      <c r="W811" s="25" t="str">
        <f t="shared" si="143"/>
        <v/>
      </c>
      <c r="X811" s="25" t="str">
        <f t="shared" si="146"/>
        <v/>
      </c>
      <c r="Y811" s="25" t="s">
        <v>26</v>
      </c>
      <c r="Z811" s="29"/>
      <c r="AA811" s="25" t="str">
        <f t="shared" si="144"/>
        <v/>
      </c>
      <c r="AB811" s="29"/>
      <c r="AC811" s="29"/>
      <c r="AD811" s="87" t="str">
        <f t="shared" si="147"/>
        <v/>
      </c>
      <c r="AE811" s="95" t="str">
        <f t="shared" si="148"/>
        <v/>
      </c>
      <c r="AF811" s="23">
        <f t="shared" si="149"/>
        <v>1</v>
      </c>
      <c r="AG811" s="2">
        <f t="shared" si="150"/>
        <v>7</v>
      </c>
      <c r="AH811" s="2">
        <f t="shared" si="151"/>
        <v>1</v>
      </c>
      <c r="AI811" s="2">
        <f>COUNTIF(【編集不可】祝日一覧!$B$1:$B$23,$F811)</f>
        <v>0</v>
      </c>
      <c r="AJ811" s="2">
        <f>COUNTIF(【編集不可】祝日一覧!$B$1:$B$23,$AF811)</f>
        <v>0</v>
      </c>
      <c r="AK811" s="2" t="str">
        <f ca="1">$B811&amp;"-"&amp;COUNTIF($B$13:INDIRECT("B"&amp;12+A811),B811)</f>
        <v>-0</v>
      </c>
    </row>
    <row r="812" spans="1:37" ht="21.95" customHeight="1" x14ac:dyDescent="0.25">
      <c r="A812" s="7">
        <v>800</v>
      </c>
      <c r="B812" s="14"/>
      <c r="C812" s="28"/>
      <c r="D812" s="28"/>
      <c r="E812" s="17"/>
      <c r="F812" s="17"/>
      <c r="G812" s="6"/>
      <c r="H812" s="81" t="s">
        <v>24</v>
      </c>
      <c r="I812" s="113">
        <f t="shared" si="152"/>
        <v>0</v>
      </c>
      <c r="J812" s="114"/>
      <c r="K812" s="5" t="s">
        <v>24</v>
      </c>
      <c r="L812" s="6"/>
      <c r="M812" s="81" t="s">
        <v>25</v>
      </c>
      <c r="N812" s="113">
        <f t="shared" si="141"/>
        <v>0</v>
      </c>
      <c r="O812" s="114"/>
      <c r="P812" s="5" t="s">
        <v>24</v>
      </c>
      <c r="R812" s="113">
        <f t="shared" si="142"/>
        <v>0</v>
      </c>
      <c r="S812" s="114"/>
      <c r="T812" s="5" t="s">
        <v>24</v>
      </c>
      <c r="V812" s="25" t="str">
        <f t="shared" si="145"/>
        <v/>
      </c>
      <c r="W812" s="25" t="str">
        <f t="shared" si="143"/>
        <v/>
      </c>
      <c r="X812" s="25" t="str">
        <f t="shared" si="146"/>
        <v/>
      </c>
      <c r="Y812" s="25" t="s">
        <v>26</v>
      </c>
      <c r="Z812" s="29"/>
      <c r="AA812" s="25" t="str">
        <f t="shared" si="144"/>
        <v/>
      </c>
      <c r="AB812" s="29"/>
      <c r="AC812" s="29"/>
      <c r="AD812" s="87" t="str">
        <f t="shared" si="147"/>
        <v/>
      </c>
      <c r="AE812" s="95" t="str">
        <f t="shared" si="148"/>
        <v/>
      </c>
      <c r="AF812" s="23">
        <f t="shared" si="149"/>
        <v>1</v>
      </c>
      <c r="AG812" s="2">
        <f t="shared" si="150"/>
        <v>7</v>
      </c>
      <c r="AH812" s="2">
        <f t="shared" si="151"/>
        <v>1</v>
      </c>
      <c r="AI812" s="2">
        <f>COUNTIF(【編集不可】祝日一覧!$B$1:$B$23,$F812)</f>
        <v>0</v>
      </c>
      <c r="AJ812" s="2">
        <f>COUNTIF(【編集不可】祝日一覧!$B$1:$B$23,$AF812)</f>
        <v>0</v>
      </c>
      <c r="AK812" s="2" t="str">
        <f ca="1">$B812&amp;"-"&amp;COUNTIF($B$13:INDIRECT("B"&amp;12+A812),B812)</f>
        <v>-0</v>
      </c>
    </row>
    <row r="813" spans="1:37" ht="21.95" customHeight="1" x14ac:dyDescent="0.25">
      <c r="A813" s="7">
        <v>801</v>
      </c>
      <c r="B813" s="14"/>
      <c r="C813" s="28"/>
      <c r="D813" s="28"/>
      <c r="E813" s="17"/>
      <c r="F813" s="17"/>
      <c r="G813" s="6"/>
      <c r="H813" s="81" t="s">
        <v>24</v>
      </c>
      <c r="I813" s="113">
        <f t="shared" si="152"/>
        <v>0</v>
      </c>
      <c r="J813" s="114"/>
      <c r="K813" s="5" t="s">
        <v>24</v>
      </c>
      <c r="L813" s="6"/>
      <c r="M813" s="81" t="s">
        <v>25</v>
      </c>
      <c r="N813" s="113">
        <f t="shared" si="141"/>
        <v>0</v>
      </c>
      <c r="O813" s="114"/>
      <c r="P813" s="5" t="s">
        <v>24</v>
      </c>
      <c r="R813" s="113">
        <f t="shared" si="142"/>
        <v>0</v>
      </c>
      <c r="S813" s="114"/>
      <c r="T813" s="5" t="s">
        <v>24</v>
      </c>
      <c r="V813" s="25" t="str">
        <f t="shared" si="145"/>
        <v/>
      </c>
      <c r="W813" s="25" t="str">
        <f t="shared" si="143"/>
        <v/>
      </c>
      <c r="X813" s="25" t="str">
        <f t="shared" si="146"/>
        <v/>
      </c>
      <c r="Y813" s="25" t="s">
        <v>26</v>
      </c>
      <c r="Z813" s="29"/>
      <c r="AA813" s="25" t="str">
        <f t="shared" si="144"/>
        <v/>
      </c>
      <c r="AB813" s="29"/>
      <c r="AC813" s="29"/>
      <c r="AD813" s="87" t="str">
        <f t="shared" si="147"/>
        <v/>
      </c>
      <c r="AE813" s="95" t="str">
        <f t="shared" si="148"/>
        <v/>
      </c>
      <c r="AF813" s="23">
        <f t="shared" si="149"/>
        <v>1</v>
      </c>
      <c r="AG813" s="2">
        <f t="shared" si="150"/>
        <v>7</v>
      </c>
      <c r="AH813" s="2">
        <f t="shared" si="151"/>
        <v>1</v>
      </c>
      <c r="AI813" s="2">
        <f>COUNTIF(【編集不可】祝日一覧!$B$1:$B$23,$F813)</f>
        <v>0</v>
      </c>
      <c r="AJ813" s="2">
        <f>COUNTIF(【編集不可】祝日一覧!$B$1:$B$23,$AF813)</f>
        <v>0</v>
      </c>
      <c r="AK813" s="2" t="str">
        <f ca="1">$B813&amp;"-"&amp;COUNTIF($B$13:INDIRECT("B"&amp;12+A813),B813)</f>
        <v>-0</v>
      </c>
    </row>
    <row r="814" spans="1:37" ht="21.95" customHeight="1" x14ac:dyDescent="0.25">
      <c r="A814" s="7">
        <v>802</v>
      </c>
      <c r="B814" s="14"/>
      <c r="C814" s="28"/>
      <c r="D814" s="28"/>
      <c r="E814" s="17"/>
      <c r="F814" s="17"/>
      <c r="G814" s="6"/>
      <c r="H814" s="81" t="s">
        <v>24</v>
      </c>
      <c r="I814" s="113">
        <f t="shared" si="152"/>
        <v>0</v>
      </c>
      <c r="J814" s="114"/>
      <c r="K814" s="5" t="s">
        <v>24</v>
      </c>
      <c r="L814" s="6"/>
      <c r="M814" s="81" t="s">
        <v>25</v>
      </c>
      <c r="N814" s="113">
        <f t="shared" si="141"/>
        <v>0</v>
      </c>
      <c r="O814" s="114"/>
      <c r="P814" s="5" t="s">
        <v>24</v>
      </c>
      <c r="R814" s="113">
        <f t="shared" si="142"/>
        <v>0</v>
      </c>
      <c r="S814" s="114"/>
      <c r="T814" s="5" t="s">
        <v>24</v>
      </c>
      <c r="V814" s="25" t="str">
        <f t="shared" si="145"/>
        <v/>
      </c>
      <c r="W814" s="25" t="str">
        <f t="shared" si="143"/>
        <v/>
      </c>
      <c r="X814" s="25" t="str">
        <f t="shared" si="146"/>
        <v/>
      </c>
      <c r="Y814" s="25" t="s">
        <v>26</v>
      </c>
      <c r="Z814" s="29"/>
      <c r="AA814" s="25" t="str">
        <f t="shared" si="144"/>
        <v/>
      </c>
      <c r="AB814" s="29"/>
      <c r="AC814" s="29"/>
      <c r="AD814" s="87" t="str">
        <f t="shared" si="147"/>
        <v/>
      </c>
      <c r="AE814" s="95" t="str">
        <f t="shared" si="148"/>
        <v/>
      </c>
      <c r="AF814" s="23">
        <f t="shared" si="149"/>
        <v>1</v>
      </c>
      <c r="AG814" s="2">
        <f t="shared" si="150"/>
        <v>7</v>
      </c>
      <c r="AH814" s="2">
        <f t="shared" si="151"/>
        <v>1</v>
      </c>
      <c r="AI814" s="2">
        <f>COUNTIF(【編集不可】祝日一覧!$B$1:$B$23,$F814)</f>
        <v>0</v>
      </c>
      <c r="AJ814" s="2">
        <f>COUNTIF(【編集不可】祝日一覧!$B$1:$B$23,$AF814)</f>
        <v>0</v>
      </c>
      <c r="AK814" s="2" t="str">
        <f ca="1">$B814&amp;"-"&amp;COUNTIF($B$13:INDIRECT("B"&amp;12+A814),B814)</f>
        <v>-0</v>
      </c>
    </row>
    <row r="815" spans="1:37" ht="21.95" customHeight="1" x14ac:dyDescent="0.25">
      <c r="A815" s="7">
        <v>803</v>
      </c>
      <c r="B815" s="14"/>
      <c r="C815" s="28"/>
      <c r="D815" s="28"/>
      <c r="E815" s="17"/>
      <c r="F815" s="17"/>
      <c r="G815" s="6"/>
      <c r="H815" s="81" t="s">
        <v>24</v>
      </c>
      <c r="I815" s="113">
        <f t="shared" si="152"/>
        <v>0</v>
      </c>
      <c r="J815" s="114"/>
      <c r="K815" s="5" t="s">
        <v>24</v>
      </c>
      <c r="L815" s="6"/>
      <c r="M815" s="81" t="s">
        <v>25</v>
      </c>
      <c r="N815" s="113">
        <f t="shared" si="141"/>
        <v>0</v>
      </c>
      <c r="O815" s="114"/>
      <c r="P815" s="5" t="s">
        <v>24</v>
      </c>
      <c r="R815" s="113">
        <f t="shared" si="142"/>
        <v>0</v>
      </c>
      <c r="S815" s="114"/>
      <c r="T815" s="5" t="s">
        <v>24</v>
      </c>
      <c r="V815" s="25" t="str">
        <f t="shared" si="145"/>
        <v/>
      </c>
      <c r="W815" s="25" t="str">
        <f t="shared" si="143"/>
        <v/>
      </c>
      <c r="X815" s="25" t="str">
        <f t="shared" si="146"/>
        <v/>
      </c>
      <c r="Y815" s="25" t="s">
        <v>26</v>
      </c>
      <c r="Z815" s="29"/>
      <c r="AA815" s="25" t="str">
        <f t="shared" si="144"/>
        <v/>
      </c>
      <c r="AB815" s="29"/>
      <c r="AC815" s="29"/>
      <c r="AD815" s="87" t="str">
        <f t="shared" si="147"/>
        <v/>
      </c>
      <c r="AE815" s="95" t="str">
        <f t="shared" si="148"/>
        <v/>
      </c>
      <c r="AF815" s="23">
        <f t="shared" si="149"/>
        <v>1</v>
      </c>
      <c r="AG815" s="2">
        <f t="shared" si="150"/>
        <v>7</v>
      </c>
      <c r="AH815" s="2">
        <f t="shared" si="151"/>
        <v>1</v>
      </c>
      <c r="AI815" s="2">
        <f>COUNTIF(【編集不可】祝日一覧!$B$1:$B$23,$F815)</f>
        <v>0</v>
      </c>
      <c r="AJ815" s="2">
        <f>COUNTIF(【編集不可】祝日一覧!$B$1:$B$23,$AF815)</f>
        <v>0</v>
      </c>
      <c r="AK815" s="2" t="str">
        <f ca="1">$B815&amp;"-"&amp;COUNTIF($B$13:INDIRECT("B"&amp;12+A815),B815)</f>
        <v>-0</v>
      </c>
    </row>
    <row r="816" spans="1:37" ht="21.95" customHeight="1" x14ac:dyDescent="0.25">
      <c r="A816" s="7">
        <v>804</v>
      </c>
      <c r="B816" s="14"/>
      <c r="C816" s="28"/>
      <c r="D816" s="28"/>
      <c r="E816" s="17"/>
      <c r="F816" s="17"/>
      <c r="G816" s="6"/>
      <c r="H816" s="81" t="s">
        <v>24</v>
      </c>
      <c r="I816" s="113">
        <f t="shared" si="152"/>
        <v>0</v>
      </c>
      <c r="J816" s="114"/>
      <c r="K816" s="5" t="s">
        <v>24</v>
      </c>
      <c r="L816" s="6"/>
      <c r="M816" s="81" t="s">
        <v>25</v>
      </c>
      <c r="N816" s="113">
        <f t="shared" si="141"/>
        <v>0</v>
      </c>
      <c r="O816" s="114"/>
      <c r="P816" s="5" t="s">
        <v>24</v>
      </c>
      <c r="R816" s="113">
        <f t="shared" si="142"/>
        <v>0</v>
      </c>
      <c r="S816" s="114"/>
      <c r="T816" s="5" t="s">
        <v>24</v>
      </c>
      <c r="V816" s="25" t="str">
        <f t="shared" si="145"/>
        <v/>
      </c>
      <c r="W816" s="25" t="str">
        <f t="shared" si="143"/>
        <v/>
      </c>
      <c r="X816" s="25" t="str">
        <f t="shared" si="146"/>
        <v/>
      </c>
      <c r="Y816" s="25" t="s">
        <v>26</v>
      </c>
      <c r="Z816" s="29"/>
      <c r="AA816" s="25" t="str">
        <f t="shared" si="144"/>
        <v/>
      </c>
      <c r="AB816" s="29"/>
      <c r="AC816" s="29"/>
      <c r="AD816" s="87" t="str">
        <f t="shared" si="147"/>
        <v/>
      </c>
      <c r="AE816" s="95" t="str">
        <f t="shared" si="148"/>
        <v/>
      </c>
      <c r="AF816" s="23">
        <f t="shared" si="149"/>
        <v>1</v>
      </c>
      <c r="AG816" s="2">
        <f t="shared" si="150"/>
        <v>7</v>
      </c>
      <c r="AH816" s="2">
        <f t="shared" si="151"/>
        <v>1</v>
      </c>
      <c r="AI816" s="2">
        <f>COUNTIF(【編集不可】祝日一覧!$B$1:$B$23,$F816)</f>
        <v>0</v>
      </c>
      <c r="AJ816" s="2">
        <f>COUNTIF(【編集不可】祝日一覧!$B$1:$B$23,$AF816)</f>
        <v>0</v>
      </c>
      <c r="AK816" s="2" t="str">
        <f ca="1">$B816&amp;"-"&amp;COUNTIF($B$13:INDIRECT("B"&amp;12+A816),B816)</f>
        <v>-0</v>
      </c>
    </row>
    <row r="817" spans="1:37" ht="21.95" customHeight="1" x14ac:dyDescent="0.25">
      <c r="A817" s="7">
        <v>805</v>
      </c>
      <c r="B817" s="14"/>
      <c r="C817" s="28"/>
      <c r="D817" s="28"/>
      <c r="E817" s="17"/>
      <c r="F817" s="17"/>
      <c r="G817" s="6"/>
      <c r="H817" s="81" t="s">
        <v>24</v>
      </c>
      <c r="I817" s="113">
        <f t="shared" si="152"/>
        <v>0</v>
      </c>
      <c r="J817" s="114"/>
      <c r="K817" s="5" t="s">
        <v>24</v>
      </c>
      <c r="L817" s="6"/>
      <c r="M817" s="81" t="s">
        <v>25</v>
      </c>
      <c r="N817" s="113">
        <f t="shared" si="141"/>
        <v>0</v>
      </c>
      <c r="O817" s="114"/>
      <c r="P817" s="5" t="s">
        <v>24</v>
      </c>
      <c r="R817" s="113">
        <f t="shared" si="142"/>
        <v>0</v>
      </c>
      <c r="S817" s="114"/>
      <c r="T817" s="5" t="s">
        <v>24</v>
      </c>
      <c r="V817" s="25" t="str">
        <f t="shared" si="145"/>
        <v/>
      </c>
      <c r="W817" s="25" t="str">
        <f t="shared" si="143"/>
        <v/>
      </c>
      <c r="X817" s="25" t="str">
        <f t="shared" si="146"/>
        <v/>
      </c>
      <c r="Y817" s="25" t="s">
        <v>26</v>
      </c>
      <c r="Z817" s="29"/>
      <c r="AA817" s="25" t="str">
        <f t="shared" si="144"/>
        <v/>
      </c>
      <c r="AB817" s="29"/>
      <c r="AC817" s="29"/>
      <c r="AD817" s="87" t="str">
        <f t="shared" si="147"/>
        <v/>
      </c>
      <c r="AE817" s="95" t="str">
        <f t="shared" si="148"/>
        <v/>
      </c>
      <c r="AF817" s="23">
        <f t="shared" si="149"/>
        <v>1</v>
      </c>
      <c r="AG817" s="2">
        <f t="shared" si="150"/>
        <v>7</v>
      </c>
      <c r="AH817" s="2">
        <f t="shared" si="151"/>
        <v>1</v>
      </c>
      <c r="AI817" s="2">
        <f>COUNTIF(【編集不可】祝日一覧!$B$1:$B$23,$F817)</f>
        <v>0</v>
      </c>
      <c r="AJ817" s="2">
        <f>COUNTIF(【編集不可】祝日一覧!$B$1:$B$23,$AF817)</f>
        <v>0</v>
      </c>
      <c r="AK817" s="2" t="str">
        <f ca="1">$B817&amp;"-"&amp;COUNTIF($B$13:INDIRECT("B"&amp;12+A817),B817)</f>
        <v>-0</v>
      </c>
    </row>
    <row r="818" spans="1:37" ht="21.95" customHeight="1" x14ac:dyDescent="0.25">
      <c r="A818" s="7">
        <v>806</v>
      </c>
      <c r="B818" s="14"/>
      <c r="C818" s="28"/>
      <c r="D818" s="28"/>
      <c r="E818" s="17"/>
      <c r="F818" s="17"/>
      <c r="G818" s="6"/>
      <c r="H818" s="81" t="s">
        <v>24</v>
      </c>
      <c r="I818" s="113">
        <f t="shared" si="152"/>
        <v>0</v>
      </c>
      <c r="J818" s="114"/>
      <c r="K818" s="5" t="s">
        <v>24</v>
      </c>
      <c r="L818" s="6"/>
      <c r="M818" s="81" t="s">
        <v>25</v>
      </c>
      <c r="N818" s="113">
        <f t="shared" si="141"/>
        <v>0</v>
      </c>
      <c r="O818" s="114"/>
      <c r="P818" s="5" t="s">
        <v>24</v>
      </c>
      <c r="R818" s="113">
        <f t="shared" si="142"/>
        <v>0</v>
      </c>
      <c r="S818" s="114"/>
      <c r="T818" s="5" t="s">
        <v>24</v>
      </c>
      <c r="V818" s="25" t="str">
        <f t="shared" si="145"/>
        <v/>
      </c>
      <c r="W818" s="25" t="str">
        <f t="shared" si="143"/>
        <v/>
      </c>
      <c r="X818" s="25" t="str">
        <f t="shared" si="146"/>
        <v/>
      </c>
      <c r="Y818" s="25" t="s">
        <v>26</v>
      </c>
      <c r="Z818" s="29"/>
      <c r="AA818" s="25" t="str">
        <f t="shared" si="144"/>
        <v/>
      </c>
      <c r="AB818" s="29"/>
      <c r="AC818" s="29"/>
      <c r="AD818" s="87" t="str">
        <f t="shared" si="147"/>
        <v/>
      </c>
      <c r="AE818" s="95" t="str">
        <f t="shared" si="148"/>
        <v/>
      </c>
      <c r="AF818" s="23">
        <f t="shared" si="149"/>
        <v>1</v>
      </c>
      <c r="AG818" s="2">
        <f t="shared" si="150"/>
        <v>7</v>
      </c>
      <c r="AH818" s="2">
        <f t="shared" si="151"/>
        <v>1</v>
      </c>
      <c r="AI818" s="2">
        <f>COUNTIF(【編集不可】祝日一覧!$B$1:$B$23,$F818)</f>
        <v>0</v>
      </c>
      <c r="AJ818" s="2">
        <f>COUNTIF(【編集不可】祝日一覧!$B$1:$B$23,$AF818)</f>
        <v>0</v>
      </c>
      <c r="AK818" s="2" t="str">
        <f ca="1">$B818&amp;"-"&amp;COUNTIF($B$13:INDIRECT("B"&amp;12+A818),B818)</f>
        <v>-0</v>
      </c>
    </row>
    <row r="819" spans="1:37" ht="21.95" customHeight="1" x14ac:dyDescent="0.25">
      <c r="A819" s="7">
        <v>807</v>
      </c>
      <c r="B819" s="14"/>
      <c r="C819" s="28"/>
      <c r="D819" s="28"/>
      <c r="E819" s="17"/>
      <c r="F819" s="17"/>
      <c r="G819" s="6"/>
      <c r="H819" s="81" t="s">
        <v>24</v>
      </c>
      <c r="I819" s="113">
        <f t="shared" si="152"/>
        <v>0</v>
      </c>
      <c r="J819" s="114"/>
      <c r="K819" s="5" t="s">
        <v>24</v>
      </c>
      <c r="L819" s="6"/>
      <c r="M819" s="81" t="s">
        <v>25</v>
      </c>
      <c r="N819" s="113">
        <f t="shared" si="141"/>
        <v>0</v>
      </c>
      <c r="O819" s="114"/>
      <c r="P819" s="5" t="s">
        <v>24</v>
      </c>
      <c r="R819" s="113">
        <f t="shared" si="142"/>
        <v>0</v>
      </c>
      <c r="S819" s="114"/>
      <c r="T819" s="5" t="s">
        <v>24</v>
      </c>
      <c r="V819" s="25" t="str">
        <f t="shared" si="145"/>
        <v/>
      </c>
      <c r="W819" s="25" t="str">
        <f t="shared" si="143"/>
        <v/>
      </c>
      <c r="X819" s="25" t="str">
        <f t="shared" si="146"/>
        <v/>
      </c>
      <c r="Y819" s="25" t="s">
        <v>26</v>
      </c>
      <c r="Z819" s="29"/>
      <c r="AA819" s="25" t="str">
        <f t="shared" si="144"/>
        <v/>
      </c>
      <c r="AB819" s="29"/>
      <c r="AC819" s="29"/>
      <c r="AD819" s="87" t="str">
        <f t="shared" si="147"/>
        <v/>
      </c>
      <c r="AE819" s="95" t="str">
        <f t="shared" si="148"/>
        <v/>
      </c>
      <c r="AF819" s="23">
        <f t="shared" si="149"/>
        <v>1</v>
      </c>
      <c r="AG819" s="2">
        <f t="shared" si="150"/>
        <v>7</v>
      </c>
      <c r="AH819" s="2">
        <f t="shared" si="151"/>
        <v>1</v>
      </c>
      <c r="AI819" s="2">
        <f>COUNTIF(【編集不可】祝日一覧!$B$1:$B$23,$F819)</f>
        <v>0</v>
      </c>
      <c r="AJ819" s="2">
        <f>COUNTIF(【編集不可】祝日一覧!$B$1:$B$23,$AF819)</f>
        <v>0</v>
      </c>
      <c r="AK819" s="2" t="str">
        <f ca="1">$B819&amp;"-"&amp;COUNTIF($B$13:INDIRECT("B"&amp;12+A819),B819)</f>
        <v>-0</v>
      </c>
    </row>
    <row r="820" spans="1:37" ht="21.95" customHeight="1" x14ac:dyDescent="0.25">
      <c r="A820" s="7">
        <v>808</v>
      </c>
      <c r="B820" s="14"/>
      <c r="C820" s="28"/>
      <c r="D820" s="28"/>
      <c r="E820" s="17"/>
      <c r="F820" s="17"/>
      <c r="G820" s="6"/>
      <c r="H820" s="81" t="s">
        <v>24</v>
      </c>
      <c r="I820" s="113">
        <f t="shared" si="152"/>
        <v>0</v>
      </c>
      <c r="J820" s="114"/>
      <c r="K820" s="5" t="s">
        <v>24</v>
      </c>
      <c r="L820" s="6"/>
      <c r="M820" s="81" t="s">
        <v>25</v>
      </c>
      <c r="N820" s="113">
        <f t="shared" si="141"/>
        <v>0</v>
      </c>
      <c r="O820" s="114"/>
      <c r="P820" s="5" t="s">
        <v>24</v>
      </c>
      <c r="R820" s="113">
        <f t="shared" si="142"/>
        <v>0</v>
      </c>
      <c r="S820" s="114"/>
      <c r="T820" s="5" t="s">
        <v>24</v>
      </c>
      <c r="V820" s="25" t="str">
        <f t="shared" si="145"/>
        <v/>
      </c>
      <c r="W820" s="25" t="str">
        <f t="shared" si="143"/>
        <v/>
      </c>
      <c r="X820" s="25" t="str">
        <f t="shared" si="146"/>
        <v/>
      </c>
      <c r="Y820" s="25" t="s">
        <v>26</v>
      </c>
      <c r="Z820" s="29"/>
      <c r="AA820" s="25" t="str">
        <f t="shared" si="144"/>
        <v/>
      </c>
      <c r="AB820" s="29"/>
      <c r="AC820" s="29"/>
      <c r="AD820" s="87" t="str">
        <f t="shared" si="147"/>
        <v/>
      </c>
      <c r="AE820" s="95" t="str">
        <f t="shared" si="148"/>
        <v/>
      </c>
      <c r="AF820" s="23">
        <f t="shared" si="149"/>
        <v>1</v>
      </c>
      <c r="AG820" s="2">
        <f t="shared" si="150"/>
        <v>7</v>
      </c>
      <c r="AH820" s="2">
        <f t="shared" si="151"/>
        <v>1</v>
      </c>
      <c r="AI820" s="2">
        <f>COUNTIF(【編集不可】祝日一覧!$B$1:$B$23,$F820)</f>
        <v>0</v>
      </c>
      <c r="AJ820" s="2">
        <f>COUNTIF(【編集不可】祝日一覧!$B$1:$B$23,$AF820)</f>
        <v>0</v>
      </c>
      <c r="AK820" s="2" t="str">
        <f ca="1">$B820&amp;"-"&amp;COUNTIF($B$13:INDIRECT("B"&amp;12+A820),B820)</f>
        <v>-0</v>
      </c>
    </row>
    <row r="821" spans="1:37" ht="21.95" customHeight="1" x14ac:dyDescent="0.25">
      <c r="A821" s="7">
        <v>809</v>
      </c>
      <c r="B821" s="14"/>
      <c r="C821" s="28"/>
      <c r="D821" s="28"/>
      <c r="E821" s="17"/>
      <c r="F821" s="17"/>
      <c r="G821" s="6"/>
      <c r="H821" s="81" t="s">
        <v>24</v>
      </c>
      <c r="I821" s="113">
        <f t="shared" si="152"/>
        <v>0</v>
      </c>
      <c r="J821" s="114"/>
      <c r="K821" s="5" t="s">
        <v>24</v>
      </c>
      <c r="L821" s="6"/>
      <c r="M821" s="81" t="s">
        <v>25</v>
      </c>
      <c r="N821" s="113">
        <f t="shared" si="141"/>
        <v>0</v>
      </c>
      <c r="O821" s="114"/>
      <c r="P821" s="5" t="s">
        <v>24</v>
      </c>
      <c r="R821" s="113">
        <f t="shared" si="142"/>
        <v>0</v>
      </c>
      <c r="S821" s="114"/>
      <c r="T821" s="5" t="s">
        <v>24</v>
      </c>
      <c r="V821" s="25" t="str">
        <f t="shared" si="145"/>
        <v/>
      </c>
      <c r="W821" s="25" t="str">
        <f t="shared" si="143"/>
        <v/>
      </c>
      <c r="X821" s="25" t="str">
        <f t="shared" si="146"/>
        <v/>
      </c>
      <c r="Y821" s="25" t="s">
        <v>26</v>
      </c>
      <c r="Z821" s="29"/>
      <c r="AA821" s="25" t="str">
        <f t="shared" si="144"/>
        <v/>
      </c>
      <c r="AB821" s="29"/>
      <c r="AC821" s="29"/>
      <c r="AD821" s="87" t="str">
        <f t="shared" si="147"/>
        <v/>
      </c>
      <c r="AE821" s="95" t="str">
        <f t="shared" si="148"/>
        <v/>
      </c>
      <c r="AF821" s="23">
        <f t="shared" si="149"/>
        <v>1</v>
      </c>
      <c r="AG821" s="2">
        <f t="shared" si="150"/>
        <v>7</v>
      </c>
      <c r="AH821" s="2">
        <f t="shared" si="151"/>
        <v>1</v>
      </c>
      <c r="AI821" s="2">
        <f>COUNTIF(【編集不可】祝日一覧!$B$1:$B$23,$F821)</f>
        <v>0</v>
      </c>
      <c r="AJ821" s="2">
        <f>COUNTIF(【編集不可】祝日一覧!$B$1:$B$23,$AF821)</f>
        <v>0</v>
      </c>
      <c r="AK821" s="2" t="str">
        <f ca="1">$B821&amp;"-"&amp;COUNTIF($B$13:INDIRECT("B"&amp;12+A821),B821)</f>
        <v>-0</v>
      </c>
    </row>
    <row r="822" spans="1:37" ht="21.95" customHeight="1" x14ac:dyDescent="0.25">
      <c r="A822" s="7">
        <v>810</v>
      </c>
      <c r="B822" s="14"/>
      <c r="C822" s="28"/>
      <c r="D822" s="28"/>
      <c r="E822" s="17"/>
      <c r="F822" s="17"/>
      <c r="G822" s="6"/>
      <c r="H822" s="81" t="s">
        <v>24</v>
      </c>
      <c r="I822" s="113">
        <f t="shared" si="152"/>
        <v>0</v>
      </c>
      <c r="J822" s="114"/>
      <c r="K822" s="5" t="s">
        <v>24</v>
      </c>
      <c r="L822" s="6"/>
      <c r="M822" s="81" t="s">
        <v>25</v>
      </c>
      <c r="N822" s="113">
        <f t="shared" si="141"/>
        <v>0</v>
      </c>
      <c r="O822" s="114"/>
      <c r="P822" s="5" t="s">
        <v>24</v>
      </c>
      <c r="R822" s="113">
        <f t="shared" si="142"/>
        <v>0</v>
      </c>
      <c r="S822" s="114"/>
      <c r="T822" s="5" t="s">
        <v>24</v>
      </c>
      <c r="V822" s="25" t="str">
        <f t="shared" si="145"/>
        <v/>
      </c>
      <c r="W822" s="25" t="str">
        <f t="shared" si="143"/>
        <v/>
      </c>
      <c r="X822" s="25" t="str">
        <f t="shared" si="146"/>
        <v/>
      </c>
      <c r="Y822" s="25" t="s">
        <v>26</v>
      </c>
      <c r="Z822" s="29"/>
      <c r="AA822" s="25" t="str">
        <f t="shared" si="144"/>
        <v/>
      </c>
      <c r="AB822" s="29"/>
      <c r="AC822" s="29"/>
      <c r="AD822" s="87" t="str">
        <f t="shared" si="147"/>
        <v/>
      </c>
      <c r="AE822" s="95" t="str">
        <f t="shared" si="148"/>
        <v/>
      </c>
      <c r="AF822" s="23">
        <f t="shared" si="149"/>
        <v>1</v>
      </c>
      <c r="AG822" s="2">
        <f t="shared" si="150"/>
        <v>7</v>
      </c>
      <c r="AH822" s="2">
        <f t="shared" si="151"/>
        <v>1</v>
      </c>
      <c r="AI822" s="2">
        <f>COUNTIF(【編集不可】祝日一覧!$B$1:$B$23,$F822)</f>
        <v>0</v>
      </c>
      <c r="AJ822" s="2">
        <f>COUNTIF(【編集不可】祝日一覧!$B$1:$B$23,$AF822)</f>
        <v>0</v>
      </c>
      <c r="AK822" s="2" t="str">
        <f ca="1">$B822&amp;"-"&amp;COUNTIF($B$13:INDIRECT("B"&amp;12+A822),B822)</f>
        <v>-0</v>
      </c>
    </row>
    <row r="823" spans="1:37" ht="21.95" customHeight="1" x14ac:dyDescent="0.25">
      <c r="A823" s="7">
        <v>811</v>
      </c>
      <c r="B823" s="14"/>
      <c r="C823" s="28"/>
      <c r="D823" s="28"/>
      <c r="E823" s="17"/>
      <c r="F823" s="17"/>
      <c r="G823" s="6"/>
      <c r="H823" s="81" t="s">
        <v>24</v>
      </c>
      <c r="I823" s="113">
        <f t="shared" si="152"/>
        <v>0</v>
      </c>
      <c r="J823" s="114"/>
      <c r="K823" s="5" t="s">
        <v>24</v>
      </c>
      <c r="L823" s="6"/>
      <c r="M823" s="81" t="s">
        <v>25</v>
      </c>
      <c r="N823" s="113">
        <f t="shared" si="141"/>
        <v>0</v>
      </c>
      <c r="O823" s="114"/>
      <c r="P823" s="5" t="s">
        <v>24</v>
      </c>
      <c r="R823" s="113">
        <f t="shared" si="142"/>
        <v>0</v>
      </c>
      <c r="S823" s="114"/>
      <c r="T823" s="5" t="s">
        <v>24</v>
      </c>
      <c r="V823" s="25" t="str">
        <f t="shared" si="145"/>
        <v/>
      </c>
      <c r="W823" s="25" t="str">
        <f t="shared" si="143"/>
        <v/>
      </c>
      <c r="X823" s="25" t="str">
        <f t="shared" si="146"/>
        <v/>
      </c>
      <c r="Y823" s="25" t="s">
        <v>26</v>
      </c>
      <c r="Z823" s="29"/>
      <c r="AA823" s="25" t="str">
        <f t="shared" si="144"/>
        <v/>
      </c>
      <c r="AB823" s="29"/>
      <c r="AC823" s="29"/>
      <c r="AD823" s="87" t="str">
        <f t="shared" si="147"/>
        <v/>
      </c>
      <c r="AE823" s="95" t="str">
        <f t="shared" si="148"/>
        <v/>
      </c>
      <c r="AF823" s="23">
        <f t="shared" si="149"/>
        <v>1</v>
      </c>
      <c r="AG823" s="2">
        <f t="shared" si="150"/>
        <v>7</v>
      </c>
      <c r="AH823" s="2">
        <f t="shared" si="151"/>
        <v>1</v>
      </c>
      <c r="AI823" s="2">
        <f>COUNTIF(【編集不可】祝日一覧!$B$1:$B$23,$F823)</f>
        <v>0</v>
      </c>
      <c r="AJ823" s="2">
        <f>COUNTIF(【編集不可】祝日一覧!$B$1:$B$23,$AF823)</f>
        <v>0</v>
      </c>
      <c r="AK823" s="2" t="str">
        <f ca="1">$B823&amp;"-"&amp;COUNTIF($B$13:INDIRECT("B"&amp;12+A823),B823)</f>
        <v>-0</v>
      </c>
    </row>
    <row r="824" spans="1:37" ht="21.95" customHeight="1" x14ac:dyDescent="0.25">
      <c r="A824" s="7">
        <v>812</v>
      </c>
      <c r="B824" s="14"/>
      <c r="C824" s="28"/>
      <c r="D824" s="28"/>
      <c r="E824" s="17"/>
      <c r="F824" s="17"/>
      <c r="G824" s="6"/>
      <c r="H824" s="81" t="s">
        <v>24</v>
      </c>
      <c r="I824" s="113">
        <f t="shared" si="152"/>
        <v>0</v>
      </c>
      <c r="J824" s="114"/>
      <c r="K824" s="5" t="s">
        <v>24</v>
      </c>
      <c r="L824" s="6"/>
      <c r="M824" s="81" t="s">
        <v>25</v>
      </c>
      <c r="N824" s="113">
        <f t="shared" si="141"/>
        <v>0</v>
      </c>
      <c r="O824" s="114"/>
      <c r="P824" s="5" t="s">
        <v>24</v>
      </c>
      <c r="R824" s="113">
        <f t="shared" si="142"/>
        <v>0</v>
      </c>
      <c r="S824" s="114"/>
      <c r="T824" s="5" t="s">
        <v>24</v>
      </c>
      <c r="V824" s="25" t="str">
        <f t="shared" si="145"/>
        <v/>
      </c>
      <c r="W824" s="25" t="str">
        <f t="shared" si="143"/>
        <v/>
      </c>
      <c r="X824" s="25" t="str">
        <f t="shared" si="146"/>
        <v/>
      </c>
      <c r="Y824" s="25" t="s">
        <v>26</v>
      </c>
      <c r="Z824" s="29"/>
      <c r="AA824" s="25" t="str">
        <f t="shared" si="144"/>
        <v/>
      </c>
      <c r="AB824" s="29"/>
      <c r="AC824" s="29"/>
      <c r="AD824" s="87" t="str">
        <f t="shared" si="147"/>
        <v/>
      </c>
      <c r="AE824" s="95" t="str">
        <f t="shared" si="148"/>
        <v/>
      </c>
      <c r="AF824" s="23">
        <f t="shared" si="149"/>
        <v>1</v>
      </c>
      <c r="AG824" s="2">
        <f t="shared" si="150"/>
        <v>7</v>
      </c>
      <c r="AH824" s="2">
        <f t="shared" si="151"/>
        <v>1</v>
      </c>
      <c r="AI824" s="2">
        <f>COUNTIF(【編集不可】祝日一覧!$B$1:$B$23,$F824)</f>
        <v>0</v>
      </c>
      <c r="AJ824" s="2">
        <f>COUNTIF(【編集不可】祝日一覧!$B$1:$B$23,$AF824)</f>
        <v>0</v>
      </c>
      <c r="AK824" s="2" t="str">
        <f ca="1">$B824&amp;"-"&amp;COUNTIF($B$13:INDIRECT("B"&amp;12+A824),B824)</f>
        <v>-0</v>
      </c>
    </row>
    <row r="825" spans="1:37" ht="21.95" customHeight="1" x14ac:dyDescent="0.25">
      <c r="A825" s="7">
        <v>813</v>
      </c>
      <c r="B825" s="14"/>
      <c r="C825" s="28"/>
      <c r="D825" s="28"/>
      <c r="E825" s="17"/>
      <c r="F825" s="17"/>
      <c r="G825" s="6"/>
      <c r="H825" s="81" t="s">
        <v>24</v>
      </c>
      <c r="I825" s="113">
        <f t="shared" si="152"/>
        <v>0</v>
      </c>
      <c r="J825" s="114"/>
      <c r="K825" s="5" t="s">
        <v>24</v>
      </c>
      <c r="L825" s="6"/>
      <c r="M825" s="81" t="s">
        <v>25</v>
      </c>
      <c r="N825" s="113">
        <f t="shared" si="141"/>
        <v>0</v>
      </c>
      <c r="O825" s="114"/>
      <c r="P825" s="5" t="s">
        <v>24</v>
      </c>
      <c r="R825" s="113">
        <f t="shared" si="142"/>
        <v>0</v>
      </c>
      <c r="S825" s="114"/>
      <c r="T825" s="5" t="s">
        <v>24</v>
      </c>
      <c r="V825" s="25" t="str">
        <f t="shared" si="145"/>
        <v/>
      </c>
      <c r="W825" s="25" t="str">
        <f t="shared" si="143"/>
        <v/>
      </c>
      <c r="X825" s="25" t="str">
        <f t="shared" si="146"/>
        <v/>
      </c>
      <c r="Y825" s="25" t="s">
        <v>26</v>
      </c>
      <c r="Z825" s="29"/>
      <c r="AA825" s="25" t="str">
        <f t="shared" si="144"/>
        <v/>
      </c>
      <c r="AB825" s="29"/>
      <c r="AC825" s="29"/>
      <c r="AD825" s="87" t="str">
        <f t="shared" si="147"/>
        <v/>
      </c>
      <c r="AE825" s="95" t="str">
        <f t="shared" si="148"/>
        <v/>
      </c>
      <c r="AF825" s="23">
        <f t="shared" si="149"/>
        <v>1</v>
      </c>
      <c r="AG825" s="2">
        <f t="shared" si="150"/>
        <v>7</v>
      </c>
      <c r="AH825" s="2">
        <f t="shared" si="151"/>
        <v>1</v>
      </c>
      <c r="AI825" s="2">
        <f>COUNTIF(【編集不可】祝日一覧!$B$1:$B$23,$F825)</f>
        <v>0</v>
      </c>
      <c r="AJ825" s="2">
        <f>COUNTIF(【編集不可】祝日一覧!$B$1:$B$23,$AF825)</f>
        <v>0</v>
      </c>
      <c r="AK825" s="2" t="str">
        <f ca="1">$B825&amp;"-"&amp;COUNTIF($B$13:INDIRECT("B"&amp;12+A825),B825)</f>
        <v>-0</v>
      </c>
    </row>
    <row r="826" spans="1:37" ht="21.95" customHeight="1" x14ac:dyDescent="0.25">
      <c r="A826" s="7">
        <v>814</v>
      </c>
      <c r="B826" s="14"/>
      <c r="C826" s="28"/>
      <c r="D826" s="28"/>
      <c r="E826" s="17"/>
      <c r="F826" s="17"/>
      <c r="G826" s="6"/>
      <c r="H826" s="81" t="s">
        <v>24</v>
      </c>
      <c r="I826" s="113">
        <f t="shared" si="152"/>
        <v>0</v>
      </c>
      <c r="J826" s="114"/>
      <c r="K826" s="5" t="s">
        <v>24</v>
      </c>
      <c r="L826" s="6"/>
      <c r="M826" s="81" t="s">
        <v>25</v>
      </c>
      <c r="N826" s="113">
        <f t="shared" si="141"/>
        <v>0</v>
      </c>
      <c r="O826" s="114"/>
      <c r="P826" s="5" t="s">
        <v>24</v>
      </c>
      <c r="R826" s="113">
        <f t="shared" si="142"/>
        <v>0</v>
      </c>
      <c r="S826" s="114"/>
      <c r="T826" s="5" t="s">
        <v>24</v>
      </c>
      <c r="V826" s="25" t="str">
        <f t="shared" si="145"/>
        <v/>
      </c>
      <c r="W826" s="25" t="str">
        <f t="shared" si="143"/>
        <v/>
      </c>
      <c r="X826" s="25" t="str">
        <f t="shared" si="146"/>
        <v/>
      </c>
      <c r="Y826" s="25" t="s">
        <v>26</v>
      </c>
      <c r="Z826" s="29"/>
      <c r="AA826" s="25" t="str">
        <f t="shared" si="144"/>
        <v/>
      </c>
      <c r="AB826" s="29"/>
      <c r="AC826" s="29"/>
      <c r="AD826" s="87" t="str">
        <f t="shared" si="147"/>
        <v/>
      </c>
      <c r="AE826" s="95" t="str">
        <f t="shared" si="148"/>
        <v/>
      </c>
      <c r="AF826" s="23">
        <f t="shared" si="149"/>
        <v>1</v>
      </c>
      <c r="AG826" s="2">
        <f t="shared" si="150"/>
        <v>7</v>
      </c>
      <c r="AH826" s="2">
        <f t="shared" si="151"/>
        <v>1</v>
      </c>
      <c r="AI826" s="2">
        <f>COUNTIF(【編集不可】祝日一覧!$B$1:$B$23,$F826)</f>
        <v>0</v>
      </c>
      <c r="AJ826" s="2">
        <f>COUNTIF(【編集不可】祝日一覧!$B$1:$B$23,$AF826)</f>
        <v>0</v>
      </c>
      <c r="AK826" s="2" t="str">
        <f ca="1">$B826&amp;"-"&amp;COUNTIF($B$13:INDIRECT("B"&amp;12+A826),B826)</f>
        <v>-0</v>
      </c>
    </row>
    <row r="827" spans="1:37" ht="21.95" customHeight="1" x14ac:dyDescent="0.25">
      <c r="A827" s="7">
        <v>815</v>
      </c>
      <c r="B827" s="14"/>
      <c r="C827" s="28"/>
      <c r="D827" s="28"/>
      <c r="E827" s="17"/>
      <c r="F827" s="17"/>
      <c r="G827" s="6"/>
      <c r="H827" s="81" t="s">
        <v>24</v>
      </c>
      <c r="I827" s="113">
        <f t="shared" si="152"/>
        <v>0</v>
      </c>
      <c r="J827" s="114"/>
      <c r="K827" s="5" t="s">
        <v>24</v>
      </c>
      <c r="L827" s="6"/>
      <c r="M827" s="81" t="s">
        <v>25</v>
      </c>
      <c r="N827" s="113">
        <f t="shared" si="141"/>
        <v>0</v>
      </c>
      <c r="O827" s="114"/>
      <c r="P827" s="5" t="s">
        <v>24</v>
      </c>
      <c r="R827" s="113">
        <f t="shared" si="142"/>
        <v>0</v>
      </c>
      <c r="S827" s="114"/>
      <c r="T827" s="5" t="s">
        <v>24</v>
      </c>
      <c r="V827" s="25" t="str">
        <f t="shared" si="145"/>
        <v/>
      </c>
      <c r="W827" s="25" t="str">
        <f t="shared" si="143"/>
        <v/>
      </c>
      <c r="X827" s="25" t="str">
        <f t="shared" si="146"/>
        <v/>
      </c>
      <c r="Y827" s="25" t="s">
        <v>26</v>
      </c>
      <c r="Z827" s="29"/>
      <c r="AA827" s="25" t="str">
        <f t="shared" si="144"/>
        <v/>
      </c>
      <c r="AB827" s="29"/>
      <c r="AC827" s="29"/>
      <c r="AD827" s="87" t="str">
        <f t="shared" si="147"/>
        <v/>
      </c>
      <c r="AE827" s="95" t="str">
        <f t="shared" si="148"/>
        <v/>
      </c>
      <c r="AF827" s="23">
        <f t="shared" si="149"/>
        <v>1</v>
      </c>
      <c r="AG827" s="2">
        <f t="shared" si="150"/>
        <v>7</v>
      </c>
      <c r="AH827" s="2">
        <f t="shared" si="151"/>
        <v>1</v>
      </c>
      <c r="AI827" s="2">
        <f>COUNTIF(【編集不可】祝日一覧!$B$1:$B$23,$F827)</f>
        <v>0</v>
      </c>
      <c r="AJ827" s="2">
        <f>COUNTIF(【編集不可】祝日一覧!$B$1:$B$23,$AF827)</f>
        <v>0</v>
      </c>
      <c r="AK827" s="2" t="str">
        <f ca="1">$B827&amp;"-"&amp;COUNTIF($B$13:INDIRECT("B"&amp;12+A827),B827)</f>
        <v>-0</v>
      </c>
    </row>
    <row r="828" spans="1:37" ht="21.95" customHeight="1" x14ac:dyDescent="0.25">
      <c r="A828" s="7">
        <v>816</v>
      </c>
      <c r="B828" s="14"/>
      <c r="C828" s="28"/>
      <c r="D828" s="28"/>
      <c r="E828" s="17"/>
      <c r="F828" s="17"/>
      <c r="G828" s="6"/>
      <c r="H828" s="81" t="s">
        <v>24</v>
      </c>
      <c r="I828" s="113">
        <f t="shared" si="152"/>
        <v>0</v>
      </c>
      <c r="J828" s="114"/>
      <c r="K828" s="5" t="s">
        <v>24</v>
      </c>
      <c r="L828" s="6"/>
      <c r="M828" s="81" t="s">
        <v>25</v>
      </c>
      <c r="N828" s="113">
        <f t="shared" si="141"/>
        <v>0</v>
      </c>
      <c r="O828" s="114"/>
      <c r="P828" s="5" t="s">
        <v>24</v>
      </c>
      <c r="R828" s="113">
        <f t="shared" si="142"/>
        <v>0</v>
      </c>
      <c r="S828" s="114"/>
      <c r="T828" s="5" t="s">
        <v>24</v>
      </c>
      <c r="V828" s="25" t="str">
        <f t="shared" si="145"/>
        <v/>
      </c>
      <c r="W828" s="25" t="str">
        <f t="shared" si="143"/>
        <v/>
      </c>
      <c r="X828" s="25" t="str">
        <f t="shared" si="146"/>
        <v/>
      </c>
      <c r="Y828" s="25" t="s">
        <v>26</v>
      </c>
      <c r="Z828" s="29"/>
      <c r="AA828" s="25" t="str">
        <f t="shared" si="144"/>
        <v/>
      </c>
      <c r="AB828" s="29"/>
      <c r="AC828" s="29"/>
      <c r="AD828" s="87" t="str">
        <f t="shared" si="147"/>
        <v/>
      </c>
      <c r="AE828" s="95" t="str">
        <f t="shared" si="148"/>
        <v/>
      </c>
      <c r="AF828" s="23">
        <f t="shared" si="149"/>
        <v>1</v>
      </c>
      <c r="AG828" s="2">
        <f t="shared" si="150"/>
        <v>7</v>
      </c>
      <c r="AH828" s="2">
        <f t="shared" si="151"/>
        <v>1</v>
      </c>
      <c r="AI828" s="2">
        <f>COUNTIF(【編集不可】祝日一覧!$B$1:$B$23,$F828)</f>
        <v>0</v>
      </c>
      <c r="AJ828" s="2">
        <f>COUNTIF(【編集不可】祝日一覧!$B$1:$B$23,$AF828)</f>
        <v>0</v>
      </c>
      <c r="AK828" s="2" t="str">
        <f ca="1">$B828&amp;"-"&amp;COUNTIF($B$13:INDIRECT("B"&amp;12+A828),B828)</f>
        <v>-0</v>
      </c>
    </row>
    <row r="829" spans="1:37" ht="21.95" customHeight="1" x14ac:dyDescent="0.25">
      <c r="A829" s="7">
        <v>817</v>
      </c>
      <c r="B829" s="14"/>
      <c r="C829" s="28"/>
      <c r="D829" s="28"/>
      <c r="E829" s="17"/>
      <c r="F829" s="17"/>
      <c r="G829" s="6"/>
      <c r="H829" s="81" t="s">
        <v>24</v>
      </c>
      <c r="I829" s="113">
        <f t="shared" si="152"/>
        <v>0</v>
      </c>
      <c r="J829" s="114"/>
      <c r="K829" s="5" t="s">
        <v>24</v>
      </c>
      <c r="L829" s="6"/>
      <c r="M829" s="81" t="s">
        <v>25</v>
      </c>
      <c r="N829" s="113">
        <f t="shared" si="141"/>
        <v>0</v>
      </c>
      <c r="O829" s="114"/>
      <c r="P829" s="5" t="s">
        <v>24</v>
      </c>
      <c r="R829" s="113">
        <f t="shared" si="142"/>
        <v>0</v>
      </c>
      <c r="S829" s="114"/>
      <c r="T829" s="5" t="s">
        <v>24</v>
      </c>
      <c r="V829" s="25" t="str">
        <f t="shared" si="145"/>
        <v/>
      </c>
      <c r="W829" s="25" t="str">
        <f t="shared" si="143"/>
        <v/>
      </c>
      <c r="X829" s="25" t="str">
        <f t="shared" si="146"/>
        <v/>
      </c>
      <c r="Y829" s="25" t="s">
        <v>26</v>
      </c>
      <c r="Z829" s="29"/>
      <c r="AA829" s="25" t="str">
        <f t="shared" si="144"/>
        <v/>
      </c>
      <c r="AB829" s="29"/>
      <c r="AC829" s="29"/>
      <c r="AD829" s="87" t="str">
        <f t="shared" si="147"/>
        <v/>
      </c>
      <c r="AE829" s="95" t="str">
        <f t="shared" si="148"/>
        <v/>
      </c>
      <c r="AF829" s="23">
        <f t="shared" si="149"/>
        <v>1</v>
      </c>
      <c r="AG829" s="2">
        <f t="shared" si="150"/>
        <v>7</v>
      </c>
      <c r="AH829" s="2">
        <f t="shared" si="151"/>
        <v>1</v>
      </c>
      <c r="AI829" s="2">
        <f>COUNTIF(【編集不可】祝日一覧!$B$1:$B$23,$F829)</f>
        <v>0</v>
      </c>
      <c r="AJ829" s="2">
        <f>COUNTIF(【編集不可】祝日一覧!$B$1:$B$23,$AF829)</f>
        <v>0</v>
      </c>
      <c r="AK829" s="2" t="str">
        <f ca="1">$B829&amp;"-"&amp;COUNTIF($B$13:INDIRECT("B"&amp;12+A829),B829)</f>
        <v>-0</v>
      </c>
    </row>
    <row r="830" spans="1:37" ht="21.95" customHeight="1" x14ac:dyDescent="0.25">
      <c r="A830" s="7">
        <v>818</v>
      </c>
      <c r="B830" s="14"/>
      <c r="C830" s="28"/>
      <c r="D830" s="28"/>
      <c r="E830" s="17"/>
      <c r="F830" s="17"/>
      <c r="G830" s="6"/>
      <c r="H830" s="81" t="s">
        <v>24</v>
      </c>
      <c r="I830" s="113">
        <f t="shared" si="152"/>
        <v>0</v>
      </c>
      <c r="J830" s="114"/>
      <c r="K830" s="5" t="s">
        <v>24</v>
      </c>
      <c r="L830" s="6"/>
      <c r="M830" s="81" t="s">
        <v>25</v>
      </c>
      <c r="N830" s="113">
        <f t="shared" si="141"/>
        <v>0</v>
      </c>
      <c r="O830" s="114"/>
      <c r="P830" s="5" t="s">
        <v>24</v>
      </c>
      <c r="R830" s="113">
        <f t="shared" si="142"/>
        <v>0</v>
      </c>
      <c r="S830" s="114"/>
      <c r="T830" s="5" t="s">
        <v>24</v>
      </c>
      <c r="V830" s="25" t="str">
        <f t="shared" si="145"/>
        <v/>
      </c>
      <c r="W830" s="25" t="str">
        <f t="shared" si="143"/>
        <v/>
      </c>
      <c r="X830" s="25" t="str">
        <f t="shared" si="146"/>
        <v/>
      </c>
      <c r="Y830" s="25" t="s">
        <v>26</v>
      </c>
      <c r="Z830" s="29"/>
      <c r="AA830" s="25" t="str">
        <f t="shared" si="144"/>
        <v/>
      </c>
      <c r="AB830" s="29"/>
      <c r="AC830" s="29"/>
      <c r="AD830" s="87" t="str">
        <f t="shared" si="147"/>
        <v/>
      </c>
      <c r="AE830" s="95" t="str">
        <f t="shared" si="148"/>
        <v/>
      </c>
      <c r="AF830" s="23">
        <f t="shared" si="149"/>
        <v>1</v>
      </c>
      <c r="AG830" s="2">
        <f t="shared" si="150"/>
        <v>7</v>
      </c>
      <c r="AH830" s="2">
        <f t="shared" si="151"/>
        <v>1</v>
      </c>
      <c r="AI830" s="2">
        <f>COUNTIF(【編集不可】祝日一覧!$B$1:$B$23,$F830)</f>
        <v>0</v>
      </c>
      <c r="AJ830" s="2">
        <f>COUNTIF(【編集不可】祝日一覧!$B$1:$B$23,$AF830)</f>
        <v>0</v>
      </c>
      <c r="AK830" s="2" t="str">
        <f ca="1">$B830&amp;"-"&amp;COUNTIF($B$13:INDIRECT("B"&amp;12+A830),B830)</f>
        <v>-0</v>
      </c>
    </row>
    <row r="831" spans="1:37" ht="21.95" customHeight="1" x14ac:dyDescent="0.25">
      <c r="A831" s="7">
        <v>819</v>
      </c>
      <c r="B831" s="14"/>
      <c r="C831" s="28"/>
      <c r="D831" s="28"/>
      <c r="E831" s="17"/>
      <c r="F831" s="17"/>
      <c r="G831" s="6"/>
      <c r="H831" s="81" t="s">
        <v>24</v>
      </c>
      <c r="I831" s="113">
        <f t="shared" si="152"/>
        <v>0</v>
      </c>
      <c r="J831" s="114"/>
      <c r="K831" s="5" t="s">
        <v>24</v>
      </c>
      <c r="L831" s="6"/>
      <c r="M831" s="81" t="s">
        <v>25</v>
      </c>
      <c r="N831" s="113">
        <f t="shared" si="141"/>
        <v>0</v>
      </c>
      <c r="O831" s="114"/>
      <c r="P831" s="5" t="s">
        <v>24</v>
      </c>
      <c r="R831" s="113">
        <f t="shared" si="142"/>
        <v>0</v>
      </c>
      <c r="S831" s="114"/>
      <c r="T831" s="5" t="s">
        <v>24</v>
      </c>
      <c r="V831" s="25" t="str">
        <f t="shared" si="145"/>
        <v/>
      </c>
      <c r="W831" s="25" t="str">
        <f t="shared" si="143"/>
        <v/>
      </c>
      <c r="X831" s="25" t="str">
        <f t="shared" si="146"/>
        <v/>
      </c>
      <c r="Y831" s="25" t="s">
        <v>26</v>
      </c>
      <c r="Z831" s="29"/>
      <c r="AA831" s="25" t="str">
        <f t="shared" si="144"/>
        <v/>
      </c>
      <c r="AB831" s="29"/>
      <c r="AC831" s="29"/>
      <c r="AD831" s="87" t="str">
        <f t="shared" si="147"/>
        <v/>
      </c>
      <c r="AE831" s="95" t="str">
        <f t="shared" si="148"/>
        <v/>
      </c>
      <c r="AF831" s="23">
        <f t="shared" si="149"/>
        <v>1</v>
      </c>
      <c r="AG831" s="2">
        <f t="shared" si="150"/>
        <v>7</v>
      </c>
      <c r="AH831" s="2">
        <f t="shared" si="151"/>
        <v>1</v>
      </c>
      <c r="AI831" s="2">
        <f>COUNTIF(【編集不可】祝日一覧!$B$1:$B$23,$F831)</f>
        <v>0</v>
      </c>
      <c r="AJ831" s="2">
        <f>COUNTIF(【編集不可】祝日一覧!$B$1:$B$23,$AF831)</f>
        <v>0</v>
      </c>
      <c r="AK831" s="2" t="str">
        <f ca="1">$B831&amp;"-"&amp;COUNTIF($B$13:INDIRECT("B"&amp;12+A831),B831)</f>
        <v>-0</v>
      </c>
    </row>
    <row r="832" spans="1:37" ht="21.95" customHeight="1" x14ac:dyDescent="0.25">
      <c r="A832" s="7">
        <v>820</v>
      </c>
      <c r="B832" s="14"/>
      <c r="C832" s="28"/>
      <c r="D832" s="28"/>
      <c r="E832" s="17"/>
      <c r="F832" s="17"/>
      <c r="G832" s="6"/>
      <c r="H832" s="81" t="s">
        <v>24</v>
      </c>
      <c r="I832" s="113">
        <f t="shared" si="152"/>
        <v>0</v>
      </c>
      <c r="J832" s="114"/>
      <c r="K832" s="5" t="s">
        <v>24</v>
      </c>
      <c r="L832" s="6"/>
      <c r="M832" s="81" t="s">
        <v>25</v>
      </c>
      <c r="N832" s="113">
        <f t="shared" si="141"/>
        <v>0</v>
      </c>
      <c r="O832" s="114"/>
      <c r="P832" s="5" t="s">
        <v>24</v>
      </c>
      <c r="R832" s="113">
        <f t="shared" si="142"/>
        <v>0</v>
      </c>
      <c r="S832" s="114"/>
      <c r="T832" s="5" t="s">
        <v>24</v>
      </c>
      <c r="V832" s="25" t="str">
        <f t="shared" si="145"/>
        <v/>
      </c>
      <c r="W832" s="25" t="str">
        <f t="shared" si="143"/>
        <v/>
      </c>
      <c r="X832" s="25" t="str">
        <f t="shared" si="146"/>
        <v/>
      </c>
      <c r="Y832" s="25" t="s">
        <v>26</v>
      </c>
      <c r="Z832" s="29"/>
      <c r="AA832" s="25" t="str">
        <f t="shared" si="144"/>
        <v/>
      </c>
      <c r="AB832" s="29"/>
      <c r="AC832" s="29"/>
      <c r="AD832" s="87" t="str">
        <f t="shared" si="147"/>
        <v/>
      </c>
      <c r="AE832" s="95" t="str">
        <f t="shared" si="148"/>
        <v/>
      </c>
      <c r="AF832" s="23">
        <f t="shared" si="149"/>
        <v>1</v>
      </c>
      <c r="AG832" s="2">
        <f t="shared" si="150"/>
        <v>7</v>
      </c>
      <c r="AH832" s="2">
        <f t="shared" si="151"/>
        <v>1</v>
      </c>
      <c r="AI832" s="2">
        <f>COUNTIF(【編集不可】祝日一覧!$B$1:$B$23,$F832)</f>
        <v>0</v>
      </c>
      <c r="AJ832" s="2">
        <f>COUNTIF(【編集不可】祝日一覧!$B$1:$B$23,$AF832)</f>
        <v>0</v>
      </c>
      <c r="AK832" s="2" t="str">
        <f ca="1">$B832&amp;"-"&amp;COUNTIF($B$13:INDIRECT("B"&amp;12+A832),B832)</f>
        <v>-0</v>
      </c>
    </row>
    <row r="833" spans="1:37" ht="21.95" customHeight="1" x14ac:dyDescent="0.25">
      <c r="A833" s="7">
        <v>821</v>
      </c>
      <c r="B833" s="14"/>
      <c r="C833" s="28"/>
      <c r="D833" s="28"/>
      <c r="E833" s="17"/>
      <c r="F833" s="17"/>
      <c r="G833" s="6"/>
      <c r="H833" s="81" t="s">
        <v>24</v>
      </c>
      <c r="I833" s="113">
        <f t="shared" si="152"/>
        <v>0</v>
      </c>
      <c r="J833" s="114"/>
      <c r="K833" s="5" t="s">
        <v>24</v>
      </c>
      <c r="L833" s="6"/>
      <c r="M833" s="81" t="s">
        <v>25</v>
      </c>
      <c r="N833" s="113">
        <f t="shared" ref="N833:N896" si="153">I833*L833</f>
        <v>0</v>
      </c>
      <c r="O833" s="114"/>
      <c r="P833" s="5" t="s">
        <v>24</v>
      </c>
      <c r="R833" s="113">
        <f t="shared" ref="R833:R896" si="154">G833*L833</f>
        <v>0</v>
      </c>
      <c r="S833" s="114"/>
      <c r="T833" s="5" t="s">
        <v>24</v>
      </c>
      <c r="V833" s="25" t="str">
        <f t="shared" si="145"/>
        <v/>
      </c>
      <c r="W833" s="25" t="str">
        <f t="shared" si="143"/>
        <v/>
      </c>
      <c r="X833" s="25" t="str">
        <f t="shared" si="146"/>
        <v/>
      </c>
      <c r="Y833" s="25" t="s">
        <v>26</v>
      </c>
      <c r="Z833" s="29"/>
      <c r="AA833" s="25" t="str">
        <f t="shared" si="144"/>
        <v/>
      </c>
      <c r="AB833" s="29"/>
      <c r="AC833" s="29"/>
      <c r="AD833" s="87" t="str">
        <f t="shared" si="147"/>
        <v/>
      </c>
      <c r="AE833" s="95" t="str">
        <f t="shared" si="148"/>
        <v/>
      </c>
      <c r="AF833" s="23">
        <f t="shared" si="149"/>
        <v>1</v>
      </c>
      <c r="AG833" s="2">
        <f t="shared" si="150"/>
        <v>7</v>
      </c>
      <c r="AH833" s="2">
        <f t="shared" si="151"/>
        <v>1</v>
      </c>
      <c r="AI833" s="2">
        <f>COUNTIF(【編集不可】祝日一覧!$B$1:$B$23,$F833)</f>
        <v>0</v>
      </c>
      <c r="AJ833" s="2">
        <f>COUNTIF(【編集不可】祝日一覧!$B$1:$B$23,$AF833)</f>
        <v>0</v>
      </c>
      <c r="AK833" s="2" t="str">
        <f ca="1">$B833&amp;"-"&amp;COUNTIF($B$13:INDIRECT("B"&amp;12+A833),B833)</f>
        <v>-0</v>
      </c>
    </row>
    <row r="834" spans="1:37" ht="21.95" customHeight="1" x14ac:dyDescent="0.25">
      <c r="A834" s="7">
        <v>822</v>
      </c>
      <c r="B834" s="14"/>
      <c r="C834" s="28"/>
      <c r="D834" s="28"/>
      <c r="E834" s="17"/>
      <c r="F834" s="17"/>
      <c r="G834" s="6"/>
      <c r="H834" s="81" t="s">
        <v>24</v>
      </c>
      <c r="I834" s="113">
        <f t="shared" si="152"/>
        <v>0</v>
      </c>
      <c r="J834" s="114"/>
      <c r="K834" s="5" t="s">
        <v>24</v>
      </c>
      <c r="L834" s="6"/>
      <c r="M834" s="81" t="s">
        <v>25</v>
      </c>
      <c r="N834" s="113">
        <f t="shared" si="153"/>
        <v>0</v>
      </c>
      <c r="O834" s="114"/>
      <c r="P834" s="5" t="s">
        <v>24</v>
      </c>
      <c r="R834" s="113">
        <f t="shared" si="154"/>
        <v>0</v>
      </c>
      <c r="S834" s="114"/>
      <c r="T834" s="5" t="s">
        <v>24</v>
      </c>
      <c r="V834" s="25" t="str">
        <f t="shared" si="145"/>
        <v/>
      </c>
      <c r="W834" s="25" t="str">
        <f t="shared" si="143"/>
        <v/>
      </c>
      <c r="X834" s="25" t="str">
        <f t="shared" si="146"/>
        <v/>
      </c>
      <c r="Y834" s="25" t="s">
        <v>26</v>
      </c>
      <c r="Z834" s="29"/>
      <c r="AA834" s="25" t="str">
        <f t="shared" si="144"/>
        <v/>
      </c>
      <c r="AB834" s="29"/>
      <c r="AC834" s="29"/>
      <c r="AD834" s="87" t="str">
        <f t="shared" si="147"/>
        <v/>
      </c>
      <c r="AE834" s="95" t="str">
        <f t="shared" si="148"/>
        <v/>
      </c>
      <c r="AF834" s="23">
        <f t="shared" si="149"/>
        <v>1</v>
      </c>
      <c r="AG834" s="2">
        <f t="shared" si="150"/>
        <v>7</v>
      </c>
      <c r="AH834" s="2">
        <f t="shared" si="151"/>
        <v>1</v>
      </c>
      <c r="AI834" s="2">
        <f>COUNTIF(【編集不可】祝日一覧!$B$1:$B$23,$F834)</f>
        <v>0</v>
      </c>
      <c r="AJ834" s="2">
        <f>COUNTIF(【編集不可】祝日一覧!$B$1:$B$23,$AF834)</f>
        <v>0</v>
      </c>
      <c r="AK834" s="2" t="str">
        <f ca="1">$B834&amp;"-"&amp;COUNTIF($B$13:INDIRECT("B"&amp;12+A834),B834)</f>
        <v>-0</v>
      </c>
    </row>
    <row r="835" spans="1:37" ht="21.95" customHeight="1" x14ac:dyDescent="0.25">
      <c r="A835" s="7">
        <v>823</v>
      </c>
      <c r="B835" s="14"/>
      <c r="C835" s="28"/>
      <c r="D835" s="28"/>
      <c r="E835" s="17"/>
      <c r="F835" s="17"/>
      <c r="G835" s="6"/>
      <c r="H835" s="81" t="s">
        <v>24</v>
      </c>
      <c r="I835" s="113">
        <f t="shared" si="152"/>
        <v>0</v>
      </c>
      <c r="J835" s="114"/>
      <c r="K835" s="5" t="s">
        <v>24</v>
      </c>
      <c r="L835" s="6"/>
      <c r="M835" s="81" t="s">
        <v>25</v>
      </c>
      <c r="N835" s="113">
        <f t="shared" si="153"/>
        <v>0</v>
      </c>
      <c r="O835" s="114"/>
      <c r="P835" s="5" t="s">
        <v>24</v>
      </c>
      <c r="R835" s="113">
        <f t="shared" si="154"/>
        <v>0</v>
      </c>
      <c r="S835" s="114"/>
      <c r="T835" s="5" t="s">
        <v>24</v>
      </c>
      <c r="V835" s="25" t="str">
        <f t="shared" si="145"/>
        <v/>
      </c>
      <c r="W835" s="25" t="str">
        <f t="shared" si="143"/>
        <v/>
      </c>
      <c r="X835" s="25" t="str">
        <f t="shared" si="146"/>
        <v/>
      </c>
      <c r="Y835" s="25" t="s">
        <v>26</v>
      </c>
      <c r="Z835" s="29"/>
      <c r="AA835" s="25" t="str">
        <f t="shared" si="144"/>
        <v/>
      </c>
      <c r="AB835" s="29"/>
      <c r="AC835" s="29"/>
      <c r="AD835" s="87" t="str">
        <f t="shared" si="147"/>
        <v/>
      </c>
      <c r="AE835" s="95" t="str">
        <f t="shared" si="148"/>
        <v/>
      </c>
      <c r="AF835" s="23">
        <f t="shared" si="149"/>
        <v>1</v>
      </c>
      <c r="AG835" s="2">
        <f t="shared" si="150"/>
        <v>7</v>
      </c>
      <c r="AH835" s="2">
        <f t="shared" si="151"/>
        <v>1</v>
      </c>
      <c r="AI835" s="2">
        <f>COUNTIF(【編集不可】祝日一覧!$B$1:$B$23,$F835)</f>
        <v>0</v>
      </c>
      <c r="AJ835" s="2">
        <f>COUNTIF(【編集不可】祝日一覧!$B$1:$B$23,$AF835)</f>
        <v>0</v>
      </c>
      <c r="AK835" s="2" t="str">
        <f ca="1">$B835&amp;"-"&amp;COUNTIF($B$13:INDIRECT("B"&amp;12+A835),B835)</f>
        <v>-0</v>
      </c>
    </row>
    <row r="836" spans="1:37" ht="21.95" customHeight="1" x14ac:dyDescent="0.25">
      <c r="A836" s="7">
        <v>824</v>
      </c>
      <c r="B836" s="14"/>
      <c r="C836" s="28"/>
      <c r="D836" s="28"/>
      <c r="E836" s="17"/>
      <c r="F836" s="17"/>
      <c r="G836" s="6"/>
      <c r="H836" s="81" t="s">
        <v>24</v>
      </c>
      <c r="I836" s="113">
        <f t="shared" si="152"/>
        <v>0</v>
      </c>
      <c r="J836" s="114"/>
      <c r="K836" s="5" t="s">
        <v>24</v>
      </c>
      <c r="L836" s="6"/>
      <c r="M836" s="81" t="s">
        <v>25</v>
      </c>
      <c r="N836" s="113">
        <f t="shared" si="153"/>
        <v>0</v>
      </c>
      <c r="O836" s="114"/>
      <c r="P836" s="5" t="s">
        <v>24</v>
      </c>
      <c r="R836" s="113">
        <f t="shared" si="154"/>
        <v>0</v>
      </c>
      <c r="S836" s="114"/>
      <c r="T836" s="5" t="s">
        <v>24</v>
      </c>
      <c r="V836" s="25" t="str">
        <f t="shared" si="145"/>
        <v/>
      </c>
      <c r="W836" s="25" t="str">
        <f t="shared" si="143"/>
        <v/>
      </c>
      <c r="X836" s="25" t="str">
        <f t="shared" si="146"/>
        <v/>
      </c>
      <c r="Y836" s="25" t="s">
        <v>26</v>
      </c>
      <c r="Z836" s="29"/>
      <c r="AA836" s="25" t="str">
        <f t="shared" si="144"/>
        <v/>
      </c>
      <c r="AB836" s="29"/>
      <c r="AC836" s="29"/>
      <c r="AD836" s="87" t="str">
        <f t="shared" si="147"/>
        <v/>
      </c>
      <c r="AE836" s="95" t="str">
        <f t="shared" si="148"/>
        <v/>
      </c>
      <c r="AF836" s="23">
        <f t="shared" si="149"/>
        <v>1</v>
      </c>
      <c r="AG836" s="2">
        <f t="shared" si="150"/>
        <v>7</v>
      </c>
      <c r="AH836" s="2">
        <f t="shared" si="151"/>
        <v>1</v>
      </c>
      <c r="AI836" s="2">
        <f>COUNTIF(【編集不可】祝日一覧!$B$1:$B$23,$F836)</f>
        <v>0</v>
      </c>
      <c r="AJ836" s="2">
        <f>COUNTIF(【編集不可】祝日一覧!$B$1:$B$23,$AF836)</f>
        <v>0</v>
      </c>
      <c r="AK836" s="2" t="str">
        <f ca="1">$B836&amp;"-"&amp;COUNTIF($B$13:INDIRECT("B"&amp;12+A836),B836)</f>
        <v>-0</v>
      </c>
    </row>
    <row r="837" spans="1:37" ht="21.95" customHeight="1" x14ac:dyDescent="0.25">
      <c r="A837" s="7">
        <v>825</v>
      </c>
      <c r="B837" s="14"/>
      <c r="C837" s="28"/>
      <c r="D837" s="28"/>
      <c r="E837" s="17"/>
      <c r="F837" s="17"/>
      <c r="G837" s="6"/>
      <c r="H837" s="81" t="s">
        <v>24</v>
      </c>
      <c r="I837" s="113">
        <f t="shared" si="152"/>
        <v>0</v>
      </c>
      <c r="J837" s="114"/>
      <c r="K837" s="5" t="s">
        <v>24</v>
      </c>
      <c r="L837" s="6"/>
      <c r="M837" s="81" t="s">
        <v>25</v>
      </c>
      <c r="N837" s="113">
        <f t="shared" si="153"/>
        <v>0</v>
      </c>
      <c r="O837" s="114"/>
      <c r="P837" s="5" t="s">
        <v>24</v>
      </c>
      <c r="R837" s="113">
        <f t="shared" si="154"/>
        <v>0</v>
      </c>
      <c r="S837" s="114"/>
      <c r="T837" s="5" t="s">
        <v>24</v>
      </c>
      <c r="V837" s="25" t="str">
        <f t="shared" si="145"/>
        <v/>
      </c>
      <c r="W837" s="25" t="str">
        <f t="shared" si="143"/>
        <v/>
      </c>
      <c r="X837" s="25" t="str">
        <f t="shared" si="146"/>
        <v/>
      </c>
      <c r="Y837" s="25" t="s">
        <v>26</v>
      </c>
      <c r="Z837" s="29"/>
      <c r="AA837" s="25" t="str">
        <f t="shared" si="144"/>
        <v/>
      </c>
      <c r="AB837" s="29"/>
      <c r="AC837" s="29"/>
      <c r="AD837" s="87" t="str">
        <f t="shared" si="147"/>
        <v/>
      </c>
      <c r="AE837" s="95" t="str">
        <f t="shared" si="148"/>
        <v/>
      </c>
      <c r="AF837" s="23">
        <f t="shared" si="149"/>
        <v>1</v>
      </c>
      <c r="AG837" s="2">
        <f t="shared" si="150"/>
        <v>7</v>
      </c>
      <c r="AH837" s="2">
        <f t="shared" si="151"/>
        <v>1</v>
      </c>
      <c r="AI837" s="2">
        <f>COUNTIF(【編集不可】祝日一覧!$B$1:$B$23,$F837)</f>
        <v>0</v>
      </c>
      <c r="AJ837" s="2">
        <f>COUNTIF(【編集不可】祝日一覧!$B$1:$B$23,$AF837)</f>
        <v>0</v>
      </c>
      <c r="AK837" s="2" t="str">
        <f ca="1">$B837&amp;"-"&amp;COUNTIF($B$13:INDIRECT("B"&amp;12+A837),B837)</f>
        <v>-0</v>
      </c>
    </row>
    <row r="838" spans="1:37" ht="21.95" customHeight="1" x14ac:dyDescent="0.25">
      <c r="A838" s="7">
        <v>826</v>
      </c>
      <c r="B838" s="14"/>
      <c r="C838" s="28"/>
      <c r="D838" s="28"/>
      <c r="E838" s="17"/>
      <c r="F838" s="17"/>
      <c r="G838" s="6"/>
      <c r="H838" s="81" t="s">
        <v>24</v>
      </c>
      <c r="I838" s="113">
        <f t="shared" si="152"/>
        <v>0</v>
      </c>
      <c r="J838" s="114"/>
      <c r="K838" s="5" t="s">
        <v>24</v>
      </c>
      <c r="L838" s="6"/>
      <c r="M838" s="81" t="s">
        <v>25</v>
      </c>
      <c r="N838" s="113">
        <f t="shared" si="153"/>
        <v>0</v>
      </c>
      <c r="O838" s="114"/>
      <c r="P838" s="5" t="s">
        <v>24</v>
      </c>
      <c r="R838" s="113">
        <f t="shared" si="154"/>
        <v>0</v>
      </c>
      <c r="S838" s="114"/>
      <c r="T838" s="5" t="s">
        <v>24</v>
      </c>
      <c r="V838" s="25" t="str">
        <f t="shared" si="145"/>
        <v/>
      </c>
      <c r="W838" s="25" t="str">
        <f t="shared" si="143"/>
        <v/>
      </c>
      <c r="X838" s="25" t="str">
        <f t="shared" si="146"/>
        <v/>
      </c>
      <c r="Y838" s="25" t="s">
        <v>26</v>
      </c>
      <c r="Z838" s="29"/>
      <c r="AA838" s="25" t="str">
        <f t="shared" si="144"/>
        <v/>
      </c>
      <c r="AB838" s="29"/>
      <c r="AC838" s="29"/>
      <c r="AD838" s="87" t="str">
        <f t="shared" si="147"/>
        <v/>
      </c>
      <c r="AE838" s="95" t="str">
        <f t="shared" si="148"/>
        <v/>
      </c>
      <c r="AF838" s="23">
        <f t="shared" si="149"/>
        <v>1</v>
      </c>
      <c r="AG838" s="2">
        <f t="shared" si="150"/>
        <v>7</v>
      </c>
      <c r="AH838" s="2">
        <f t="shared" si="151"/>
        <v>1</v>
      </c>
      <c r="AI838" s="2">
        <f>COUNTIF(【編集不可】祝日一覧!$B$1:$B$23,$F838)</f>
        <v>0</v>
      </c>
      <c r="AJ838" s="2">
        <f>COUNTIF(【編集不可】祝日一覧!$B$1:$B$23,$AF838)</f>
        <v>0</v>
      </c>
      <c r="AK838" s="2" t="str">
        <f ca="1">$B838&amp;"-"&amp;COUNTIF($B$13:INDIRECT("B"&amp;12+A838),B838)</f>
        <v>-0</v>
      </c>
    </row>
    <row r="839" spans="1:37" ht="21.95" customHeight="1" x14ac:dyDescent="0.25">
      <c r="A839" s="7">
        <v>827</v>
      </c>
      <c r="B839" s="14"/>
      <c r="C839" s="28"/>
      <c r="D839" s="28"/>
      <c r="E839" s="17"/>
      <c r="F839" s="17"/>
      <c r="G839" s="6"/>
      <c r="H839" s="81" t="s">
        <v>24</v>
      </c>
      <c r="I839" s="113">
        <f t="shared" si="152"/>
        <v>0</v>
      </c>
      <c r="J839" s="114"/>
      <c r="K839" s="5" t="s">
        <v>24</v>
      </c>
      <c r="L839" s="6"/>
      <c r="M839" s="81" t="s">
        <v>25</v>
      </c>
      <c r="N839" s="113">
        <f t="shared" si="153"/>
        <v>0</v>
      </c>
      <c r="O839" s="114"/>
      <c r="P839" s="5" t="s">
        <v>24</v>
      </c>
      <c r="R839" s="113">
        <f t="shared" si="154"/>
        <v>0</v>
      </c>
      <c r="S839" s="114"/>
      <c r="T839" s="5" t="s">
        <v>24</v>
      </c>
      <c r="V839" s="25" t="str">
        <f t="shared" si="145"/>
        <v/>
      </c>
      <c r="W839" s="25" t="str">
        <f t="shared" si="143"/>
        <v/>
      </c>
      <c r="X839" s="25" t="str">
        <f t="shared" si="146"/>
        <v/>
      </c>
      <c r="Y839" s="25" t="s">
        <v>26</v>
      </c>
      <c r="Z839" s="29"/>
      <c r="AA839" s="25" t="str">
        <f t="shared" si="144"/>
        <v/>
      </c>
      <c r="AB839" s="29"/>
      <c r="AC839" s="29"/>
      <c r="AD839" s="87" t="str">
        <f t="shared" si="147"/>
        <v/>
      </c>
      <c r="AE839" s="95" t="str">
        <f t="shared" si="148"/>
        <v/>
      </c>
      <c r="AF839" s="23">
        <f t="shared" si="149"/>
        <v>1</v>
      </c>
      <c r="AG839" s="2">
        <f t="shared" si="150"/>
        <v>7</v>
      </c>
      <c r="AH839" s="2">
        <f t="shared" si="151"/>
        <v>1</v>
      </c>
      <c r="AI839" s="2">
        <f>COUNTIF(【編集不可】祝日一覧!$B$1:$B$23,$F839)</f>
        <v>0</v>
      </c>
      <c r="AJ839" s="2">
        <f>COUNTIF(【編集不可】祝日一覧!$B$1:$B$23,$AF839)</f>
        <v>0</v>
      </c>
      <c r="AK839" s="2" t="str">
        <f ca="1">$B839&amp;"-"&amp;COUNTIF($B$13:INDIRECT("B"&amp;12+A839),B839)</f>
        <v>-0</v>
      </c>
    </row>
    <row r="840" spans="1:37" ht="21.95" customHeight="1" x14ac:dyDescent="0.25">
      <c r="A840" s="7">
        <v>828</v>
      </c>
      <c r="B840" s="14"/>
      <c r="C840" s="28"/>
      <c r="D840" s="28"/>
      <c r="E840" s="17"/>
      <c r="F840" s="17"/>
      <c r="G840" s="6"/>
      <c r="H840" s="81" t="s">
        <v>24</v>
      </c>
      <c r="I840" s="113">
        <f t="shared" si="152"/>
        <v>0</v>
      </c>
      <c r="J840" s="114"/>
      <c r="K840" s="5" t="s">
        <v>24</v>
      </c>
      <c r="L840" s="6"/>
      <c r="M840" s="81" t="s">
        <v>25</v>
      </c>
      <c r="N840" s="113">
        <f t="shared" si="153"/>
        <v>0</v>
      </c>
      <c r="O840" s="114"/>
      <c r="P840" s="5" t="s">
        <v>24</v>
      </c>
      <c r="R840" s="113">
        <f t="shared" si="154"/>
        <v>0</v>
      </c>
      <c r="S840" s="114"/>
      <c r="T840" s="5" t="s">
        <v>24</v>
      </c>
      <c r="V840" s="25" t="str">
        <f t="shared" si="145"/>
        <v/>
      </c>
      <c r="W840" s="25" t="str">
        <f t="shared" si="143"/>
        <v/>
      </c>
      <c r="X840" s="25" t="str">
        <f t="shared" si="146"/>
        <v/>
      </c>
      <c r="Y840" s="25" t="s">
        <v>26</v>
      </c>
      <c r="Z840" s="29"/>
      <c r="AA840" s="25" t="str">
        <f t="shared" si="144"/>
        <v/>
      </c>
      <c r="AB840" s="29"/>
      <c r="AC840" s="29"/>
      <c r="AD840" s="87" t="str">
        <f t="shared" si="147"/>
        <v/>
      </c>
      <c r="AE840" s="95" t="str">
        <f t="shared" si="148"/>
        <v/>
      </c>
      <c r="AF840" s="23">
        <f t="shared" si="149"/>
        <v>1</v>
      </c>
      <c r="AG840" s="2">
        <f t="shared" si="150"/>
        <v>7</v>
      </c>
      <c r="AH840" s="2">
        <f t="shared" si="151"/>
        <v>1</v>
      </c>
      <c r="AI840" s="2">
        <f>COUNTIF(【編集不可】祝日一覧!$B$1:$B$23,$F840)</f>
        <v>0</v>
      </c>
      <c r="AJ840" s="2">
        <f>COUNTIF(【編集不可】祝日一覧!$B$1:$B$23,$AF840)</f>
        <v>0</v>
      </c>
      <c r="AK840" s="2" t="str">
        <f ca="1">$B840&amp;"-"&amp;COUNTIF($B$13:INDIRECT("B"&amp;12+A840),B840)</f>
        <v>-0</v>
      </c>
    </row>
    <row r="841" spans="1:37" ht="21.95" customHeight="1" x14ac:dyDescent="0.25">
      <c r="A841" s="7">
        <v>829</v>
      </c>
      <c r="B841" s="14"/>
      <c r="C841" s="28"/>
      <c r="D841" s="28"/>
      <c r="E841" s="17"/>
      <c r="F841" s="17"/>
      <c r="G841" s="6"/>
      <c r="H841" s="81" t="s">
        <v>24</v>
      </c>
      <c r="I841" s="113">
        <f t="shared" si="152"/>
        <v>0</v>
      </c>
      <c r="J841" s="114"/>
      <c r="K841" s="5" t="s">
        <v>24</v>
      </c>
      <c r="L841" s="6"/>
      <c r="M841" s="81" t="s">
        <v>25</v>
      </c>
      <c r="N841" s="113">
        <f t="shared" si="153"/>
        <v>0</v>
      </c>
      <c r="O841" s="114"/>
      <c r="P841" s="5" t="s">
        <v>24</v>
      </c>
      <c r="R841" s="113">
        <f t="shared" si="154"/>
        <v>0</v>
      </c>
      <c r="S841" s="114"/>
      <c r="T841" s="5" t="s">
        <v>24</v>
      </c>
      <c r="V841" s="25" t="str">
        <f t="shared" si="145"/>
        <v/>
      </c>
      <c r="W841" s="25" t="str">
        <f t="shared" si="143"/>
        <v/>
      </c>
      <c r="X841" s="25" t="str">
        <f t="shared" si="146"/>
        <v/>
      </c>
      <c r="Y841" s="25" t="s">
        <v>26</v>
      </c>
      <c r="Z841" s="29"/>
      <c r="AA841" s="25" t="str">
        <f t="shared" si="144"/>
        <v/>
      </c>
      <c r="AB841" s="29"/>
      <c r="AC841" s="29"/>
      <c r="AD841" s="87" t="str">
        <f t="shared" si="147"/>
        <v/>
      </c>
      <c r="AE841" s="95" t="str">
        <f t="shared" si="148"/>
        <v/>
      </c>
      <c r="AF841" s="23">
        <f t="shared" si="149"/>
        <v>1</v>
      </c>
      <c r="AG841" s="2">
        <f t="shared" si="150"/>
        <v>7</v>
      </c>
      <c r="AH841" s="2">
        <f t="shared" si="151"/>
        <v>1</v>
      </c>
      <c r="AI841" s="2">
        <f>COUNTIF(【編集不可】祝日一覧!$B$1:$B$23,$F841)</f>
        <v>0</v>
      </c>
      <c r="AJ841" s="2">
        <f>COUNTIF(【編集不可】祝日一覧!$B$1:$B$23,$AF841)</f>
        <v>0</v>
      </c>
      <c r="AK841" s="2" t="str">
        <f ca="1">$B841&amp;"-"&amp;COUNTIF($B$13:INDIRECT("B"&amp;12+A841),B841)</f>
        <v>-0</v>
      </c>
    </row>
    <row r="842" spans="1:37" ht="21.95" customHeight="1" x14ac:dyDescent="0.25">
      <c r="A842" s="7">
        <v>830</v>
      </c>
      <c r="B842" s="14"/>
      <c r="C842" s="28"/>
      <c r="D842" s="28"/>
      <c r="E842" s="17"/>
      <c r="F842" s="17"/>
      <c r="G842" s="6"/>
      <c r="H842" s="81" t="s">
        <v>24</v>
      </c>
      <c r="I842" s="113">
        <f t="shared" si="152"/>
        <v>0</v>
      </c>
      <c r="J842" s="114"/>
      <c r="K842" s="5" t="s">
        <v>24</v>
      </c>
      <c r="L842" s="6"/>
      <c r="M842" s="81" t="s">
        <v>25</v>
      </c>
      <c r="N842" s="113">
        <f t="shared" si="153"/>
        <v>0</v>
      </c>
      <c r="O842" s="114"/>
      <c r="P842" s="5" t="s">
        <v>24</v>
      </c>
      <c r="R842" s="113">
        <f t="shared" si="154"/>
        <v>0</v>
      </c>
      <c r="S842" s="114"/>
      <c r="T842" s="5" t="s">
        <v>24</v>
      </c>
      <c r="V842" s="25" t="str">
        <f t="shared" si="145"/>
        <v/>
      </c>
      <c r="W842" s="25" t="str">
        <f t="shared" si="143"/>
        <v/>
      </c>
      <c r="X842" s="25" t="str">
        <f t="shared" si="146"/>
        <v/>
      </c>
      <c r="Y842" s="25" t="s">
        <v>26</v>
      </c>
      <c r="Z842" s="29"/>
      <c r="AA842" s="25" t="str">
        <f t="shared" si="144"/>
        <v/>
      </c>
      <c r="AB842" s="29"/>
      <c r="AC842" s="29"/>
      <c r="AD842" s="87" t="str">
        <f t="shared" si="147"/>
        <v/>
      </c>
      <c r="AE842" s="95" t="str">
        <f t="shared" si="148"/>
        <v/>
      </c>
      <c r="AF842" s="23">
        <f t="shared" si="149"/>
        <v>1</v>
      </c>
      <c r="AG842" s="2">
        <f t="shared" si="150"/>
        <v>7</v>
      </c>
      <c r="AH842" s="2">
        <f t="shared" si="151"/>
        <v>1</v>
      </c>
      <c r="AI842" s="2">
        <f>COUNTIF(【編集不可】祝日一覧!$B$1:$B$23,$F842)</f>
        <v>0</v>
      </c>
      <c r="AJ842" s="2">
        <f>COUNTIF(【編集不可】祝日一覧!$B$1:$B$23,$AF842)</f>
        <v>0</v>
      </c>
      <c r="AK842" s="2" t="str">
        <f ca="1">$B842&amp;"-"&amp;COUNTIF($B$13:INDIRECT("B"&amp;12+A842),B842)</f>
        <v>-0</v>
      </c>
    </row>
    <row r="843" spans="1:37" ht="21.95" customHeight="1" x14ac:dyDescent="0.25">
      <c r="A843" s="7">
        <v>831</v>
      </c>
      <c r="B843" s="14"/>
      <c r="C843" s="28"/>
      <c r="D843" s="28"/>
      <c r="E843" s="17"/>
      <c r="F843" s="17"/>
      <c r="G843" s="6"/>
      <c r="H843" s="81" t="s">
        <v>24</v>
      </c>
      <c r="I843" s="113">
        <f t="shared" si="152"/>
        <v>0</v>
      </c>
      <c r="J843" s="114"/>
      <c r="K843" s="5" t="s">
        <v>24</v>
      </c>
      <c r="L843" s="6"/>
      <c r="M843" s="81" t="s">
        <v>25</v>
      </c>
      <c r="N843" s="113">
        <f t="shared" si="153"/>
        <v>0</v>
      </c>
      <c r="O843" s="114"/>
      <c r="P843" s="5" t="s">
        <v>24</v>
      </c>
      <c r="R843" s="113">
        <f t="shared" si="154"/>
        <v>0</v>
      </c>
      <c r="S843" s="114"/>
      <c r="T843" s="5" t="s">
        <v>24</v>
      </c>
      <c r="V843" s="25" t="str">
        <f t="shared" si="145"/>
        <v/>
      </c>
      <c r="W843" s="25" t="str">
        <f t="shared" si="143"/>
        <v/>
      </c>
      <c r="X843" s="25" t="str">
        <f t="shared" si="146"/>
        <v/>
      </c>
      <c r="Y843" s="25" t="s">
        <v>26</v>
      </c>
      <c r="Z843" s="29"/>
      <c r="AA843" s="25" t="str">
        <f t="shared" si="144"/>
        <v/>
      </c>
      <c r="AB843" s="29"/>
      <c r="AC843" s="29"/>
      <c r="AD843" s="87" t="str">
        <f t="shared" si="147"/>
        <v/>
      </c>
      <c r="AE843" s="95" t="str">
        <f t="shared" si="148"/>
        <v/>
      </c>
      <c r="AF843" s="23">
        <f t="shared" si="149"/>
        <v>1</v>
      </c>
      <c r="AG843" s="2">
        <f t="shared" si="150"/>
        <v>7</v>
      </c>
      <c r="AH843" s="2">
        <f t="shared" si="151"/>
        <v>1</v>
      </c>
      <c r="AI843" s="2">
        <f>COUNTIF(【編集不可】祝日一覧!$B$1:$B$23,$F843)</f>
        <v>0</v>
      </c>
      <c r="AJ843" s="2">
        <f>COUNTIF(【編集不可】祝日一覧!$B$1:$B$23,$AF843)</f>
        <v>0</v>
      </c>
      <c r="AK843" s="2" t="str">
        <f ca="1">$B843&amp;"-"&amp;COUNTIF($B$13:INDIRECT("B"&amp;12+A843),B843)</f>
        <v>-0</v>
      </c>
    </row>
    <row r="844" spans="1:37" ht="21.95" customHeight="1" x14ac:dyDescent="0.25">
      <c r="A844" s="7">
        <v>832</v>
      </c>
      <c r="B844" s="14"/>
      <c r="C844" s="28"/>
      <c r="D844" s="28"/>
      <c r="E844" s="17"/>
      <c r="F844" s="17"/>
      <c r="G844" s="6"/>
      <c r="H844" s="81" t="s">
        <v>24</v>
      </c>
      <c r="I844" s="113">
        <f t="shared" si="152"/>
        <v>0</v>
      </c>
      <c r="J844" s="114"/>
      <c r="K844" s="5" t="s">
        <v>24</v>
      </c>
      <c r="L844" s="6"/>
      <c r="M844" s="81" t="s">
        <v>25</v>
      </c>
      <c r="N844" s="113">
        <f t="shared" si="153"/>
        <v>0</v>
      </c>
      <c r="O844" s="114"/>
      <c r="P844" s="5" t="s">
        <v>24</v>
      </c>
      <c r="R844" s="113">
        <f t="shared" si="154"/>
        <v>0</v>
      </c>
      <c r="S844" s="114"/>
      <c r="T844" s="5" t="s">
        <v>24</v>
      </c>
      <c r="V844" s="25" t="str">
        <f t="shared" si="145"/>
        <v/>
      </c>
      <c r="W844" s="25" t="str">
        <f t="shared" si="143"/>
        <v/>
      </c>
      <c r="X844" s="25" t="str">
        <f t="shared" si="146"/>
        <v/>
      </c>
      <c r="Y844" s="25" t="s">
        <v>26</v>
      </c>
      <c r="Z844" s="29"/>
      <c r="AA844" s="25" t="str">
        <f t="shared" si="144"/>
        <v/>
      </c>
      <c r="AB844" s="29"/>
      <c r="AC844" s="29"/>
      <c r="AD844" s="87" t="str">
        <f t="shared" si="147"/>
        <v/>
      </c>
      <c r="AE844" s="95" t="str">
        <f t="shared" si="148"/>
        <v/>
      </c>
      <c r="AF844" s="23">
        <f t="shared" si="149"/>
        <v>1</v>
      </c>
      <c r="AG844" s="2">
        <f t="shared" si="150"/>
        <v>7</v>
      </c>
      <c r="AH844" s="2">
        <f t="shared" si="151"/>
        <v>1</v>
      </c>
      <c r="AI844" s="2">
        <f>COUNTIF(【編集不可】祝日一覧!$B$1:$B$23,$F844)</f>
        <v>0</v>
      </c>
      <c r="AJ844" s="2">
        <f>COUNTIF(【編集不可】祝日一覧!$B$1:$B$23,$AF844)</f>
        <v>0</v>
      </c>
      <c r="AK844" s="2" t="str">
        <f ca="1">$B844&amp;"-"&amp;COUNTIF($B$13:INDIRECT("B"&amp;12+A844),B844)</f>
        <v>-0</v>
      </c>
    </row>
    <row r="845" spans="1:37" ht="21.95" customHeight="1" x14ac:dyDescent="0.25">
      <c r="A845" s="7">
        <v>833</v>
      </c>
      <c r="B845" s="14"/>
      <c r="C845" s="28"/>
      <c r="D845" s="28"/>
      <c r="E845" s="17"/>
      <c r="F845" s="17"/>
      <c r="G845" s="6"/>
      <c r="H845" s="81" t="s">
        <v>24</v>
      </c>
      <c r="I845" s="113">
        <f t="shared" si="152"/>
        <v>0</v>
      </c>
      <c r="J845" s="114"/>
      <c r="K845" s="5" t="s">
        <v>24</v>
      </c>
      <c r="L845" s="6"/>
      <c r="M845" s="81" t="s">
        <v>25</v>
      </c>
      <c r="N845" s="113">
        <f t="shared" si="153"/>
        <v>0</v>
      </c>
      <c r="O845" s="114"/>
      <c r="P845" s="5" t="s">
        <v>24</v>
      </c>
      <c r="R845" s="113">
        <f t="shared" si="154"/>
        <v>0</v>
      </c>
      <c r="S845" s="114"/>
      <c r="T845" s="5" t="s">
        <v>24</v>
      </c>
      <c r="V845" s="25" t="str">
        <f t="shared" si="145"/>
        <v/>
      </c>
      <c r="W845" s="25" t="str">
        <f t="shared" ref="W845:W908" si="155">IF($F845="","",IF($AG845=7,"休日",IF(AND($AI845=1,$AH845=7),"休日",IF(AND($AG845=1,$AJ845=1),"休日",IF(AND($AI845=1,$AJ845=1),"休日","平日")))))</f>
        <v/>
      </c>
      <c r="X845" s="25" t="str">
        <f t="shared" si="146"/>
        <v/>
      </c>
      <c r="Y845" s="25" t="s">
        <v>26</v>
      </c>
      <c r="Z845" s="29"/>
      <c r="AA845" s="25" t="str">
        <f t="shared" ref="AA845:AA908" si="156">IF($B845="","","～")</f>
        <v/>
      </c>
      <c r="AB845" s="29"/>
      <c r="AC845" s="29"/>
      <c r="AD845" s="87" t="str">
        <f t="shared" si="147"/>
        <v/>
      </c>
      <c r="AE845" s="95" t="str">
        <f t="shared" si="148"/>
        <v/>
      </c>
      <c r="AF845" s="23">
        <f t="shared" si="149"/>
        <v>1</v>
      </c>
      <c r="AG845" s="2">
        <f t="shared" si="150"/>
        <v>7</v>
      </c>
      <c r="AH845" s="2">
        <f t="shared" si="151"/>
        <v>1</v>
      </c>
      <c r="AI845" s="2">
        <f>COUNTIF(【編集不可】祝日一覧!$B$1:$B$23,$F845)</f>
        <v>0</v>
      </c>
      <c r="AJ845" s="2">
        <f>COUNTIF(【編集不可】祝日一覧!$B$1:$B$23,$AF845)</f>
        <v>0</v>
      </c>
      <c r="AK845" s="2" t="str">
        <f ca="1">$B845&amp;"-"&amp;COUNTIF($B$13:INDIRECT("B"&amp;12+A845),B845)</f>
        <v>-0</v>
      </c>
    </row>
    <row r="846" spans="1:37" ht="21.95" customHeight="1" x14ac:dyDescent="0.25">
      <c r="A846" s="7">
        <v>834</v>
      </c>
      <c r="B846" s="14"/>
      <c r="C846" s="28"/>
      <c r="D846" s="28"/>
      <c r="E846" s="17"/>
      <c r="F846" s="17"/>
      <c r="G846" s="6"/>
      <c r="H846" s="81" t="s">
        <v>24</v>
      </c>
      <c r="I846" s="113">
        <f t="shared" si="152"/>
        <v>0</v>
      </c>
      <c r="J846" s="114"/>
      <c r="K846" s="5" t="s">
        <v>24</v>
      </c>
      <c r="L846" s="6"/>
      <c r="M846" s="81" t="s">
        <v>25</v>
      </c>
      <c r="N846" s="113">
        <f t="shared" si="153"/>
        <v>0</v>
      </c>
      <c r="O846" s="114"/>
      <c r="P846" s="5" t="s">
        <v>24</v>
      </c>
      <c r="R846" s="113">
        <f t="shared" si="154"/>
        <v>0</v>
      </c>
      <c r="S846" s="114"/>
      <c r="T846" s="5" t="s">
        <v>24</v>
      </c>
      <c r="V846" s="25" t="str">
        <f t="shared" ref="V846:V909" si="157">IF($G846="","",IF(AND($W846="平日",$G846&gt;=3000),"配布対象",IF(AND($W846="休日",$G846&gt;=2000),"配布対象","配布対象外")))</f>
        <v/>
      </c>
      <c r="W846" s="25" t="str">
        <f t="shared" si="155"/>
        <v/>
      </c>
      <c r="X846" s="25" t="str">
        <f t="shared" ref="X846:X909" si="158">IF($L846="","",IF(AND($V846="配布対象",$W846="平日"),2*$L846,IF(AND($V846="配布対象",$W846="休日"),1*$L846,"")))</f>
        <v/>
      </c>
      <c r="Y846" s="25" t="s">
        <v>26</v>
      </c>
      <c r="Z846" s="29"/>
      <c r="AA846" s="25" t="str">
        <f t="shared" si="156"/>
        <v/>
      </c>
      <c r="AB846" s="29"/>
      <c r="AC846" s="29"/>
      <c r="AD846" s="87" t="str">
        <f t="shared" ref="AD846:AD909" si="159">IF(AND(RIGHT($Z846,6)="",RIGHT($AB846,6)="",RIGHT($AC846,6)=""),"",IF(RIGHT($AC846,6)="",RIGHT($AB846,6)-RIGHT($Z846,6)+1,IF(AND(RIGHT($Z846,6)="",RIGHT($AB846,6)=""),LEN(TRIM($AC846))-LEN(SUBSTITUTE(TRIM($AC846),",",""))+1,RIGHT($AB846,6)-RIGHT($Z846,6)+1+LEN(TRIM($AC846))-LEN(SUBSTITUTE(TRIM($AC846),",",""))+1)))</f>
        <v/>
      </c>
      <c r="AE846" s="95" t="str">
        <f t="shared" ref="AE846:AE909" si="160">IFERROR($X846-$AD846,"")</f>
        <v/>
      </c>
      <c r="AF846" s="23">
        <f t="shared" ref="AF846:AF909" si="161">$F846+1</f>
        <v>1</v>
      </c>
      <c r="AG846" s="2">
        <f t="shared" ref="AG846:AG909" si="162">WEEKDAY($F846,1)</f>
        <v>7</v>
      </c>
      <c r="AH846" s="2">
        <f t="shared" ref="AH846:AH909" si="163">WEEKDAY($AF846,1)</f>
        <v>1</v>
      </c>
      <c r="AI846" s="2">
        <f>COUNTIF(【編集不可】祝日一覧!$B$1:$B$23,$F846)</f>
        <v>0</v>
      </c>
      <c r="AJ846" s="2">
        <f>COUNTIF(【編集不可】祝日一覧!$B$1:$B$23,$AF846)</f>
        <v>0</v>
      </c>
      <c r="AK846" s="2" t="str">
        <f ca="1">$B846&amp;"-"&amp;COUNTIF($B$13:INDIRECT("B"&amp;12+A846),B846)</f>
        <v>-0</v>
      </c>
    </row>
    <row r="847" spans="1:37" ht="21.95" customHeight="1" x14ac:dyDescent="0.25">
      <c r="A847" s="7">
        <v>835</v>
      </c>
      <c r="B847" s="14"/>
      <c r="C847" s="28"/>
      <c r="D847" s="28"/>
      <c r="E847" s="17"/>
      <c r="F847" s="17"/>
      <c r="G847" s="6"/>
      <c r="H847" s="81" t="s">
        <v>24</v>
      </c>
      <c r="I847" s="113">
        <f t="shared" si="152"/>
        <v>0</v>
      </c>
      <c r="J847" s="114"/>
      <c r="K847" s="5" t="s">
        <v>24</v>
      </c>
      <c r="L847" s="6"/>
      <c r="M847" s="81" t="s">
        <v>25</v>
      </c>
      <c r="N847" s="113">
        <f t="shared" si="153"/>
        <v>0</v>
      </c>
      <c r="O847" s="114"/>
      <c r="P847" s="5" t="s">
        <v>24</v>
      </c>
      <c r="R847" s="113">
        <f t="shared" si="154"/>
        <v>0</v>
      </c>
      <c r="S847" s="114"/>
      <c r="T847" s="5" t="s">
        <v>24</v>
      </c>
      <c r="V847" s="25" t="str">
        <f t="shared" si="157"/>
        <v/>
      </c>
      <c r="W847" s="25" t="str">
        <f t="shared" si="155"/>
        <v/>
      </c>
      <c r="X847" s="25" t="str">
        <f t="shared" si="158"/>
        <v/>
      </c>
      <c r="Y847" s="25" t="s">
        <v>26</v>
      </c>
      <c r="Z847" s="29"/>
      <c r="AA847" s="25" t="str">
        <f t="shared" si="156"/>
        <v/>
      </c>
      <c r="AB847" s="29"/>
      <c r="AC847" s="29"/>
      <c r="AD847" s="87" t="str">
        <f t="shared" si="159"/>
        <v/>
      </c>
      <c r="AE847" s="95" t="str">
        <f t="shared" si="160"/>
        <v/>
      </c>
      <c r="AF847" s="23">
        <f t="shared" si="161"/>
        <v>1</v>
      </c>
      <c r="AG847" s="2">
        <f t="shared" si="162"/>
        <v>7</v>
      </c>
      <c r="AH847" s="2">
        <f t="shared" si="163"/>
        <v>1</v>
      </c>
      <c r="AI847" s="2">
        <f>COUNTIF(【編集不可】祝日一覧!$B$1:$B$23,$F847)</f>
        <v>0</v>
      </c>
      <c r="AJ847" s="2">
        <f>COUNTIF(【編集不可】祝日一覧!$B$1:$B$23,$AF847)</f>
        <v>0</v>
      </c>
      <c r="AK847" s="2" t="str">
        <f ca="1">$B847&amp;"-"&amp;COUNTIF($B$13:INDIRECT("B"&amp;12+A847),B847)</f>
        <v>-0</v>
      </c>
    </row>
    <row r="848" spans="1:37" ht="21.95" customHeight="1" x14ac:dyDescent="0.25">
      <c r="A848" s="7">
        <v>836</v>
      </c>
      <c r="B848" s="14"/>
      <c r="C848" s="28"/>
      <c r="D848" s="28"/>
      <c r="E848" s="17"/>
      <c r="F848" s="17"/>
      <c r="G848" s="6"/>
      <c r="H848" s="81" t="s">
        <v>24</v>
      </c>
      <c r="I848" s="113">
        <f t="shared" si="152"/>
        <v>0</v>
      </c>
      <c r="J848" s="114"/>
      <c r="K848" s="5" t="s">
        <v>24</v>
      </c>
      <c r="L848" s="6"/>
      <c r="M848" s="81" t="s">
        <v>25</v>
      </c>
      <c r="N848" s="113">
        <f t="shared" si="153"/>
        <v>0</v>
      </c>
      <c r="O848" s="114"/>
      <c r="P848" s="5" t="s">
        <v>24</v>
      </c>
      <c r="R848" s="113">
        <f t="shared" si="154"/>
        <v>0</v>
      </c>
      <c r="S848" s="114"/>
      <c r="T848" s="5" t="s">
        <v>24</v>
      </c>
      <c r="V848" s="25" t="str">
        <f t="shared" si="157"/>
        <v/>
      </c>
      <c r="W848" s="25" t="str">
        <f t="shared" si="155"/>
        <v/>
      </c>
      <c r="X848" s="25" t="str">
        <f t="shared" si="158"/>
        <v/>
      </c>
      <c r="Y848" s="25" t="s">
        <v>26</v>
      </c>
      <c r="Z848" s="29"/>
      <c r="AA848" s="25" t="str">
        <f t="shared" si="156"/>
        <v/>
      </c>
      <c r="AB848" s="29"/>
      <c r="AC848" s="29"/>
      <c r="AD848" s="87" t="str">
        <f t="shared" si="159"/>
        <v/>
      </c>
      <c r="AE848" s="95" t="str">
        <f t="shared" si="160"/>
        <v/>
      </c>
      <c r="AF848" s="23">
        <f t="shared" si="161"/>
        <v>1</v>
      </c>
      <c r="AG848" s="2">
        <f t="shared" si="162"/>
        <v>7</v>
      </c>
      <c r="AH848" s="2">
        <f t="shared" si="163"/>
        <v>1</v>
      </c>
      <c r="AI848" s="2">
        <f>COUNTIF(【編集不可】祝日一覧!$B$1:$B$23,$F848)</f>
        <v>0</v>
      </c>
      <c r="AJ848" s="2">
        <f>COUNTIF(【編集不可】祝日一覧!$B$1:$B$23,$AF848)</f>
        <v>0</v>
      </c>
      <c r="AK848" s="2" t="str">
        <f ca="1">$B848&amp;"-"&amp;COUNTIF($B$13:INDIRECT("B"&amp;12+A848),B848)</f>
        <v>-0</v>
      </c>
    </row>
    <row r="849" spans="1:37" ht="21.95" customHeight="1" x14ac:dyDescent="0.25">
      <c r="A849" s="7">
        <v>837</v>
      </c>
      <c r="B849" s="14"/>
      <c r="C849" s="28"/>
      <c r="D849" s="28"/>
      <c r="E849" s="17"/>
      <c r="F849" s="17"/>
      <c r="G849" s="6"/>
      <c r="H849" s="81" t="s">
        <v>24</v>
      </c>
      <c r="I849" s="113">
        <f t="shared" si="152"/>
        <v>0</v>
      </c>
      <c r="J849" s="114"/>
      <c r="K849" s="5" t="s">
        <v>24</v>
      </c>
      <c r="L849" s="6"/>
      <c r="M849" s="81" t="s">
        <v>25</v>
      </c>
      <c r="N849" s="113">
        <f t="shared" si="153"/>
        <v>0</v>
      </c>
      <c r="O849" s="114"/>
      <c r="P849" s="5" t="s">
        <v>24</v>
      </c>
      <c r="R849" s="113">
        <f t="shared" si="154"/>
        <v>0</v>
      </c>
      <c r="S849" s="114"/>
      <c r="T849" s="5" t="s">
        <v>24</v>
      </c>
      <c r="V849" s="25" t="str">
        <f t="shared" si="157"/>
        <v/>
      </c>
      <c r="W849" s="25" t="str">
        <f t="shared" si="155"/>
        <v/>
      </c>
      <c r="X849" s="25" t="str">
        <f t="shared" si="158"/>
        <v/>
      </c>
      <c r="Y849" s="25" t="s">
        <v>26</v>
      </c>
      <c r="Z849" s="29"/>
      <c r="AA849" s="25" t="str">
        <f t="shared" si="156"/>
        <v/>
      </c>
      <c r="AB849" s="29"/>
      <c r="AC849" s="29"/>
      <c r="AD849" s="87" t="str">
        <f t="shared" si="159"/>
        <v/>
      </c>
      <c r="AE849" s="95" t="str">
        <f t="shared" si="160"/>
        <v/>
      </c>
      <c r="AF849" s="23">
        <f t="shared" si="161"/>
        <v>1</v>
      </c>
      <c r="AG849" s="2">
        <f t="shared" si="162"/>
        <v>7</v>
      </c>
      <c r="AH849" s="2">
        <f t="shared" si="163"/>
        <v>1</v>
      </c>
      <c r="AI849" s="2">
        <f>COUNTIF(【編集不可】祝日一覧!$B$1:$B$23,$F849)</f>
        <v>0</v>
      </c>
      <c r="AJ849" s="2">
        <f>COUNTIF(【編集不可】祝日一覧!$B$1:$B$23,$AF849)</f>
        <v>0</v>
      </c>
      <c r="AK849" s="2" t="str">
        <f ca="1">$B849&amp;"-"&amp;COUNTIF($B$13:INDIRECT("B"&amp;12+A849),B849)</f>
        <v>-0</v>
      </c>
    </row>
    <row r="850" spans="1:37" ht="21.95" customHeight="1" x14ac:dyDescent="0.25">
      <c r="A850" s="7">
        <v>838</v>
      </c>
      <c r="B850" s="14"/>
      <c r="C850" s="28"/>
      <c r="D850" s="28"/>
      <c r="E850" s="17"/>
      <c r="F850" s="17"/>
      <c r="G850" s="6"/>
      <c r="H850" s="81" t="s">
        <v>24</v>
      </c>
      <c r="I850" s="113">
        <f t="shared" si="152"/>
        <v>0</v>
      </c>
      <c r="J850" s="114"/>
      <c r="K850" s="5" t="s">
        <v>24</v>
      </c>
      <c r="L850" s="6"/>
      <c r="M850" s="81" t="s">
        <v>25</v>
      </c>
      <c r="N850" s="113">
        <f t="shared" si="153"/>
        <v>0</v>
      </c>
      <c r="O850" s="114"/>
      <c r="P850" s="5" t="s">
        <v>24</v>
      </c>
      <c r="R850" s="113">
        <f t="shared" si="154"/>
        <v>0</v>
      </c>
      <c r="S850" s="114"/>
      <c r="T850" s="5" t="s">
        <v>24</v>
      </c>
      <c r="V850" s="25" t="str">
        <f t="shared" si="157"/>
        <v/>
      </c>
      <c r="W850" s="25" t="str">
        <f t="shared" si="155"/>
        <v/>
      </c>
      <c r="X850" s="25" t="str">
        <f t="shared" si="158"/>
        <v/>
      </c>
      <c r="Y850" s="25" t="s">
        <v>26</v>
      </c>
      <c r="Z850" s="29"/>
      <c r="AA850" s="25" t="str">
        <f t="shared" si="156"/>
        <v/>
      </c>
      <c r="AB850" s="29"/>
      <c r="AC850" s="29"/>
      <c r="AD850" s="87" t="str">
        <f t="shared" si="159"/>
        <v/>
      </c>
      <c r="AE850" s="95" t="str">
        <f t="shared" si="160"/>
        <v/>
      </c>
      <c r="AF850" s="23">
        <f t="shared" si="161"/>
        <v>1</v>
      </c>
      <c r="AG850" s="2">
        <f t="shared" si="162"/>
        <v>7</v>
      </c>
      <c r="AH850" s="2">
        <f t="shared" si="163"/>
        <v>1</v>
      </c>
      <c r="AI850" s="2">
        <f>COUNTIF(【編集不可】祝日一覧!$B$1:$B$23,$F850)</f>
        <v>0</v>
      </c>
      <c r="AJ850" s="2">
        <f>COUNTIF(【編集不可】祝日一覧!$B$1:$B$23,$AF850)</f>
        <v>0</v>
      </c>
      <c r="AK850" s="2" t="str">
        <f ca="1">$B850&amp;"-"&amp;COUNTIF($B$13:INDIRECT("B"&amp;12+A850),B850)</f>
        <v>-0</v>
      </c>
    </row>
    <row r="851" spans="1:37" ht="21.95" customHeight="1" x14ac:dyDescent="0.25">
      <c r="A851" s="7">
        <v>839</v>
      </c>
      <c r="B851" s="14"/>
      <c r="C851" s="28"/>
      <c r="D851" s="28"/>
      <c r="E851" s="17"/>
      <c r="F851" s="17"/>
      <c r="G851" s="6"/>
      <c r="H851" s="81" t="s">
        <v>24</v>
      </c>
      <c r="I851" s="113">
        <f t="shared" si="152"/>
        <v>0</v>
      </c>
      <c r="J851" s="114"/>
      <c r="K851" s="5" t="s">
        <v>24</v>
      </c>
      <c r="L851" s="6"/>
      <c r="M851" s="81" t="s">
        <v>25</v>
      </c>
      <c r="N851" s="113">
        <f t="shared" si="153"/>
        <v>0</v>
      </c>
      <c r="O851" s="114"/>
      <c r="P851" s="5" t="s">
        <v>24</v>
      </c>
      <c r="R851" s="113">
        <f t="shared" si="154"/>
        <v>0</v>
      </c>
      <c r="S851" s="114"/>
      <c r="T851" s="5" t="s">
        <v>24</v>
      </c>
      <c r="V851" s="25" t="str">
        <f t="shared" si="157"/>
        <v/>
      </c>
      <c r="W851" s="25" t="str">
        <f t="shared" si="155"/>
        <v/>
      </c>
      <c r="X851" s="25" t="str">
        <f t="shared" si="158"/>
        <v/>
      </c>
      <c r="Y851" s="25" t="s">
        <v>26</v>
      </c>
      <c r="Z851" s="29"/>
      <c r="AA851" s="25" t="str">
        <f t="shared" si="156"/>
        <v/>
      </c>
      <c r="AB851" s="29"/>
      <c r="AC851" s="29"/>
      <c r="AD851" s="87" t="str">
        <f t="shared" si="159"/>
        <v/>
      </c>
      <c r="AE851" s="95" t="str">
        <f t="shared" si="160"/>
        <v/>
      </c>
      <c r="AF851" s="23">
        <f t="shared" si="161"/>
        <v>1</v>
      </c>
      <c r="AG851" s="2">
        <f t="shared" si="162"/>
        <v>7</v>
      </c>
      <c r="AH851" s="2">
        <f t="shared" si="163"/>
        <v>1</v>
      </c>
      <c r="AI851" s="2">
        <f>COUNTIF(【編集不可】祝日一覧!$B$1:$B$23,$F851)</f>
        <v>0</v>
      </c>
      <c r="AJ851" s="2">
        <f>COUNTIF(【編集不可】祝日一覧!$B$1:$B$23,$AF851)</f>
        <v>0</v>
      </c>
      <c r="AK851" s="2" t="str">
        <f ca="1">$B851&amp;"-"&amp;COUNTIF($B$13:INDIRECT("B"&amp;12+A851),B851)</f>
        <v>-0</v>
      </c>
    </row>
    <row r="852" spans="1:37" ht="21.95" customHeight="1" x14ac:dyDescent="0.25">
      <c r="A852" s="7">
        <v>840</v>
      </c>
      <c r="B852" s="14"/>
      <c r="C852" s="28"/>
      <c r="D852" s="28"/>
      <c r="E852" s="17"/>
      <c r="F852" s="17"/>
      <c r="G852" s="6"/>
      <c r="H852" s="81" t="s">
        <v>24</v>
      </c>
      <c r="I852" s="113">
        <f t="shared" ref="I852:I912" si="164">IF(ROUNDDOWN(G852*0.2,0)&lt;3000,ROUNDDOWN(G852*0.2,0),3000)</f>
        <v>0</v>
      </c>
      <c r="J852" s="114"/>
      <c r="K852" s="5" t="s">
        <v>24</v>
      </c>
      <c r="L852" s="6"/>
      <c r="M852" s="81" t="s">
        <v>25</v>
      </c>
      <c r="N852" s="113">
        <f t="shared" si="153"/>
        <v>0</v>
      </c>
      <c r="O852" s="114"/>
      <c r="P852" s="5" t="s">
        <v>24</v>
      </c>
      <c r="R852" s="113">
        <f t="shared" si="154"/>
        <v>0</v>
      </c>
      <c r="S852" s="114"/>
      <c r="T852" s="5" t="s">
        <v>24</v>
      </c>
      <c r="V852" s="25" t="str">
        <f t="shared" si="157"/>
        <v/>
      </c>
      <c r="W852" s="25" t="str">
        <f t="shared" si="155"/>
        <v/>
      </c>
      <c r="X852" s="25" t="str">
        <f t="shared" si="158"/>
        <v/>
      </c>
      <c r="Y852" s="25" t="s">
        <v>26</v>
      </c>
      <c r="Z852" s="29"/>
      <c r="AA852" s="25" t="str">
        <f t="shared" si="156"/>
        <v/>
      </c>
      <c r="AB852" s="29"/>
      <c r="AC852" s="29"/>
      <c r="AD852" s="87" t="str">
        <f t="shared" si="159"/>
        <v/>
      </c>
      <c r="AE852" s="95" t="str">
        <f t="shared" si="160"/>
        <v/>
      </c>
      <c r="AF852" s="23">
        <f t="shared" si="161"/>
        <v>1</v>
      </c>
      <c r="AG852" s="2">
        <f t="shared" si="162"/>
        <v>7</v>
      </c>
      <c r="AH852" s="2">
        <f t="shared" si="163"/>
        <v>1</v>
      </c>
      <c r="AI852" s="2">
        <f>COUNTIF(【編集不可】祝日一覧!$B$1:$B$23,$F852)</f>
        <v>0</v>
      </c>
      <c r="AJ852" s="2">
        <f>COUNTIF(【編集不可】祝日一覧!$B$1:$B$23,$AF852)</f>
        <v>0</v>
      </c>
      <c r="AK852" s="2" t="str">
        <f ca="1">$B852&amp;"-"&amp;COUNTIF($B$13:INDIRECT("B"&amp;12+A852),B852)</f>
        <v>-0</v>
      </c>
    </row>
    <row r="853" spans="1:37" ht="21.95" customHeight="1" x14ac:dyDescent="0.25">
      <c r="A853" s="7">
        <v>841</v>
      </c>
      <c r="B853" s="14"/>
      <c r="C853" s="28"/>
      <c r="D853" s="28"/>
      <c r="E853" s="17"/>
      <c r="F853" s="17"/>
      <c r="G853" s="6"/>
      <c r="H853" s="81" t="s">
        <v>24</v>
      </c>
      <c r="I853" s="113">
        <f t="shared" si="164"/>
        <v>0</v>
      </c>
      <c r="J853" s="114"/>
      <c r="K853" s="5" t="s">
        <v>24</v>
      </c>
      <c r="L853" s="6"/>
      <c r="M853" s="81" t="s">
        <v>25</v>
      </c>
      <c r="N853" s="113">
        <f t="shared" si="153"/>
        <v>0</v>
      </c>
      <c r="O853" s="114"/>
      <c r="P853" s="5" t="s">
        <v>24</v>
      </c>
      <c r="R853" s="113">
        <f t="shared" si="154"/>
        <v>0</v>
      </c>
      <c r="S853" s="114"/>
      <c r="T853" s="5" t="s">
        <v>24</v>
      </c>
      <c r="V853" s="25" t="str">
        <f t="shared" si="157"/>
        <v/>
      </c>
      <c r="W853" s="25" t="str">
        <f t="shared" si="155"/>
        <v/>
      </c>
      <c r="X853" s="25" t="str">
        <f t="shared" si="158"/>
        <v/>
      </c>
      <c r="Y853" s="25" t="s">
        <v>26</v>
      </c>
      <c r="Z853" s="29"/>
      <c r="AA853" s="25" t="str">
        <f t="shared" si="156"/>
        <v/>
      </c>
      <c r="AB853" s="29"/>
      <c r="AC853" s="29"/>
      <c r="AD853" s="87" t="str">
        <f t="shared" si="159"/>
        <v/>
      </c>
      <c r="AE853" s="95" t="str">
        <f t="shared" si="160"/>
        <v/>
      </c>
      <c r="AF853" s="23">
        <f t="shared" si="161"/>
        <v>1</v>
      </c>
      <c r="AG853" s="2">
        <f t="shared" si="162"/>
        <v>7</v>
      </c>
      <c r="AH853" s="2">
        <f t="shared" si="163"/>
        <v>1</v>
      </c>
      <c r="AI853" s="2">
        <f>COUNTIF(【編集不可】祝日一覧!$B$1:$B$23,$F853)</f>
        <v>0</v>
      </c>
      <c r="AJ853" s="2">
        <f>COUNTIF(【編集不可】祝日一覧!$B$1:$B$23,$AF853)</f>
        <v>0</v>
      </c>
      <c r="AK853" s="2" t="str">
        <f ca="1">$B853&amp;"-"&amp;COUNTIF($B$13:INDIRECT("B"&amp;12+A853),B853)</f>
        <v>-0</v>
      </c>
    </row>
    <row r="854" spans="1:37" ht="21.95" customHeight="1" x14ac:dyDescent="0.25">
      <c r="A854" s="7">
        <v>842</v>
      </c>
      <c r="B854" s="14"/>
      <c r="C854" s="28"/>
      <c r="D854" s="28"/>
      <c r="E854" s="17"/>
      <c r="F854" s="17"/>
      <c r="G854" s="6"/>
      <c r="H854" s="81" t="s">
        <v>24</v>
      </c>
      <c r="I854" s="113">
        <f t="shared" si="164"/>
        <v>0</v>
      </c>
      <c r="J854" s="114"/>
      <c r="K854" s="5" t="s">
        <v>24</v>
      </c>
      <c r="L854" s="6"/>
      <c r="M854" s="81" t="s">
        <v>25</v>
      </c>
      <c r="N854" s="113">
        <f t="shared" si="153"/>
        <v>0</v>
      </c>
      <c r="O854" s="114"/>
      <c r="P854" s="5" t="s">
        <v>24</v>
      </c>
      <c r="R854" s="113">
        <f t="shared" si="154"/>
        <v>0</v>
      </c>
      <c r="S854" s="114"/>
      <c r="T854" s="5" t="s">
        <v>24</v>
      </c>
      <c r="V854" s="25" t="str">
        <f t="shared" si="157"/>
        <v/>
      </c>
      <c r="W854" s="25" t="str">
        <f t="shared" si="155"/>
        <v/>
      </c>
      <c r="X854" s="25" t="str">
        <f t="shared" si="158"/>
        <v/>
      </c>
      <c r="Y854" s="25" t="s">
        <v>26</v>
      </c>
      <c r="Z854" s="29"/>
      <c r="AA854" s="25" t="str">
        <f t="shared" si="156"/>
        <v/>
      </c>
      <c r="AB854" s="29"/>
      <c r="AC854" s="29"/>
      <c r="AD854" s="87" t="str">
        <f t="shared" si="159"/>
        <v/>
      </c>
      <c r="AE854" s="95" t="str">
        <f t="shared" si="160"/>
        <v/>
      </c>
      <c r="AF854" s="23">
        <f t="shared" si="161"/>
        <v>1</v>
      </c>
      <c r="AG854" s="2">
        <f t="shared" si="162"/>
        <v>7</v>
      </c>
      <c r="AH854" s="2">
        <f t="shared" si="163"/>
        <v>1</v>
      </c>
      <c r="AI854" s="2">
        <f>COUNTIF(【編集不可】祝日一覧!$B$1:$B$23,$F854)</f>
        <v>0</v>
      </c>
      <c r="AJ854" s="2">
        <f>COUNTIF(【編集不可】祝日一覧!$B$1:$B$23,$AF854)</f>
        <v>0</v>
      </c>
      <c r="AK854" s="2" t="str">
        <f ca="1">$B854&amp;"-"&amp;COUNTIF($B$13:INDIRECT("B"&amp;12+A854),B854)</f>
        <v>-0</v>
      </c>
    </row>
    <row r="855" spans="1:37" ht="21.95" customHeight="1" x14ac:dyDescent="0.25">
      <c r="A855" s="7">
        <v>843</v>
      </c>
      <c r="B855" s="14"/>
      <c r="C855" s="28"/>
      <c r="D855" s="28"/>
      <c r="E855" s="17"/>
      <c r="F855" s="17"/>
      <c r="G855" s="6"/>
      <c r="H855" s="81" t="s">
        <v>24</v>
      </c>
      <c r="I855" s="113">
        <f t="shared" si="164"/>
        <v>0</v>
      </c>
      <c r="J855" s="114"/>
      <c r="K855" s="5" t="s">
        <v>24</v>
      </c>
      <c r="L855" s="6"/>
      <c r="M855" s="81" t="s">
        <v>25</v>
      </c>
      <c r="N855" s="113">
        <f t="shared" si="153"/>
        <v>0</v>
      </c>
      <c r="O855" s="114"/>
      <c r="P855" s="5" t="s">
        <v>24</v>
      </c>
      <c r="R855" s="113">
        <f t="shared" si="154"/>
        <v>0</v>
      </c>
      <c r="S855" s="114"/>
      <c r="T855" s="5" t="s">
        <v>24</v>
      </c>
      <c r="V855" s="25" t="str">
        <f t="shared" si="157"/>
        <v/>
      </c>
      <c r="W855" s="25" t="str">
        <f t="shared" si="155"/>
        <v/>
      </c>
      <c r="X855" s="25" t="str">
        <f t="shared" si="158"/>
        <v/>
      </c>
      <c r="Y855" s="25" t="s">
        <v>26</v>
      </c>
      <c r="Z855" s="29"/>
      <c r="AA855" s="25" t="str">
        <f t="shared" si="156"/>
        <v/>
      </c>
      <c r="AB855" s="29"/>
      <c r="AC855" s="29"/>
      <c r="AD855" s="87" t="str">
        <f t="shared" si="159"/>
        <v/>
      </c>
      <c r="AE855" s="95" t="str">
        <f t="shared" si="160"/>
        <v/>
      </c>
      <c r="AF855" s="23">
        <f t="shared" si="161"/>
        <v>1</v>
      </c>
      <c r="AG855" s="2">
        <f t="shared" si="162"/>
        <v>7</v>
      </c>
      <c r="AH855" s="2">
        <f t="shared" si="163"/>
        <v>1</v>
      </c>
      <c r="AI855" s="2">
        <f>COUNTIF(【編集不可】祝日一覧!$B$1:$B$23,$F855)</f>
        <v>0</v>
      </c>
      <c r="AJ855" s="2">
        <f>COUNTIF(【編集不可】祝日一覧!$B$1:$B$23,$AF855)</f>
        <v>0</v>
      </c>
      <c r="AK855" s="2" t="str">
        <f ca="1">$B855&amp;"-"&amp;COUNTIF($B$13:INDIRECT("B"&amp;12+A855),B855)</f>
        <v>-0</v>
      </c>
    </row>
    <row r="856" spans="1:37" ht="21.95" customHeight="1" x14ac:dyDescent="0.25">
      <c r="A856" s="7">
        <v>844</v>
      </c>
      <c r="B856" s="14"/>
      <c r="C856" s="28"/>
      <c r="D856" s="28"/>
      <c r="E856" s="17"/>
      <c r="F856" s="17"/>
      <c r="G856" s="6"/>
      <c r="H856" s="81" t="s">
        <v>24</v>
      </c>
      <c r="I856" s="113">
        <f t="shared" si="164"/>
        <v>0</v>
      </c>
      <c r="J856" s="114"/>
      <c r="K856" s="5" t="s">
        <v>24</v>
      </c>
      <c r="L856" s="6"/>
      <c r="M856" s="81" t="s">
        <v>25</v>
      </c>
      <c r="N856" s="113">
        <f t="shared" si="153"/>
        <v>0</v>
      </c>
      <c r="O856" s="114"/>
      <c r="P856" s="5" t="s">
        <v>24</v>
      </c>
      <c r="R856" s="113">
        <f t="shared" si="154"/>
        <v>0</v>
      </c>
      <c r="S856" s="114"/>
      <c r="T856" s="5" t="s">
        <v>24</v>
      </c>
      <c r="V856" s="25" t="str">
        <f t="shared" si="157"/>
        <v/>
      </c>
      <c r="W856" s="25" t="str">
        <f t="shared" si="155"/>
        <v/>
      </c>
      <c r="X856" s="25" t="str">
        <f t="shared" si="158"/>
        <v/>
      </c>
      <c r="Y856" s="25" t="s">
        <v>26</v>
      </c>
      <c r="Z856" s="29"/>
      <c r="AA856" s="25" t="str">
        <f t="shared" si="156"/>
        <v/>
      </c>
      <c r="AB856" s="29"/>
      <c r="AC856" s="29"/>
      <c r="AD856" s="87" t="str">
        <f t="shared" si="159"/>
        <v/>
      </c>
      <c r="AE856" s="95" t="str">
        <f t="shared" si="160"/>
        <v/>
      </c>
      <c r="AF856" s="23">
        <f t="shared" si="161"/>
        <v>1</v>
      </c>
      <c r="AG856" s="2">
        <f t="shared" si="162"/>
        <v>7</v>
      </c>
      <c r="AH856" s="2">
        <f t="shared" si="163"/>
        <v>1</v>
      </c>
      <c r="AI856" s="2">
        <f>COUNTIF(【編集不可】祝日一覧!$B$1:$B$23,$F856)</f>
        <v>0</v>
      </c>
      <c r="AJ856" s="2">
        <f>COUNTIF(【編集不可】祝日一覧!$B$1:$B$23,$AF856)</f>
        <v>0</v>
      </c>
      <c r="AK856" s="2" t="str">
        <f ca="1">$B856&amp;"-"&amp;COUNTIF($B$13:INDIRECT("B"&amp;12+A856),B856)</f>
        <v>-0</v>
      </c>
    </row>
    <row r="857" spans="1:37" ht="21.95" customHeight="1" x14ac:dyDescent="0.25">
      <c r="A857" s="7">
        <v>845</v>
      </c>
      <c r="B857" s="14"/>
      <c r="C857" s="28"/>
      <c r="D857" s="28"/>
      <c r="E857" s="17"/>
      <c r="F857" s="17"/>
      <c r="G857" s="6"/>
      <c r="H857" s="81" t="s">
        <v>24</v>
      </c>
      <c r="I857" s="113">
        <f t="shared" si="164"/>
        <v>0</v>
      </c>
      <c r="J857" s="114"/>
      <c r="K857" s="5" t="s">
        <v>24</v>
      </c>
      <c r="L857" s="6"/>
      <c r="M857" s="81" t="s">
        <v>25</v>
      </c>
      <c r="N857" s="113">
        <f t="shared" si="153"/>
        <v>0</v>
      </c>
      <c r="O857" s="114"/>
      <c r="P857" s="5" t="s">
        <v>24</v>
      </c>
      <c r="R857" s="113">
        <f t="shared" si="154"/>
        <v>0</v>
      </c>
      <c r="S857" s="114"/>
      <c r="T857" s="5" t="s">
        <v>24</v>
      </c>
      <c r="V857" s="25" t="str">
        <f t="shared" si="157"/>
        <v/>
      </c>
      <c r="W857" s="25" t="str">
        <f t="shared" si="155"/>
        <v/>
      </c>
      <c r="X857" s="25" t="str">
        <f t="shared" si="158"/>
        <v/>
      </c>
      <c r="Y857" s="25" t="s">
        <v>26</v>
      </c>
      <c r="Z857" s="29"/>
      <c r="AA857" s="25" t="str">
        <f t="shared" si="156"/>
        <v/>
      </c>
      <c r="AB857" s="29"/>
      <c r="AC857" s="29"/>
      <c r="AD857" s="87" t="str">
        <f t="shared" si="159"/>
        <v/>
      </c>
      <c r="AE857" s="95" t="str">
        <f t="shared" si="160"/>
        <v/>
      </c>
      <c r="AF857" s="23">
        <f t="shared" si="161"/>
        <v>1</v>
      </c>
      <c r="AG857" s="2">
        <f t="shared" si="162"/>
        <v>7</v>
      </c>
      <c r="AH857" s="2">
        <f t="shared" si="163"/>
        <v>1</v>
      </c>
      <c r="AI857" s="2">
        <f>COUNTIF(【編集不可】祝日一覧!$B$1:$B$23,$F857)</f>
        <v>0</v>
      </c>
      <c r="AJ857" s="2">
        <f>COUNTIF(【編集不可】祝日一覧!$B$1:$B$23,$AF857)</f>
        <v>0</v>
      </c>
      <c r="AK857" s="2" t="str">
        <f ca="1">$B857&amp;"-"&amp;COUNTIF($B$13:INDIRECT("B"&amp;12+A857),B857)</f>
        <v>-0</v>
      </c>
    </row>
    <row r="858" spans="1:37" ht="21.95" customHeight="1" x14ac:dyDescent="0.25">
      <c r="A858" s="7">
        <v>846</v>
      </c>
      <c r="B858" s="14"/>
      <c r="C858" s="28"/>
      <c r="D858" s="28"/>
      <c r="E858" s="17"/>
      <c r="F858" s="17"/>
      <c r="G858" s="6"/>
      <c r="H858" s="81" t="s">
        <v>24</v>
      </c>
      <c r="I858" s="113">
        <f t="shared" si="164"/>
        <v>0</v>
      </c>
      <c r="J858" s="114"/>
      <c r="K858" s="5" t="s">
        <v>24</v>
      </c>
      <c r="L858" s="6"/>
      <c r="M858" s="81" t="s">
        <v>25</v>
      </c>
      <c r="N858" s="113">
        <f t="shared" si="153"/>
        <v>0</v>
      </c>
      <c r="O858" s="114"/>
      <c r="P858" s="5" t="s">
        <v>24</v>
      </c>
      <c r="R858" s="113">
        <f t="shared" si="154"/>
        <v>0</v>
      </c>
      <c r="S858" s="114"/>
      <c r="T858" s="5" t="s">
        <v>24</v>
      </c>
      <c r="V858" s="25" t="str">
        <f t="shared" si="157"/>
        <v/>
      </c>
      <c r="W858" s="25" t="str">
        <f t="shared" si="155"/>
        <v/>
      </c>
      <c r="X858" s="25" t="str">
        <f t="shared" si="158"/>
        <v/>
      </c>
      <c r="Y858" s="25" t="s">
        <v>26</v>
      </c>
      <c r="Z858" s="29"/>
      <c r="AA858" s="25" t="str">
        <f t="shared" si="156"/>
        <v/>
      </c>
      <c r="AB858" s="29"/>
      <c r="AC858" s="29"/>
      <c r="AD858" s="87" t="str">
        <f t="shared" si="159"/>
        <v/>
      </c>
      <c r="AE858" s="95" t="str">
        <f t="shared" si="160"/>
        <v/>
      </c>
      <c r="AF858" s="23">
        <f t="shared" si="161"/>
        <v>1</v>
      </c>
      <c r="AG858" s="2">
        <f t="shared" si="162"/>
        <v>7</v>
      </c>
      <c r="AH858" s="2">
        <f t="shared" si="163"/>
        <v>1</v>
      </c>
      <c r="AI858" s="2">
        <f>COUNTIF(【編集不可】祝日一覧!$B$1:$B$23,$F858)</f>
        <v>0</v>
      </c>
      <c r="AJ858" s="2">
        <f>COUNTIF(【編集不可】祝日一覧!$B$1:$B$23,$AF858)</f>
        <v>0</v>
      </c>
      <c r="AK858" s="2" t="str">
        <f ca="1">$B858&amp;"-"&amp;COUNTIF($B$13:INDIRECT("B"&amp;12+A858),B858)</f>
        <v>-0</v>
      </c>
    </row>
    <row r="859" spans="1:37" ht="21.95" customHeight="1" x14ac:dyDescent="0.25">
      <c r="A859" s="7">
        <v>847</v>
      </c>
      <c r="B859" s="14"/>
      <c r="C859" s="28"/>
      <c r="D859" s="28"/>
      <c r="E859" s="17"/>
      <c r="F859" s="17"/>
      <c r="G859" s="6"/>
      <c r="H859" s="81" t="s">
        <v>24</v>
      </c>
      <c r="I859" s="113">
        <f t="shared" si="164"/>
        <v>0</v>
      </c>
      <c r="J859" s="114"/>
      <c r="K859" s="5" t="s">
        <v>24</v>
      </c>
      <c r="L859" s="6"/>
      <c r="M859" s="81" t="s">
        <v>25</v>
      </c>
      <c r="N859" s="113">
        <f t="shared" si="153"/>
        <v>0</v>
      </c>
      <c r="O859" s="114"/>
      <c r="P859" s="5" t="s">
        <v>24</v>
      </c>
      <c r="R859" s="113">
        <f t="shared" si="154"/>
        <v>0</v>
      </c>
      <c r="S859" s="114"/>
      <c r="T859" s="5" t="s">
        <v>24</v>
      </c>
      <c r="V859" s="25" t="str">
        <f t="shared" si="157"/>
        <v/>
      </c>
      <c r="W859" s="25" t="str">
        <f t="shared" si="155"/>
        <v/>
      </c>
      <c r="X859" s="25" t="str">
        <f t="shared" si="158"/>
        <v/>
      </c>
      <c r="Y859" s="25" t="s">
        <v>26</v>
      </c>
      <c r="Z859" s="29"/>
      <c r="AA859" s="25" t="str">
        <f t="shared" si="156"/>
        <v/>
      </c>
      <c r="AB859" s="29"/>
      <c r="AC859" s="29"/>
      <c r="AD859" s="87" t="str">
        <f t="shared" si="159"/>
        <v/>
      </c>
      <c r="AE859" s="95" t="str">
        <f t="shared" si="160"/>
        <v/>
      </c>
      <c r="AF859" s="23">
        <f t="shared" si="161"/>
        <v>1</v>
      </c>
      <c r="AG859" s="2">
        <f t="shared" si="162"/>
        <v>7</v>
      </c>
      <c r="AH859" s="2">
        <f t="shared" si="163"/>
        <v>1</v>
      </c>
      <c r="AI859" s="2">
        <f>COUNTIF(【編集不可】祝日一覧!$B$1:$B$23,$F859)</f>
        <v>0</v>
      </c>
      <c r="AJ859" s="2">
        <f>COUNTIF(【編集不可】祝日一覧!$B$1:$B$23,$AF859)</f>
        <v>0</v>
      </c>
      <c r="AK859" s="2" t="str">
        <f ca="1">$B859&amp;"-"&amp;COUNTIF($B$13:INDIRECT("B"&amp;12+A859),B859)</f>
        <v>-0</v>
      </c>
    </row>
    <row r="860" spans="1:37" ht="21.95" customHeight="1" x14ac:dyDescent="0.25">
      <c r="A860" s="7">
        <v>848</v>
      </c>
      <c r="B860" s="14"/>
      <c r="C860" s="28"/>
      <c r="D860" s="28"/>
      <c r="E860" s="17"/>
      <c r="F860" s="17"/>
      <c r="G860" s="6"/>
      <c r="H860" s="81" t="s">
        <v>24</v>
      </c>
      <c r="I860" s="113">
        <f t="shared" si="164"/>
        <v>0</v>
      </c>
      <c r="J860" s="114"/>
      <c r="K860" s="5" t="s">
        <v>24</v>
      </c>
      <c r="L860" s="6"/>
      <c r="M860" s="81" t="s">
        <v>25</v>
      </c>
      <c r="N860" s="113">
        <f t="shared" si="153"/>
        <v>0</v>
      </c>
      <c r="O860" s="114"/>
      <c r="P860" s="5" t="s">
        <v>24</v>
      </c>
      <c r="R860" s="113">
        <f t="shared" si="154"/>
        <v>0</v>
      </c>
      <c r="S860" s="114"/>
      <c r="T860" s="5" t="s">
        <v>24</v>
      </c>
      <c r="V860" s="25" t="str">
        <f t="shared" si="157"/>
        <v/>
      </c>
      <c r="W860" s="25" t="str">
        <f t="shared" si="155"/>
        <v/>
      </c>
      <c r="X860" s="25" t="str">
        <f t="shared" si="158"/>
        <v/>
      </c>
      <c r="Y860" s="25" t="s">
        <v>26</v>
      </c>
      <c r="Z860" s="29"/>
      <c r="AA860" s="25" t="str">
        <f t="shared" si="156"/>
        <v/>
      </c>
      <c r="AB860" s="29"/>
      <c r="AC860" s="29"/>
      <c r="AD860" s="87" t="str">
        <f t="shared" si="159"/>
        <v/>
      </c>
      <c r="AE860" s="95" t="str">
        <f t="shared" si="160"/>
        <v/>
      </c>
      <c r="AF860" s="23">
        <f t="shared" si="161"/>
        <v>1</v>
      </c>
      <c r="AG860" s="2">
        <f t="shared" si="162"/>
        <v>7</v>
      </c>
      <c r="AH860" s="2">
        <f t="shared" si="163"/>
        <v>1</v>
      </c>
      <c r="AI860" s="2">
        <f>COUNTIF(【編集不可】祝日一覧!$B$1:$B$23,$F860)</f>
        <v>0</v>
      </c>
      <c r="AJ860" s="2">
        <f>COUNTIF(【編集不可】祝日一覧!$B$1:$B$23,$AF860)</f>
        <v>0</v>
      </c>
      <c r="AK860" s="2" t="str">
        <f ca="1">$B860&amp;"-"&amp;COUNTIF($B$13:INDIRECT("B"&amp;12+A860),B860)</f>
        <v>-0</v>
      </c>
    </row>
    <row r="861" spans="1:37" ht="21.95" customHeight="1" x14ac:dyDescent="0.25">
      <c r="A861" s="7">
        <v>849</v>
      </c>
      <c r="B861" s="14"/>
      <c r="C861" s="28"/>
      <c r="D861" s="28"/>
      <c r="E861" s="17"/>
      <c r="F861" s="17"/>
      <c r="G861" s="6"/>
      <c r="H861" s="81" t="s">
        <v>24</v>
      </c>
      <c r="I861" s="113">
        <f t="shared" si="164"/>
        <v>0</v>
      </c>
      <c r="J861" s="114"/>
      <c r="K861" s="5" t="s">
        <v>24</v>
      </c>
      <c r="L861" s="6"/>
      <c r="M861" s="81" t="s">
        <v>25</v>
      </c>
      <c r="N861" s="113">
        <f t="shared" si="153"/>
        <v>0</v>
      </c>
      <c r="O861" s="114"/>
      <c r="P861" s="5" t="s">
        <v>24</v>
      </c>
      <c r="R861" s="113">
        <f t="shared" si="154"/>
        <v>0</v>
      </c>
      <c r="S861" s="114"/>
      <c r="T861" s="5" t="s">
        <v>24</v>
      </c>
      <c r="V861" s="25" t="str">
        <f t="shared" si="157"/>
        <v/>
      </c>
      <c r="W861" s="25" t="str">
        <f t="shared" si="155"/>
        <v/>
      </c>
      <c r="X861" s="25" t="str">
        <f t="shared" si="158"/>
        <v/>
      </c>
      <c r="Y861" s="25" t="s">
        <v>26</v>
      </c>
      <c r="Z861" s="29"/>
      <c r="AA861" s="25" t="str">
        <f t="shared" si="156"/>
        <v/>
      </c>
      <c r="AB861" s="29"/>
      <c r="AC861" s="29"/>
      <c r="AD861" s="87" t="str">
        <f t="shared" si="159"/>
        <v/>
      </c>
      <c r="AE861" s="95" t="str">
        <f t="shared" si="160"/>
        <v/>
      </c>
      <c r="AF861" s="23">
        <f t="shared" si="161"/>
        <v>1</v>
      </c>
      <c r="AG861" s="2">
        <f t="shared" si="162"/>
        <v>7</v>
      </c>
      <c r="AH861" s="2">
        <f t="shared" si="163"/>
        <v>1</v>
      </c>
      <c r="AI861" s="2">
        <f>COUNTIF(【編集不可】祝日一覧!$B$1:$B$23,$F861)</f>
        <v>0</v>
      </c>
      <c r="AJ861" s="2">
        <f>COUNTIF(【編集不可】祝日一覧!$B$1:$B$23,$AF861)</f>
        <v>0</v>
      </c>
      <c r="AK861" s="2" t="str">
        <f ca="1">$B861&amp;"-"&amp;COUNTIF($B$13:INDIRECT("B"&amp;12+A861),B861)</f>
        <v>-0</v>
      </c>
    </row>
    <row r="862" spans="1:37" ht="21.95" customHeight="1" x14ac:dyDescent="0.25">
      <c r="A862" s="7">
        <v>850</v>
      </c>
      <c r="B862" s="14"/>
      <c r="C862" s="28"/>
      <c r="D862" s="28"/>
      <c r="E862" s="17"/>
      <c r="F862" s="17"/>
      <c r="G862" s="6"/>
      <c r="H862" s="81" t="s">
        <v>24</v>
      </c>
      <c r="I862" s="113">
        <f t="shared" si="164"/>
        <v>0</v>
      </c>
      <c r="J862" s="114"/>
      <c r="K862" s="5" t="s">
        <v>24</v>
      </c>
      <c r="L862" s="6"/>
      <c r="M862" s="81" t="s">
        <v>25</v>
      </c>
      <c r="N862" s="113">
        <f t="shared" si="153"/>
        <v>0</v>
      </c>
      <c r="O862" s="114"/>
      <c r="P862" s="5" t="s">
        <v>24</v>
      </c>
      <c r="R862" s="113">
        <f t="shared" si="154"/>
        <v>0</v>
      </c>
      <c r="S862" s="114"/>
      <c r="T862" s="5" t="s">
        <v>24</v>
      </c>
      <c r="V862" s="25" t="str">
        <f t="shared" si="157"/>
        <v/>
      </c>
      <c r="W862" s="25" t="str">
        <f t="shared" si="155"/>
        <v/>
      </c>
      <c r="X862" s="25" t="str">
        <f t="shared" si="158"/>
        <v/>
      </c>
      <c r="Y862" s="25" t="s">
        <v>26</v>
      </c>
      <c r="Z862" s="29"/>
      <c r="AA862" s="25" t="str">
        <f t="shared" si="156"/>
        <v/>
      </c>
      <c r="AB862" s="29"/>
      <c r="AC862" s="29"/>
      <c r="AD862" s="87" t="str">
        <f t="shared" si="159"/>
        <v/>
      </c>
      <c r="AE862" s="95" t="str">
        <f t="shared" si="160"/>
        <v/>
      </c>
      <c r="AF862" s="23">
        <f t="shared" si="161"/>
        <v>1</v>
      </c>
      <c r="AG862" s="2">
        <f t="shared" si="162"/>
        <v>7</v>
      </c>
      <c r="AH862" s="2">
        <f t="shared" si="163"/>
        <v>1</v>
      </c>
      <c r="AI862" s="2">
        <f>COUNTIF(【編集不可】祝日一覧!$B$1:$B$23,$F862)</f>
        <v>0</v>
      </c>
      <c r="AJ862" s="2">
        <f>COUNTIF(【編集不可】祝日一覧!$B$1:$B$23,$AF862)</f>
        <v>0</v>
      </c>
      <c r="AK862" s="2" t="str">
        <f ca="1">$B862&amp;"-"&amp;COUNTIF($B$13:INDIRECT("B"&amp;12+A862),B862)</f>
        <v>-0</v>
      </c>
    </row>
    <row r="863" spans="1:37" ht="21.95" customHeight="1" x14ac:dyDescent="0.25">
      <c r="A863" s="7">
        <v>851</v>
      </c>
      <c r="B863" s="14"/>
      <c r="C863" s="28"/>
      <c r="D863" s="28"/>
      <c r="E863" s="17"/>
      <c r="F863" s="17"/>
      <c r="G863" s="6"/>
      <c r="H863" s="81" t="s">
        <v>24</v>
      </c>
      <c r="I863" s="113">
        <f t="shared" si="164"/>
        <v>0</v>
      </c>
      <c r="J863" s="114"/>
      <c r="K863" s="5" t="s">
        <v>24</v>
      </c>
      <c r="L863" s="6"/>
      <c r="M863" s="81" t="s">
        <v>25</v>
      </c>
      <c r="N863" s="113">
        <f t="shared" si="153"/>
        <v>0</v>
      </c>
      <c r="O863" s="114"/>
      <c r="P863" s="5" t="s">
        <v>24</v>
      </c>
      <c r="R863" s="113">
        <f t="shared" si="154"/>
        <v>0</v>
      </c>
      <c r="S863" s="114"/>
      <c r="T863" s="5" t="s">
        <v>24</v>
      </c>
      <c r="V863" s="25" t="str">
        <f t="shared" si="157"/>
        <v/>
      </c>
      <c r="W863" s="25" t="str">
        <f t="shared" si="155"/>
        <v/>
      </c>
      <c r="X863" s="25" t="str">
        <f t="shared" si="158"/>
        <v/>
      </c>
      <c r="Y863" s="25" t="s">
        <v>26</v>
      </c>
      <c r="Z863" s="29"/>
      <c r="AA863" s="25" t="str">
        <f t="shared" si="156"/>
        <v/>
      </c>
      <c r="AB863" s="29"/>
      <c r="AC863" s="29"/>
      <c r="AD863" s="87" t="str">
        <f t="shared" si="159"/>
        <v/>
      </c>
      <c r="AE863" s="95" t="str">
        <f t="shared" si="160"/>
        <v/>
      </c>
      <c r="AF863" s="23">
        <f t="shared" si="161"/>
        <v>1</v>
      </c>
      <c r="AG863" s="2">
        <f t="shared" si="162"/>
        <v>7</v>
      </c>
      <c r="AH863" s="2">
        <f t="shared" si="163"/>
        <v>1</v>
      </c>
      <c r="AI863" s="2">
        <f>COUNTIF(【編集不可】祝日一覧!$B$1:$B$23,$F863)</f>
        <v>0</v>
      </c>
      <c r="AJ863" s="2">
        <f>COUNTIF(【編集不可】祝日一覧!$B$1:$B$23,$AF863)</f>
        <v>0</v>
      </c>
      <c r="AK863" s="2" t="str">
        <f ca="1">$B863&amp;"-"&amp;COUNTIF($B$13:INDIRECT("B"&amp;12+A863),B863)</f>
        <v>-0</v>
      </c>
    </row>
    <row r="864" spans="1:37" ht="21.95" customHeight="1" x14ac:dyDescent="0.25">
      <c r="A864" s="7">
        <v>852</v>
      </c>
      <c r="B864" s="14"/>
      <c r="C864" s="28"/>
      <c r="D864" s="28"/>
      <c r="E864" s="17"/>
      <c r="F864" s="17"/>
      <c r="G864" s="6"/>
      <c r="H864" s="81" t="s">
        <v>24</v>
      </c>
      <c r="I864" s="113">
        <f t="shared" si="164"/>
        <v>0</v>
      </c>
      <c r="J864" s="114"/>
      <c r="K864" s="5" t="s">
        <v>24</v>
      </c>
      <c r="L864" s="6"/>
      <c r="M864" s="81" t="s">
        <v>25</v>
      </c>
      <c r="N864" s="113">
        <f t="shared" si="153"/>
        <v>0</v>
      </c>
      <c r="O864" s="114"/>
      <c r="P864" s="5" t="s">
        <v>24</v>
      </c>
      <c r="R864" s="113">
        <f t="shared" si="154"/>
        <v>0</v>
      </c>
      <c r="S864" s="114"/>
      <c r="T864" s="5" t="s">
        <v>24</v>
      </c>
      <c r="V864" s="25" t="str">
        <f t="shared" si="157"/>
        <v/>
      </c>
      <c r="W864" s="25" t="str">
        <f t="shared" si="155"/>
        <v/>
      </c>
      <c r="X864" s="25" t="str">
        <f t="shared" si="158"/>
        <v/>
      </c>
      <c r="Y864" s="25" t="s">
        <v>26</v>
      </c>
      <c r="Z864" s="29"/>
      <c r="AA864" s="25" t="str">
        <f t="shared" si="156"/>
        <v/>
      </c>
      <c r="AB864" s="29"/>
      <c r="AC864" s="29"/>
      <c r="AD864" s="87" t="str">
        <f t="shared" si="159"/>
        <v/>
      </c>
      <c r="AE864" s="95" t="str">
        <f t="shared" si="160"/>
        <v/>
      </c>
      <c r="AF864" s="23">
        <f t="shared" si="161"/>
        <v>1</v>
      </c>
      <c r="AG864" s="2">
        <f t="shared" si="162"/>
        <v>7</v>
      </c>
      <c r="AH864" s="2">
        <f t="shared" si="163"/>
        <v>1</v>
      </c>
      <c r="AI864" s="2">
        <f>COUNTIF(【編集不可】祝日一覧!$B$1:$B$23,$F864)</f>
        <v>0</v>
      </c>
      <c r="AJ864" s="2">
        <f>COUNTIF(【編集不可】祝日一覧!$B$1:$B$23,$AF864)</f>
        <v>0</v>
      </c>
      <c r="AK864" s="2" t="str">
        <f ca="1">$B864&amp;"-"&amp;COUNTIF($B$13:INDIRECT("B"&amp;12+A864),B864)</f>
        <v>-0</v>
      </c>
    </row>
    <row r="865" spans="1:37" ht="21.95" customHeight="1" x14ac:dyDescent="0.25">
      <c r="A865" s="7">
        <v>853</v>
      </c>
      <c r="B865" s="14"/>
      <c r="C865" s="28"/>
      <c r="D865" s="28"/>
      <c r="E865" s="17"/>
      <c r="F865" s="17"/>
      <c r="G865" s="6"/>
      <c r="H865" s="81" t="s">
        <v>24</v>
      </c>
      <c r="I865" s="113">
        <f t="shared" si="164"/>
        <v>0</v>
      </c>
      <c r="J865" s="114"/>
      <c r="K865" s="5" t="s">
        <v>24</v>
      </c>
      <c r="L865" s="6"/>
      <c r="M865" s="81" t="s">
        <v>25</v>
      </c>
      <c r="N865" s="113">
        <f t="shared" si="153"/>
        <v>0</v>
      </c>
      <c r="O865" s="114"/>
      <c r="P865" s="5" t="s">
        <v>24</v>
      </c>
      <c r="R865" s="113">
        <f t="shared" si="154"/>
        <v>0</v>
      </c>
      <c r="S865" s="114"/>
      <c r="T865" s="5" t="s">
        <v>24</v>
      </c>
      <c r="V865" s="25" t="str">
        <f t="shared" si="157"/>
        <v/>
      </c>
      <c r="W865" s="25" t="str">
        <f t="shared" si="155"/>
        <v/>
      </c>
      <c r="X865" s="25" t="str">
        <f t="shared" si="158"/>
        <v/>
      </c>
      <c r="Y865" s="25" t="s">
        <v>26</v>
      </c>
      <c r="Z865" s="29"/>
      <c r="AA865" s="25" t="str">
        <f t="shared" si="156"/>
        <v/>
      </c>
      <c r="AB865" s="29"/>
      <c r="AC865" s="29"/>
      <c r="AD865" s="87" t="str">
        <f t="shared" si="159"/>
        <v/>
      </c>
      <c r="AE865" s="95" t="str">
        <f t="shared" si="160"/>
        <v/>
      </c>
      <c r="AF865" s="23">
        <f t="shared" si="161"/>
        <v>1</v>
      </c>
      <c r="AG865" s="2">
        <f t="shared" si="162"/>
        <v>7</v>
      </c>
      <c r="AH865" s="2">
        <f t="shared" si="163"/>
        <v>1</v>
      </c>
      <c r="AI865" s="2">
        <f>COUNTIF(【編集不可】祝日一覧!$B$1:$B$23,$F865)</f>
        <v>0</v>
      </c>
      <c r="AJ865" s="2">
        <f>COUNTIF(【編集不可】祝日一覧!$B$1:$B$23,$AF865)</f>
        <v>0</v>
      </c>
      <c r="AK865" s="2" t="str">
        <f ca="1">$B865&amp;"-"&amp;COUNTIF($B$13:INDIRECT("B"&amp;12+A865),B865)</f>
        <v>-0</v>
      </c>
    </row>
    <row r="866" spans="1:37" ht="21.95" customHeight="1" x14ac:dyDescent="0.25">
      <c r="A866" s="7">
        <v>854</v>
      </c>
      <c r="B866" s="14"/>
      <c r="C866" s="28"/>
      <c r="D866" s="28"/>
      <c r="E866" s="17"/>
      <c r="F866" s="17"/>
      <c r="G866" s="6"/>
      <c r="H866" s="81" t="s">
        <v>24</v>
      </c>
      <c r="I866" s="113">
        <f t="shared" si="164"/>
        <v>0</v>
      </c>
      <c r="J866" s="114"/>
      <c r="K866" s="5" t="s">
        <v>24</v>
      </c>
      <c r="L866" s="6"/>
      <c r="M866" s="81" t="s">
        <v>25</v>
      </c>
      <c r="N866" s="113">
        <f t="shared" si="153"/>
        <v>0</v>
      </c>
      <c r="O866" s="114"/>
      <c r="P866" s="5" t="s">
        <v>24</v>
      </c>
      <c r="R866" s="113">
        <f t="shared" si="154"/>
        <v>0</v>
      </c>
      <c r="S866" s="114"/>
      <c r="T866" s="5" t="s">
        <v>24</v>
      </c>
      <c r="V866" s="25" t="str">
        <f t="shared" si="157"/>
        <v/>
      </c>
      <c r="W866" s="25" t="str">
        <f t="shared" si="155"/>
        <v/>
      </c>
      <c r="X866" s="25" t="str">
        <f t="shared" si="158"/>
        <v/>
      </c>
      <c r="Y866" s="25" t="s">
        <v>26</v>
      </c>
      <c r="Z866" s="29"/>
      <c r="AA866" s="25" t="str">
        <f t="shared" si="156"/>
        <v/>
      </c>
      <c r="AB866" s="29"/>
      <c r="AC866" s="29"/>
      <c r="AD866" s="87" t="str">
        <f t="shared" si="159"/>
        <v/>
      </c>
      <c r="AE866" s="95" t="str">
        <f t="shared" si="160"/>
        <v/>
      </c>
      <c r="AF866" s="23">
        <f t="shared" si="161"/>
        <v>1</v>
      </c>
      <c r="AG866" s="2">
        <f t="shared" si="162"/>
        <v>7</v>
      </c>
      <c r="AH866" s="2">
        <f t="shared" si="163"/>
        <v>1</v>
      </c>
      <c r="AI866" s="2">
        <f>COUNTIF(【編集不可】祝日一覧!$B$1:$B$23,$F866)</f>
        <v>0</v>
      </c>
      <c r="AJ866" s="2">
        <f>COUNTIF(【編集不可】祝日一覧!$B$1:$B$23,$AF866)</f>
        <v>0</v>
      </c>
      <c r="AK866" s="2" t="str">
        <f ca="1">$B866&amp;"-"&amp;COUNTIF($B$13:INDIRECT("B"&amp;12+A866),B866)</f>
        <v>-0</v>
      </c>
    </row>
    <row r="867" spans="1:37" ht="21.95" customHeight="1" x14ac:dyDescent="0.25">
      <c r="A867" s="7">
        <v>855</v>
      </c>
      <c r="B867" s="14"/>
      <c r="C867" s="28"/>
      <c r="D867" s="28"/>
      <c r="E867" s="17"/>
      <c r="F867" s="17"/>
      <c r="G867" s="6"/>
      <c r="H867" s="81" t="s">
        <v>24</v>
      </c>
      <c r="I867" s="113">
        <f t="shared" si="164"/>
        <v>0</v>
      </c>
      <c r="J867" s="114"/>
      <c r="K867" s="5" t="s">
        <v>24</v>
      </c>
      <c r="L867" s="6"/>
      <c r="M867" s="81" t="s">
        <v>25</v>
      </c>
      <c r="N867" s="113">
        <f t="shared" si="153"/>
        <v>0</v>
      </c>
      <c r="O867" s="114"/>
      <c r="P867" s="5" t="s">
        <v>24</v>
      </c>
      <c r="R867" s="113">
        <f t="shared" si="154"/>
        <v>0</v>
      </c>
      <c r="S867" s="114"/>
      <c r="T867" s="5" t="s">
        <v>24</v>
      </c>
      <c r="V867" s="25" t="str">
        <f t="shared" si="157"/>
        <v/>
      </c>
      <c r="W867" s="25" t="str">
        <f t="shared" si="155"/>
        <v/>
      </c>
      <c r="X867" s="25" t="str">
        <f t="shared" si="158"/>
        <v/>
      </c>
      <c r="Y867" s="25" t="s">
        <v>26</v>
      </c>
      <c r="Z867" s="29"/>
      <c r="AA867" s="25" t="str">
        <f t="shared" si="156"/>
        <v/>
      </c>
      <c r="AB867" s="29"/>
      <c r="AC867" s="29"/>
      <c r="AD867" s="87" t="str">
        <f t="shared" si="159"/>
        <v/>
      </c>
      <c r="AE867" s="95" t="str">
        <f t="shared" si="160"/>
        <v/>
      </c>
      <c r="AF867" s="23">
        <f t="shared" si="161"/>
        <v>1</v>
      </c>
      <c r="AG867" s="2">
        <f t="shared" si="162"/>
        <v>7</v>
      </c>
      <c r="AH867" s="2">
        <f t="shared" si="163"/>
        <v>1</v>
      </c>
      <c r="AI867" s="2">
        <f>COUNTIF(【編集不可】祝日一覧!$B$1:$B$23,$F867)</f>
        <v>0</v>
      </c>
      <c r="AJ867" s="2">
        <f>COUNTIF(【編集不可】祝日一覧!$B$1:$B$23,$AF867)</f>
        <v>0</v>
      </c>
      <c r="AK867" s="2" t="str">
        <f ca="1">$B867&amp;"-"&amp;COUNTIF($B$13:INDIRECT("B"&amp;12+A867),B867)</f>
        <v>-0</v>
      </c>
    </row>
    <row r="868" spans="1:37" ht="21.95" customHeight="1" x14ac:dyDescent="0.25">
      <c r="A868" s="7">
        <v>856</v>
      </c>
      <c r="B868" s="14"/>
      <c r="C868" s="28"/>
      <c r="D868" s="28"/>
      <c r="E868" s="17"/>
      <c r="F868" s="17"/>
      <c r="G868" s="6"/>
      <c r="H868" s="81" t="s">
        <v>24</v>
      </c>
      <c r="I868" s="113">
        <f t="shared" si="164"/>
        <v>0</v>
      </c>
      <c r="J868" s="114"/>
      <c r="K868" s="5" t="s">
        <v>24</v>
      </c>
      <c r="L868" s="6"/>
      <c r="M868" s="81" t="s">
        <v>25</v>
      </c>
      <c r="N868" s="113">
        <f t="shared" si="153"/>
        <v>0</v>
      </c>
      <c r="O868" s="114"/>
      <c r="P868" s="5" t="s">
        <v>24</v>
      </c>
      <c r="R868" s="113">
        <f t="shared" si="154"/>
        <v>0</v>
      </c>
      <c r="S868" s="114"/>
      <c r="T868" s="5" t="s">
        <v>24</v>
      </c>
      <c r="V868" s="25" t="str">
        <f t="shared" si="157"/>
        <v/>
      </c>
      <c r="W868" s="25" t="str">
        <f t="shared" si="155"/>
        <v/>
      </c>
      <c r="X868" s="25" t="str">
        <f t="shared" si="158"/>
        <v/>
      </c>
      <c r="Y868" s="25" t="s">
        <v>26</v>
      </c>
      <c r="Z868" s="29"/>
      <c r="AA868" s="25" t="str">
        <f t="shared" si="156"/>
        <v/>
      </c>
      <c r="AB868" s="29"/>
      <c r="AC868" s="29"/>
      <c r="AD868" s="87" t="str">
        <f t="shared" si="159"/>
        <v/>
      </c>
      <c r="AE868" s="95" t="str">
        <f t="shared" si="160"/>
        <v/>
      </c>
      <c r="AF868" s="23">
        <f t="shared" si="161"/>
        <v>1</v>
      </c>
      <c r="AG868" s="2">
        <f t="shared" si="162"/>
        <v>7</v>
      </c>
      <c r="AH868" s="2">
        <f t="shared" si="163"/>
        <v>1</v>
      </c>
      <c r="AI868" s="2">
        <f>COUNTIF(【編集不可】祝日一覧!$B$1:$B$23,$F868)</f>
        <v>0</v>
      </c>
      <c r="AJ868" s="2">
        <f>COUNTIF(【編集不可】祝日一覧!$B$1:$B$23,$AF868)</f>
        <v>0</v>
      </c>
      <c r="AK868" s="2" t="str">
        <f ca="1">$B868&amp;"-"&amp;COUNTIF($B$13:INDIRECT("B"&amp;12+A868),B868)</f>
        <v>-0</v>
      </c>
    </row>
    <row r="869" spans="1:37" ht="21.95" customHeight="1" x14ac:dyDescent="0.25">
      <c r="A869" s="7">
        <v>857</v>
      </c>
      <c r="B869" s="14"/>
      <c r="C869" s="28"/>
      <c r="D869" s="28"/>
      <c r="E869" s="17"/>
      <c r="F869" s="17"/>
      <c r="G869" s="6"/>
      <c r="H869" s="81" t="s">
        <v>24</v>
      </c>
      <c r="I869" s="113">
        <f t="shared" si="164"/>
        <v>0</v>
      </c>
      <c r="J869" s="114"/>
      <c r="K869" s="5" t="s">
        <v>24</v>
      </c>
      <c r="L869" s="6"/>
      <c r="M869" s="81" t="s">
        <v>25</v>
      </c>
      <c r="N869" s="113">
        <f t="shared" si="153"/>
        <v>0</v>
      </c>
      <c r="O869" s="114"/>
      <c r="P869" s="5" t="s">
        <v>24</v>
      </c>
      <c r="R869" s="113">
        <f t="shared" si="154"/>
        <v>0</v>
      </c>
      <c r="S869" s="114"/>
      <c r="T869" s="5" t="s">
        <v>24</v>
      </c>
      <c r="V869" s="25" t="str">
        <f t="shared" si="157"/>
        <v/>
      </c>
      <c r="W869" s="25" t="str">
        <f t="shared" si="155"/>
        <v/>
      </c>
      <c r="X869" s="25" t="str">
        <f t="shared" si="158"/>
        <v/>
      </c>
      <c r="Y869" s="25" t="s">
        <v>26</v>
      </c>
      <c r="Z869" s="29"/>
      <c r="AA869" s="25" t="str">
        <f t="shared" si="156"/>
        <v/>
      </c>
      <c r="AB869" s="29"/>
      <c r="AC869" s="29"/>
      <c r="AD869" s="87" t="str">
        <f t="shared" si="159"/>
        <v/>
      </c>
      <c r="AE869" s="95" t="str">
        <f t="shared" si="160"/>
        <v/>
      </c>
      <c r="AF869" s="23">
        <f t="shared" si="161"/>
        <v>1</v>
      </c>
      <c r="AG869" s="2">
        <f t="shared" si="162"/>
        <v>7</v>
      </c>
      <c r="AH869" s="2">
        <f t="shared" si="163"/>
        <v>1</v>
      </c>
      <c r="AI869" s="2">
        <f>COUNTIF(【編集不可】祝日一覧!$B$1:$B$23,$F869)</f>
        <v>0</v>
      </c>
      <c r="AJ869" s="2">
        <f>COUNTIF(【編集不可】祝日一覧!$B$1:$B$23,$AF869)</f>
        <v>0</v>
      </c>
      <c r="AK869" s="2" t="str">
        <f ca="1">$B869&amp;"-"&amp;COUNTIF($B$13:INDIRECT("B"&amp;12+A869),B869)</f>
        <v>-0</v>
      </c>
    </row>
    <row r="870" spans="1:37" ht="21.95" customHeight="1" x14ac:dyDescent="0.25">
      <c r="A870" s="7">
        <v>858</v>
      </c>
      <c r="B870" s="14"/>
      <c r="C870" s="28"/>
      <c r="D870" s="28"/>
      <c r="E870" s="17"/>
      <c r="F870" s="17"/>
      <c r="G870" s="6"/>
      <c r="H870" s="81" t="s">
        <v>24</v>
      </c>
      <c r="I870" s="113">
        <f t="shared" si="164"/>
        <v>0</v>
      </c>
      <c r="J870" s="114"/>
      <c r="K870" s="5" t="s">
        <v>24</v>
      </c>
      <c r="L870" s="6"/>
      <c r="M870" s="81" t="s">
        <v>25</v>
      </c>
      <c r="N870" s="113">
        <f t="shared" si="153"/>
        <v>0</v>
      </c>
      <c r="O870" s="114"/>
      <c r="P870" s="5" t="s">
        <v>24</v>
      </c>
      <c r="R870" s="113">
        <f t="shared" si="154"/>
        <v>0</v>
      </c>
      <c r="S870" s="114"/>
      <c r="T870" s="5" t="s">
        <v>24</v>
      </c>
      <c r="V870" s="25" t="str">
        <f t="shared" si="157"/>
        <v/>
      </c>
      <c r="W870" s="25" t="str">
        <f t="shared" si="155"/>
        <v/>
      </c>
      <c r="X870" s="25" t="str">
        <f t="shared" si="158"/>
        <v/>
      </c>
      <c r="Y870" s="25" t="s">
        <v>26</v>
      </c>
      <c r="Z870" s="29"/>
      <c r="AA870" s="25" t="str">
        <f t="shared" si="156"/>
        <v/>
      </c>
      <c r="AB870" s="29"/>
      <c r="AC870" s="29"/>
      <c r="AD870" s="87" t="str">
        <f t="shared" si="159"/>
        <v/>
      </c>
      <c r="AE870" s="95" t="str">
        <f t="shared" si="160"/>
        <v/>
      </c>
      <c r="AF870" s="23">
        <f t="shared" si="161"/>
        <v>1</v>
      </c>
      <c r="AG870" s="2">
        <f t="shared" si="162"/>
        <v>7</v>
      </c>
      <c r="AH870" s="2">
        <f t="shared" si="163"/>
        <v>1</v>
      </c>
      <c r="AI870" s="2">
        <f>COUNTIF(【編集不可】祝日一覧!$B$1:$B$23,$F870)</f>
        <v>0</v>
      </c>
      <c r="AJ870" s="2">
        <f>COUNTIF(【編集不可】祝日一覧!$B$1:$B$23,$AF870)</f>
        <v>0</v>
      </c>
      <c r="AK870" s="2" t="str">
        <f ca="1">$B870&amp;"-"&amp;COUNTIF($B$13:INDIRECT("B"&amp;12+A870),B870)</f>
        <v>-0</v>
      </c>
    </row>
    <row r="871" spans="1:37" ht="21.95" customHeight="1" x14ac:dyDescent="0.25">
      <c r="A871" s="7">
        <v>859</v>
      </c>
      <c r="B871" s="14"/>
      <c r="C871" s="28"/>
      <c r="D871" s="28"/>
      <c r="E871" s="17"/>
      <c r="F871" s="17"/>
      <c r="G871" s="6"/>
      <c r="H871" s="81" t="s">
        <v>24</v>
      </c>
      <c r="I871" s="113">
        <f t="shared" si="164"/>
        <v>0</v>
      </c>
      <c r="J871" s="114"/>
      <c r="K871" s="5" t="s">
        <v>24</v>
      </c>
      <c r="L871" s="6"/>
      <c r="M871" s="81" t="s">
        <v>25</v>
      </c>
      <c r="N871" s="113">
        <f t="shared" si="153"/>
        <v>0</v>
      </c>
      <c r="O871" s="114"/>
      <c r="P871" s="5" t="s">
        <v>24</v>
      </c>
      <c r="R871" s="113">
        <f t="shared" si="154"/>
        <v>0</v>
      </c>
      <c r="S871" s="114"/>
      <c r="T871" s="5" t="s">
        <v>24</v>
      </c>
      <c r="V871" s="25" t="str">
        <f t="shared" si="157"/>
        <v/>
      </c>
      <c r="W871" s="25" t="str">
        <f t="shared" si="155"/>
        <v/>
      </c>
      <c r="X871" s="25" t="str">
        <f t="shared" si="158"/>
        <v/>
      </c>
      <c r="Y871" s="25" t="s">
        <v>26</v>
      </c>
      <c r="Z871" s="29"/>
      <c r="AA871" s="25" t="str">
        <f t="shared" si="156"/>
        <v/>
      </c>
      <c r="AB871" s="29"/>
      <c r="AC871" s="29"/>
      <c r="AD871" s="87" t="str">
        <f t="shared" si="159"/>
        <v/>
      </c>
      <c r="AE871" s="95" t="str">
        <f t="shared" si="160"/>
        <v/>
      </c>
      <c r="AF871" s="23">
        <f t="shared" si="161"/>
        <v>1</v>
      </c>
      <c r="AG871" s="2">
        <f t="shared" si="162"/>
        <v>7</v>
      </c>
      <c r="AH871" s="2">
        <f t="shared" si="163"/>
        <v>1</v>
      </c>
      <c r="AI871" s="2">
        <f>COUNTIF(【編集不可】祝日一覧!$B$1:$B$23,$F871)</f>
        <v>0</v>
      </c>
      <c r="AJ871" s="2">
        <f>COUNTIF(【編集不可】祝日一覧!$B$1:$B$23,$AF871)</f>
        <v>0</v>
      </c>
      <c r="AK871" s="2" t="str">
        <f ca="1">$B871&amp;"-"&amp;COUNTIF($B$13:INDIRECT("B"&amp;12+A871),B871)</f>
        <v>-0</v>
      </c>
    </row>
    <row r="872" spans="1:37" ht="21.95" customHeight="1" x14ac:dyDescent="0.25">
      <c r="A872" s="7">
        <v>860</v>
      </c>
      <c r="B872" s="14"/>
      <c r="C872" s="28"/>
      <c r="D872" s="28"/>
      <c r="E872" s="17"/>
      <c r="F872" s="17"/>
      <c r="G872" s="6"/>
      <c r="H872" s="81" t="s">
        <v>24</v>
      </c>
      <c r="I872" s="113">
        <f t="shared" si="164"/>
        <v>0</v>
      </c>
      <c r="J872" s="114"/>
      <c r="K872" s="5" t="s">
        <v>24</v>
      </c>
      <c r="L872" s="6"/>
      <c r="M872" s="81" t="s">
        <v>25</v>
      </c>
      <c r="N872" s="113">
        <f t="shared" si="153"/>
        <v>0</v>
      </c>
      <c r="O872" s="114"/>
      <c r="P872" s="5" t="s">
        <v>24</v>
      </c>
      <c r="R872" s="113">
        <f t="shared" si="154"/>
        <v>0</v>
      </c>
      <c r="S872" s="114"/>
      <c r="T872" s="5" t="s">
        <v>24</v>
      </c>
      <c r="V872" s="25" t="str">
        <f t="shared" si="157"/>
        <v/>
      </c>
      <c r="W872" s="25" t="str">
        <f t="shared" si="155"/>
        <v/>
      </c>
      <c r="X872" s="25" t="str">
        <f t="shared" si="158"/>
        <v/>
      </c>
      <c r="Y872" s="25" t="s">
        <v>26</v>
      </c>
      <c r="Z872" s="29"/>
      <c r="AA872" s="25" t="str">
        <f t="shared" si="156"/>
        <v/>
      </c>
      <c r="AB872" s="29"/>
      <c r="AC872" s="29"/>
      <c r="AD872" s="87" t="str">
        <f t="shared" si="159"/>
        <v/>
      </c>
      <c r="AE872" s="95" t="str">
        <f t="shared" si="160"/>
        <v/>
      </c>
      <c r="AF872" s="23">
        <f t="shared" si="161"/>
        <v>1</v>
      </c>
      <c r="AG872" s="2">
        <f t="shared" si="162"/>
        <v>7</v>
      </c>
      <c r="AH872" s="2">
        <f t="shared" si="163"/>
        <v>1</v>
      </c>
      <c r="AI872" s="2">
        <f>COUNTIF(【編集不可】祝日一覧!$B$1:$B$23,$F872)</f>
        <v>0</v>
      </c>
      <c r="AJ872" s="2">
        <f>COUNTIF(【編集不可】祝日一覧!$B$1:$B$23,$AF872)</f>
        <v>0</v>
      </c>
      <c r="AK872" s="2" t="str">
        <f ca="1">$B872&amp;"-"&amp;COUNTIF($B$13:INDIRECT("B"&amp;12+A872),B872)</f>
        <v>-0</v>
      </c>
    </row>
    <row r="873" spans="1:37" ht="21.95" customHeight="1" x14ac:dyDescent="0.25">
      <c r="A873" s="7">
        <v>861</v>
      </c>
      <c r="B873" s="14"/>
      <c r="C873" s="28"/>
      <c r="D873" s="28"/>
      <c r="E873" s="17"/>
      <c r="F873" s="17"/>
      <c r="G873" s="6"/>
      <c r="H873" s="81" t="s">
        <v>24</v>
      </c>
      <c r="I873" s="113">
        <f t="shared" si="164"/>
        <v>0</v>
      </c>
      <c r="J873" s="114"/>
      <c r="K873" s="5" t="s">
        <v>24</v>
      </c>
      <c r="L873" s="6"/>
      <c r="M873" s="81" t="s">
        <v>25</v>
      </c>
      <c r="N873" s="113">
        <f t="shared" si="153"/>
        <v>0</v>
      </c>
      <c r="O873" s="114"/>
      <c r="P873" s="5" t="s">
        <v>24</v>
      </c>
      <c r="R873" s="113">
        <f t="shared" si="154"/>
        <v>0</v>
      </c>
      <c r="S873" s="114"/>
      <c r="T873" s="5" t="s">
        <v>24</v>
      </c>
      <c r="V873" s="25" t="str">
        <f t="shared" si="157"/>
        <v/>
      </c>
      <c r="W873" s="25" t="str">
        <f t="shared" si="155"/>
        <v/>
      </c>
      <c r="X873" s="25" t="str">
        <f t="shared" si="158"/>
        <v/>
      </c>
      <c r="Y873" s="25" t="s">
        <v>26</v>
      </c>
      <c r="Z873" s="29"/>
      <c r="AA873" s="25" t="str">
        <f t="shared" si="156"/>
        <v/>
      </c>
      <c r="AB873" s="29"/>
      <c r="AC873" s="29"/>
      <c r="AD873" s="87" t="str">
        <f t="shared" si="159"/>
        <v/>
      </c>
      <c r="AE873" s="95" t="str">
        <f t="shared" si="160"/>
        <v/>
      </c>
      <c r="AF873" s="23">
        <f t="shared" si="161"/>
        <v>1</v>
      </c>
      <c r="AG873" s="2">
        <f t="shared" si="162"/>
        <v>7</v>
      </c>
      <c r="AH873" s="2">
        <f t="shared" si="163"/>
        <v>1</v>
      </c>
      <c r="AI873" s="2">
        <f>COUNTIF(【編集不可】祝日一覧!$B$1:$B$23,$F873)</f>
        <v>0</v>
      </c>
      <c r="AJ873" s="2">
        <f>COUNTIF(【編集不可】祝日一覧!$B$1:$B$23,$AF873)</f>
        <v>0</v>
      </c>
      <c r="AK873" s="2" t="str">
        <f ca="1">$B873&amp;"-"&amp;COUNTIF($B$13:INDIRECT("B"&amp;12+A873),B873)</f>
        <v>-0</v>
      </c>
    </row>
    <row r="874" spans="1:37" ht="21.95" customHeight="1" x14ac:dyDescent="0.25">
      <c r="A874" s="7">
        <v>862</v>
      </c>
      <c r="B874" s="14"/>
      <c r="C874" s="28"/>
      <c r="D874" s="28"/>
      <c r="E874" s="17"/>
      <c r="F874" s="17"/>
      <c r="G874" s="6"/>
      <c r="H874" s="81" t="s">
        <v>24</v>
      </c>
      <c r="I874" s="113">
        <f t="shared" si="164"/>
        <v>0</v>
      </c>
      <c r="J874" s="114"/>
      <c r="K874" s="5" t="s">
        <v>24</v>
      </c>
      <c r="L874" s="6"/>
      <c r="M874" s="81" t="s">
        <v>25</v>
      </c>
      <c r="N874" s="113">
        <f t="shared" si="153"/>
        <v>0</v>
      </c>
      <c r="O874" s="114"/>
      <c r="P874" s="5" t="s">
        <v>24</v>
      </c>
      <c r="R874" s="113">
        <f t="shared" si="154"/>
        <v>0</v>
      </c>
      <c r="S874" s="114"/>
      <c r="T874" s="5" t="s">
        <v>24</v>
      </c>
      <c r="V874" s="25" t="str">
        <f t="shared" si="157"/>
        <v/>
      </c>
      <c r="W874" s="25" t="str">
        <f t="shared" si="155"/>
        <v/>
      </c>
      <c r="X874" s="25" t="str">
        <f t="shared" si="158"/>
        <v/>
      </c>
      <c r="Y874" s="25" t="s">
        <v>26</v>
      </c>
      <c r="Z874" s="29"/>
      <c r="AA874" s="25" t="str">
        <f t="shared" si="156"/>
        <v/>
      </c>
      <c r="AB874" s="29"/>
      <c r="AC874" s="29"/>
      <c r="AD874" s="87" t="str">
        <f t="shared" si="159"/>
        <v/>
      </c>
      <c r="AE874" s="95" t="str">
        <f t="shared" si="160"/>
        <v/>
      </c>
      <c r="AF874" s="23">
        <f t="shared" si="161"/>
        <v>1</v>
      </c>
      <c r="AG874" s="2">
        <f t="shared" si="162"/>
        <v>7</v>
      </c>
      <c r="AH874" s="2">
        <f t="shared" si="163"/>
        <v>1</v>
      </c>
      <c r="AI874" s="2">
        <f>COUNTIF(【編集不可】祝日一覧!$B$1:$B$23,$F874)</f>
        <v>0</v>
      </c>
      <c r="AJ874" s="2">
        <f>COUNTIF(【編集不可】祝日一覧!$B$1:$B$23,$AF874)</f>
        <v>0</v>
      </c>
      <c r="AK874" s="2" t="str">
        <f ca="1">$B874&amp;"-"&amp;COUNTIF($B$13:INDIRECT("B"&amp;12+A874),B874)</f>
        <v>-0</v>
      </c>
    </row>
    <row r="875" spans="1:37" ht="21.95" customHeight="1" x14ac:dyDescent="0.25">
      <c r="A875" s="7">
        <v>863</v>
      </c>
      <c r="B875" s="14"/>
      <c r="C875" s="28"/>
      <c r="D875" s="28"/>
      <c r="E875" s="17"/>
      <c r="F875" s="17"/>
      <c r="G875" s="6"/>
      <c r="H875" s="81" t="s">
        <v>24</v>
      </c>
      <c r="I875" s="113">
        <f t="shared" si="164"/>
        <v>0</v>
      </c>
      <c r="J875" s="114"/>
      <c r="K875" s="5" t="s">
        <v>24</v>
      </c>
      <c r="L875" s="6"/>
      <c r="M875" s="81" t="s">
        <v>25</v>
      </c>
      <c r="N875" s="113">
        <f t="shared" si="153"/>
        <v>0</v>
      </c>
      <c r="O875" s="114"/>
      <c r="P875" s="5" t="s">
        <v>24</v>
      </c>
      <c r="R875" s="113">
        <f t="shared" si="154"/>
        <v>0</v>
      </c>
      <c r="S875" s="114"/>
      <c r="T875" s="5" t="s">
        <v>24</v>
      </c>
      <c r="V875" s="25" t="str">
        <f t="shared" si="157"/>
        <v/>
      </c>
      <c r="W875" s="25" t="str">
        <f t="shared" si="155"/>
        <v/>
      </c>
      <c r="X875" s="25" t="str">
        <f t="shared" si="158"/>
        <v/>
      </c>
      <c r="Y875" s="25" t="s">
        <v>26</v>
      </c>
      <c r="Z875" s="29"/>
      <c r="AA875" s="25" t="str">
        <f t="shared" si="156"/>
        <v/>
      </c>
      <c r="AB875" s="29"/>
      <c r="AC875" s="29"/>
      <c r="AD875" s="87" t="str">
        <f t="shared" si="159"/>
        <v/>
      </c>
      <c r="AE875" s="95" t="str">
        <f t="shared" si="160"/>
        <v/>
      </c>
      <c r="AF875" s="23">
        <f t="shared" si="161"/>
        <v>1</v>
      </c>
      <c r="AG875" s="2">
        <f t="shared" si="162"/>
        <v>7</v>
      </c>
      <c r="AH875" s="2">
        <f t="shared" si="163"/>
        <v>1</v>
      </c>
      <c r="AI875" s="2">
        <f>COUNTIF(【編集不可】祝日一覧!$B$1:$B$23,$F875)</f>
        <v>0</v>
      </c>
      <c r="AJ875" s="2">
        <f>COUNTIF(【編集不可】祝日一覧!$B$1:$B$23,$AF875)</f>
        <v>0</v>
      </c>
      <c r="AK875" s="2" t="str">
        <f ca="1">$B875&amp;"-"&amp;COUNTIF($B$13:INDIRECT("B"&amp;12+A875),B875)</f>
        <v>-0</v>
      </c>
    </row>
    <row r="876" spans="1:37" ht="21.95" customHeight="1" x14ac:dyDescent="0.25">
      <c r="A876" s="7">
        <v>864</v>
      </c>
      <c r="B876" s="14"/>
      <c r="C876" s="28"/>
      <c r="D876" s="28"/>
      <c r="E876" s="17"/>
      <c r="F876" s="17"/>
      <c r="G876" s="6"/>
      <c r="H876" s="81" t="s">
        <v>24</v>
      </c>
      <c r="I876" s="113">
        <f t="shared" si="164"/>
        <v>0</v>
      </c>
      <c r="J876" s="114"/>
      <c r="K876" s="5" t="s">
        <v>24</v>
      </c>
      <c r="L876" s="6"/>
      <c r="M876" s="81" t="s">
        <v>25</v>
      </c>
      <c r="N876" s="113">
        <f t="shared" si="153"/>
        <v>0</v>
      </c>
      <c r="O876" s="114"/>
      <c r="P876" s="5" t="s">
        <v>24</v>
      </c>
      <c r="R876" s="113">
        <f t="shared" si="154"/>
        <v>0</v>
      </c>
      <c r="S876" s="114"/>
      <c r="T876" s="5" t="s">
        <v>24</v>
      </c>
      <c r="V876" s="25" t="str">
        <f t="shared" si="157"/>
        <v/>
      </c>
      <c r="W876" s="25" t="str">
        <f t="shared" si="155"/>
        <v/>
      </c>
      <c r="X876" s="25" t="str">
        <f t="shared" si="158"/>
        <v/>
      </c>
      <c r="Y876" s="25" t="s">
        <v>26</v>
      </c>
      <c r="Z876" s="29"/>
      <c r="AA876" s="25" t="str">
        <f t="shared" si="156"/>
        <v/>
      </c>
      <c r="AB876" s="29"/>
      <c r="AC876" s="29"/>
      <c r="AD876" s="87" t="str">
        <f t="shared" si="159"/>
        <v/>
      </c>
      <c r="AE876" s="95" t="str">
        <f t="shared" si="160"/>
        <v/>
      </c>
      <c r="AF876" s="23">
        <f t="shared" si="161"/>
        <v>1</v>
      </c>
      <c r="AG876" s="2">
        <f t="shared" si="162"/>
        <v>7</v>
      </c>
      <c r="AH876" s="2">
        <f t="shared" si="163"/>
        <v>1</v>
      </c>
      <c r="AI876" s="2">
        <f>COUNTIF(【編集不可】祝日一覧!$B$1:$B$23,$F876)</f>
        <v>0</v>
      </c>
      <c r="AJ876" s="2">
        <f>COUNTIF(【編集不可】祝日一覧!$B$1:$B$23,$AF876)</f>
        <v>0</v>
      </c>
      <c r="AK876" s="2" t="str">
        <f ca="1">$B876&amp;"-"&amp;COUNTIF($B$13:INDIRECT("B"&amp;12+A876),B876)</f>
        <v>-0</v>
      </c>
    </row>
    <row r="877" spans="1:37" ht="21.95" customHeight="1" x14ac:dyDescent="0.25">
      <c r="A877" s="7">
        <v>865</v>
      </c>
      <c r="B877" s="14"/>
      <c r="C877" s="28"/>
      <c r="D877" s="28"/>
      <c r="E877" s="17"/>
      <c r="F877" s="17"/>
      <c r="G877" s="6"/>
      <c r="H877" s="81" t="s">
        <v>24</v>
      </c>
      <c r="I877" s="113">
        <f t="shared" si="164"/>
        <v>0</v>
      </c>
      <c r="J877" s="114"/>
      <c r="K877" s="5" t="s">
        <v>24</v>
      </c>
      <c r="L877" s="6"/>
      <c r="M877" s="81" t="s">
        <v>25</v>
      </c>
      <c r="N877" s="113">
        <f t="shared" si="153"/>
        <v>0</v>
      </c>
      <c r="O877" s="114"/>
      <c r="P877" s="5" t="s">
        <v>24</v>
      </c>
      <c r="R877" s="113">
        <f t="shared" si="154"/>
        <v>0</v>
      </c>
      <c r="S877" s="114"/>
      <c r="T877" s="5" t="s">
        <v>24</v>
      </c>
      <c r="V877" s="25" t="str">
        <f t="shared" si="157"/>
        <v/>
      </c>
      <c r="W877" s="25" t="str">
        <f t="shared" si="155"/>
        <v/>
      </c>
      <c r="X877" s="25" t="str">
        <f t="shared" si="158"/>
        <v/>
      </c>
      <c r="Y877" s="25" t="s">
        <v>26</v>
      </c>
      <c r="Z877" s="29"/>
      <c r="AA877" s="25" t="str">
        <f t="shared" si="156"/>
        <v/>
      </c>
      <c r="AB877" s="29"/>
      <c r="AC877" s="29"/>
      <c r="AD877" s="87" t="str">
        <f t="shared" si="159"/>
        <v/>
      </c>
      <c r="AE877" s="95" t="str">
        <f t="shared" si="160"/>
        <v/>
      </c>
      <c r="AF877" s="23">
        <f t="shared" si="161"/>
        <v>1</v>
      </c>
      <c r="AG877" s="2">
        <f t="shared" si="162"/>
        <v>7</v>
      </c>
      <c r="AH877" s="2">
        <f t="shared" si="163"/>
        <v>1</v>
      </c>
      <c r="AI877" s="2">
        <f>COUNTIF(【編集不可】祝日一覧!$B$1:$B$23,$F877)</f>
        <v>0</v>
      </c>
      <c r="AJ877" s="2">
        <f>COUNTIF(【編集不可】祝日一覧!$B$1:$B$23,$AF877)</f>
        <v>0</v>
      </c>
      <c r="AK877" s="2" t="str">
        <f ca="1">$B877&amp;"-"&amp;COUNTIF($B$13:INDIRECT("B"&amp;12+A877),B877)</f>
        <v>-0</v>
      </c>
    </row>
    <row r="878" spans="1:37" ht="21.95" customHeight="1" x14ac:dyDescent="0.25">
      <c r="A878" s="7">
        <v>866</v>
      </c>
      <c r="B878" s="14"/>
      <c r="C878" s="28"/>
      <c r="D878" s="28"/>
      <c r="E878" s="17"/>
      <c r="F878" s="17"/>
      <c r="G878" s="6"/>
      <c r="H878" s="81" t="s">
        <v>24</v>
      </c>
      <c r="I878" s="113">
        <f t="shared" si="164"/>
        <v>0</v>
      </c>
      <c r="J878" s="114"/>
      <c r="K878" s="5" t="s">
        <v>24</v>
      </c>
      <c r="L878" s="6"/>
      <c r="M878" s="81" t="s">
        <v>25</v>
      </c>
      <c r="N878" s="113">
        <f t="shared" si="153"/>
        <v>0</v>
      </c>
      <c r="O878" s="114"/>
      <c r="P878" s="5" t="s">
        <v>24</v>
      </c>
      <c r="R878" s="113">
        <f t="shared" si="154"/>
        <v>0</v>
      </c>
      <c r="S878" s="114"/>
      <c r="T878" s="5" t="s">
        <v>24</v>
      </c>
      <c r="V878" s="25" t="str">
        <f t="shared" si="157"/>
        <v/>
      </c>
      <c r="W878" s="25" t="str">
        <f t="shared" si="155"/>
        <v/>
      </c>
      <c r="X878" s="25" t="str">
        <f t="shared" si="158"/>
        <v/>
      </c>
      <c r="Y878" s="25" t="s">
        <v>26</v>
      </c>
      <c r="Z878" s="29"/>
      <c r="AA878" s="25" t="str">
        <f t="shared" si="156"/>
        <v/>
      </c>
      <c r="AB878" s="29"/>
      <c r="AC878" s="29"/>
      <c r="AD878" s="87" t="str">
        <f t="shared" si="159"/>
        <v/>
      </c>
      <c r="AE878" s="95" t="str">
        <f t="shared" si="160"/>
        <v/>
      </c>
      <c r="AF878" s="23">
        <f t="shared" si="161"/>
        <v>1</v>
      </c>
      <c r="AG878" s="2">
        <f t="shared" si="162"/>
        <v>7</v>
      </c>
      <c r="AH878" s="2">
        <f t="shared" si="163"/>
        <v>1</v>
      </c>
      <c r="AI878" s="2">
        <f>COUNTIF(【編集不可】祝日一覧!$B$1:$B$23,$F878)</f>
        <v>0</v>
      </c>
      <c r="AJ878" s="2">
        <f>COUNTIF(【編集不可】祝日一覧!$B$1:$B$23,$AF878)</f>
        <v>0</v>
      </c>
      <c r="AK878" s="2" t="str">
        <f ca="1">$B878&amp;"-"&amp;COUNTIF($B$13:INDIRECT("B"&amp;12+A878),B878)</f>
        <v>-0</v>
      </c>
    </row>
    <row r="879" spans="1:37" ht="21.95" customHeight="1" x14ac:dyDescent="0.25">
      <c r="A879" s="7">
        <v>867</v>
      </c>
      <c r="B879" s="14"/>
      <c r="C879" s="28"/>
      <c r="D879" s="28"/>
      <c r="E879" s="17"/>
      <c r="F879" s="17"/>
      <c r="G879" s="6"/>
      <c r="H879" s="81" t="s">
        <v>24</v>
      </c>
      <c r="I879" s="113">
        <f t="shared" si="164"/>
        <v>0</v>
      </c>
      <c r="J879" s="114"/>
      <c r="K879" s="5" t="s">
        <v>24</v>
      </c>
      <c r="L879" s="6"/>
      <c r="M879" s="81" t="s">
        <v>25</v>
      </c>
      <c r="N879" s="113">
        <f t="shared" si="153"/>
        <v>0</v>
      </c>
      <c r="O879" s="114"/>
      <c r="P879" s="5" t="s">
        <v>24</v>
      </c>
      <c r="R879" s="113">
        <f t="shared" si="154"/>
        <v>0</v>
      </c>
      <c r="S879" s="114"/>
      <c r="T879" s="5" t="s">
        <v>24</v>
      </c>
      <c r="V879" s="25" t="str">
        <f t="shared" si="157"/>
        <v/>
      </c>
      <c r="W879" s="25" t="str">
        <f t="shared" si="155"/>
        <v/>
      </c>
      <c r="X879" s="25" t="str">
        <f t="shared" si="158"/>
        <v/>
      </c>
      <c r="Y879" s="25" t="s">
        <v>26</v>
      </c>
      <c r="Z879" s="29"/>
      <c r="AA879" s="25" t="str">
        <f t="shared" si="156"/>
        <v/>
      </c>
      <c r="AB879" s="29"/>
      <c r="AC879" s="29"/>
      <c r="AD879" s="87" t="str">
        <f t="shared" si="159"/>
        <v/>
      </c>
      <c r="AE879" s="95" t="str">
        <f t="shared" si="160"/>
        <v/>
      </c>
      <c r="AF879" s="23">
        <f t="shared" si="161"/>
        <v>1</v>
      </c>
      <c r="AG879" s="2">
        <f t="shared" si="162"/>
        <v>7</v>
      </c>
      <c r="AH879" s="2">
        <f t="shared" si="163"/>
        <v>1</v>
      </c>
      <c r="AI879" s="2">
        <f>COUNTIF(【編集不可】祝日一覧!$B$1:$B$23,$F879)</f>
        <v>0</v>
      </c>
      <c r="AJ879" s="2">
        <f>COUNTIF(【編集不可】祝日一覧!$B$1:$B$23,$AF879)</f>
        <v>0</v>
      </c>
      <c r="AK879" s="2" t="str">
        <f ca="1">$B879&amp;"-"&amp;COUNTIF($B$13:INDIRECT("B"&amp;12+A879),B879)</f>
        <v>-0</v>
      </c>
    </row>
    <row r="880" spans="1:37" ht="21.95" customHeight="1" x14ac:dyDescent="0.25">
      <c r="A880" s="7">
        <v>868</v>
      </c>
      <c r="B880" s="14"/>
      <c r="C880" s="28"/>
      <c r="D880" s="28"/>
      <c r="E880" s="17"/>
      <c r="F880" s="17"/>
      <c r="G880" s="6"/>
      <c r="H880" s="81" t="s">
        <v>24</v>
      </c>
      <c r="I880" s="113">
        <f t="shared" si="164"/>
        <v>0</v>
      </c>
      <c r="J880" s="114"/>
      <c r="K880" s="5" t="s">
        <v>24</v>
      </c>
      <c r="L880" s="6"/>
      <c r="M880" s="81" t="s">
        <v>25</v>
      </c>
      <c r="N880" s="113">
        <f t="shared" si="153"/>
        <v>0</v>
      </c>
      <c r="O880" s="114"/>
      <c r="P880" s="5" t="s">
        <v>24</v>
      </c>
      <c r="R880" s="113">
        <f t="shared" si="154"/>
        <v>0</v>
      </c>
      <c r="S880" s="114"/>
      <c r="T880" s="5" t="s">
        <v>24</v>
      </c>
      <c r="V880" s="25" t="str">
        <f t="shared" si="157"/>
        <v/>
      </c>
      <c r="W880" s="25" t="str">
        <f t="shared" si="155"/>
        <v/>
      </c>
      <c r="X880" s="25" t="str">
        <f t="shared" si="158"/>
        <v/>
      </c>
      <c r="Y880" s="25" t="s">
        <v>26</v>
      </c>
      <c r="Z880" s="29"/>
      <c r="AA880" s="25" t="str">
        <f t="shared" si="156"/>
        <v/>
      </c>
      <c r="AB880" s="29"/>
      <c r="AC880" s="29"/>
      <c r="AD880" s="87" t="str">
        <f t="shared" si="159"/>
        <v/>
      </c>
      <c r="AE880" s="95" t="str">
        <f t="shared" si="160"/>
        <v/>
      </c>
      <c r="AF880" s="23">
        <f t="shared" si="161"/>
        <v>1</v>
      </c>
      <c r="AG880" s="2">
        <f t="shared" si="162"/>
        <v>7</v>
      </c>
      <c r="AH880" s="2">
        <f t="shared" si="163"/>
        <v>1</v>
      </c>
      <c r="AI880" s="2">
        <f>COUNTIF(【編集不可】祝日一覧!$B$1:$B$23,$F880)</f>
        <v>0</v>
      </c>
      <c r="AJ880" s="2">
        <f>COUNTIF(【編集不可】祝日一覧!$B$1:$B$23,$AF880)</f>
        <v>0</v>
      </c>
      <c r="AK880" s="2" t="str">
        <f ca="1">$B880&amp;"-"&amp;COUNTIF($B$13:INDIRECT("B"&amp;12+A880),B880)</f>
        <v>-0</v>
      </c>
    </row>
    <row r="881" spans="1:37" ht="21.95" customHeight="1" x14ac:dyDescent="0.25">
      <c r="A881" s="7">
        <v>869</v>
      </c>
      <c r="B881" s="14"/>
      <c r="C881" s="28"/>
      <c r="D881" s="28"/>
      <c r="E881" s="17"/>
      <c r="F881" s="17"/>
      <c r="G881" s="6"/>
      <c r="H881" s="81" t="s">
        <v>24</v>
      </c>
      <c r="I881" s="113">
        <f t="shared" si="164"/>
        <v>0</v>
      </c>
      <c r="J881" s="114"/>
      <c r="K881" s="5" t="s">
        <v>24</v>
      </c>
      <c r="L881" s="6"/>
      <c r="M881" s="81" t="s">
        <v>25</v>
      </c>
      <c r="N881" s="113">
        <f t="shared" si="153"/>
        <v>0</v>
      </c>
      <c r="O881" s="114"/>
      <c r="P881" s="5" t="s">
        <v>24</v>
      </c>
      <c r="R881" s="113">
        <f t="shared" si="154"/>
        <v>0</v>
      </c>
      <c r="S881" s="114"/>
      <c r="T881" s="5" t="s">
        <v>24</v>
      </c>
      <c r="V881" s="25" t="str">
        <f t="shared" si="157"/>
        <v/>
      </c>
      <c r="W881" s="25" t="str">
        <f t="shared" si="155"/>
        <v/>
      </c>
      <c r="X881" s="25" t="str">
        <f t="shared" si="158"/>
        <v/>
      </c>
      <c r="Y881" s="25" t="s">
        <v>26</v>
      </c>
      <c r="Z881" s="29"/>
      <c r="AA881" s="25" t="str">
        <f t="shared" si="156"/>
        <v/>
      </c>
      <c r="AB881" s="29"/>
      <c r="AC881" s="29"/>
      <c r="AD881" s="87" t="str">
        <f t="shared" si="159"/>
        <v/>
      </c>
      <c r="AE881" s="95" t="str">
        <f t="shared" si="160"/>
        <v/>
      </c>
      <c r="AF881" s="23">
        <f t="shared" si="161"/>
        <v>1</v>
      </c>
      <c r="AG881" s="2">
        <f t="shared" si="162"/>
        <v>7</v>
      </c>
      <c r="AH881" s="2">
        <f t="shared" si="163"/>
        <v>1</v>
      </c>
      <c r="AI881" s="2">
        <f>COUNTIF(【編集不可】祝日一覧!$B$1:$B$23,$F881)</f>
        <v>0</v>
      </c>
      <c r="AJ881" s="2">
        <f>COUNTIF(【編集不可】祝日一覧!$B$1:$B$23,$AF881)</f>
        <v>0</v>
      </c>
      <c r="AK881" s="2" t="str">
        <f ca="1">$B881&amp;"-"&amp;COUNTIF($B$13:INDIRECT("B"&amp;12+A881),B881)</f>
        <v>-0</v>
      </c>
    </row>
    <row r="882" spans="1:37" ht="21.95" customHeight="1" x14ac:dyDescent="0.25">
      <c r="A882" s="7">
        <v>870</v>
      </c>
      <c r="B882" s="14"/>
      <c r="C882" s="28"/>
      <c r="D882" s="28"/>
      <c r="E882" s="17"/>
      <c r="F882" s="17"/>
      <c r="G882" s="6"/>
      <c r="H882" s="81" t="s">
        <v>24</v>
      </c>
      <c r="I882" s="113">
        <f t="shared" si="164"/>
        <v>0</v>
      </c>
      <c r="J882" s="114"/>
      <c r="K882" s="5" t="s">
        <v>24</v>
      </c>
      <c r="L882" s="6"/>
      <c r="M882" s="81" t="s">
        <v>25</v>
      </c>
      <c r="N882" s="113">
        <f t="shared" si="153"/>
        <v>0</v>
      </c>
      <c r="O882" s="114"/>
      <c r="P882" s="5" t="s">
        <v>24</v>
      </c>
      <c r="R882" s="113">
        <f t="shared" si="154"/>
        <v>0</v>
      </c>
      <c r="S882" s="114"/>
      <c r="T882" s="5" t="s">
        <v>24</v>
      </c>
      <c r="V882" s="25" t="str">
        <f t="shared" si="157"/>
        <v/>
      </c>
      <c r="W882" s="25" t="str">
        <f t="shared" si="155"/>
        <v/>
      </c>
      <c r="X882" s="25" t="str">
        <f t="shared" si="158"/>
        <v/>
      </c>
      <c r="Y882" s="25" t="s">
        <v>26</v>
      </c>
      <c r="Z882" s="29"/>
      <c r="AA882" s="25" t="str">
        <f t="shared" si="156"/>
        <v/>
      </c>
      <c r="AB882" s="29"/>
      <c r="AC882" s="29"/>
      <c r="AD882" s="87" t="str">
        <f t="shared" si="159"/>
        <v/>
      </c>
      <c r="AE882" s="95" t="str">
        <f t="shared" si="160"/>
        <v/>
      </c>
      <c r="AF882" s="23">
        <f t="shared" si="161"/>
        <v>1</v>
      </c>
      <c r="AG882" s="2">
        <f t="shared" si="162"/>
        <v>7</v>
      </c>
      <c r="AH882" s="2">
        <f t="shared" si="163"/>
        <v>1</v>
      </c>
      <c r="AI882" s="2">
        <f>COUNTIF(【編集不可】祝日一覧!$B$1:$B$23,$F882)</f>
        <v>0</v>
      </c>
      <c r="AJ882" s="2">
        <f>COUNTIF(【編集不可】祝日一覧!$B$1:$B$23,$AF882)</f>
        <v>0</v>
      </c>
      <c r="AK882" s="2" t="str">
        <f ca="1">$B882&amp;"-"&amp;COUNTIF($B$13:INDIRECT("B"&amp;12+A882),B882)</f>
        <v>-0</v>
      </c>
    </row>
    <row r="883" spans="1:37" ht="21.95" customHeight="1" x14ac:dyDescent="0.25">
      <c r="A883" s="7">
        <v>871</v>
      </c>
      <c r="B883" s="14"/>
      <c r="C883" s="28"/>
      <c r="D883" s="28"/>
      <c r="E883" s="17"/>
      <c r="F883" s="17"/>
      <c r="G883" s="6"/>
      <c r="H883" s="81" t="s">
        <v>24</v>
      </c>
      <c r="I883" s="113">
        <f t="shared" si="164"/>
        <v>0</v>
      </c>
      <c r="J883" s="114"/>
      <c r="K883" s="5" t="s">
        <v>24</v>
      </c>
      <c r="L883" s="6"/>
      <c r="M883" s="81" t="s">
        <v>25</v>
      </c>
      <c r="N883" s="113">
        <f t="shared" si="153"/>
        <v>0</v>
      </c>
      <c r="O883" s="114"/>
      <c r="P883" s="5" t="s">
        <v>24</v>
      </c>
      <c r="R883" s="113">
        <f t="shared" si="154"/>
        <v>0</v>
      </c>
      <c r="S883" s="114"/>
      <c r="T883" s="5" t="s">
        <v>24</v>
      </c>
      <c r="V883" s="25" t="str">
        <f t="shared" si="157"/>
        <v/>
      </c>
      <c r="W883" s="25" t="str">
        <f t="shared" si="155"/>
        <v/>
      </c>
      <c r="X883" s="25" t="str">
        <f t="shared" si="158"/>
        <v/>
      </c>
      <c r="Y883" s="25" t="s">
        <v>26</v>
      </c>
      <c r="Z883" s="29"/>
      <c r="AA883" s="25" t="str">
        <f t="shared" si="156"/>
        <v/>
      </c>
      <c r="AB883" s="29"/>
      <c r="AC883" s="29"/>
      <c r="AD883" s="87" t="str">
        <f t="shared" si="159"/>
        <v/>
      </c>
      <c r="AE883" s="95" t="str">
        <f t="shared" si="160"/>
        <v/>
      </c>
      <c r="AF883" s="23">
        <f t="shared" si="161"/>
        <v>1</v>
      </c>
      <c r="AG883" s="2">
        <f t="shared" si="162"/>
        <v>7</v>
      </c>
      <c r="AH883" s="2">
        <f t="shared" si="163"/>
        <v>1</v>
      </c>
      <c r="AI883" s="2">
        <f>COUNTIF(【編集不可】祝日一覧!$B$1:$B$23,$F883)</f>
        <v>0</v>
      </c>
      <c r="AJ883" s="2">
        <f>COUNTIF(【編集不可】祝日一覧!$B$1:$B$23,$AF883)</f>
        <v>0</v>
      </c>
      <c r="AK883" s="2" t="str">
        <f ca="1">$B883&amp;"-"&amp;COUNTIF($B$13:INDIRECT("B"&amp;12+A883),B883)</f>
        <v>-0</v>
      </c>
    </row>
    <row r="884" spans="1:37" ht="21.95" customHeight="1" x14ac:dyDescent="0.25">
      <c r="A884" s="7">
        <v>872</v>
      </c>
      <c r="B884" s="14"/>
      <c r="C884" s="28"/>
      <c r="D884" s="28"/>
      <c r="E884" s="17"/>
      <c r="F884" s="17"/>
      <c r="G884" s="6"/>
      <c r="H884" s="81" t="s">
        <v>24</v>
      </c>
      <c r="I884" s="113">
        <f t="shared" si="164"/>
        <v>0</v>
      </c>
      <c r="J884" s="114"/>
      <c r="K884" s="5" t="s">
        <v>24</v>
      </c>
      <c r="L884" s="6"/>
      <c r="M884" s="81" t="s">
        <v>25</v>
      </c>
      <c r="N884" s="113">
        <f t="shared" si="153"/>
        <v>0</v>
      </c>
      <c r="O884" s="114"/>
      <c r="P884" s="5" t="s">
        <v>24</v>
      </c>
      <c r="R884" s="113">
        <f t="shared" si="154"/>
        <v>0</v>
      </c>
      <c r="S884" s="114"/>
      <c r="T884" s="5" t="s">
        <v>24</v>
      </c>
      <c r="V884" s="25" t="str">
        <f t="shared" si="157"/>
        <v/>
      </c>
      <c r="W884" s="25" t="str">
        <f t="shared" si="155"/>
        <v/>
      </c>
      <c r="X884" s="25" t="str">
        <f t="shared" si="158"/>
        <v/>
      </c>
      <c r="Y884" s="25" t="s">
        <v>26</v>
      </c>
      <c r="Z884" s="29"/>
      <c r="AA884" s="25" t="str">
        <f t="shared" si="156"/>
        <v/>
      </c>
      <c r="AB884" s="29"/>
      <c r="AC884" s="29"/>
      <c r="AD884" s="87" t="str">
        <f t="shared" si="159"/>
        <v/>
      </c>
      <c r="AE884" s="95" t="str">
        <f t="shared" si="160"/>
        <v/>
      </c>
      <c r="AF884" s="23">
        <f t="shared" si="161"/>
        <v>1</v>
      </c>
      <c r="AG884" s="2">
        <f t="shared" si="162"/>
        <v>7</v>
      </c>
      <c r="AH884" s="2">
        <f t="shared" si="163"/>
        <v>1</v>
      </c>
      <c r="AI884" s="2">
        <f>COUNTIF(【編集不可】祝日一覧!$B$1:$B$23,$F884)</f>
        <v>0</v>
      </c>
      <c r="AJ884" s="2">
        <f>COUNTIF(【編集不可】祝日一覧!$B$1:$B$23,$AF884)</f>
        <v>0</v>
      </c>
      <c r="AK884" s="2" t="str">
        <f ca="1">$B884&amp;"-"&amp;COUNTIF($B$13:INDIRECT("B"&amp;12+A884),B884)</f>
        <v>-0</v>
      </c>
    </row>
    <row r="885" spans="1:37" ht="21.95" customHeight="1" x14ac:dyDescent="0.25">
      <c r="A885" s="7">
        <v>873</v>
      </c>
      <c r="B885" s="14"/>
      <c r="C885" s="28"/>
      <c r="D885" s="28"/>
      <c r="E885" s="17"/>
      <c r="F885" s="17"/>
      <c r="G885" s="6"/>
      <c r="H885" s="81" t="s">
        <v>24</v>
      </c>
      <c r="I885" s="113">
        <f t="shared" si="164"/>
        <v>0</v>
      </c>
      <c r="J885" s="114"/>
      <c r="K885" s="5" t="s">
        <v>24</v>
      </c>
      <c r="L885" s="6"/>
      <c r="M885" s="81" t="s">
        <v>25</v>
      </c>
      <c r="N885" s="113">
        <f t="shared" si="153"/>
        <v>0</v>
      </c>
      <c r="O885" s="114"/>
      <c r="P885" s="5" t="s">
        <v>24</v>
      </c>
      <c r="R885" s="113">
        <f t="shared" si="154"/>
        <v>0</v>
      </c>
      <c r="S885" s="114"/>
      <c r="T885" s="5" t="s">
        <v>24</v>
      </c>
      <c r="V885" s="25" t="str">
        <f t="shared" si="157"/>
        <v/>
      </c>
      <c r="W885" s="25" t="str">
        <f t="shared" si="155"/>
        <v/>
      </c>
      <c r="X885" s="25" t="str">
        <f t="shared" si="158"/>
        <v/>
      </c>
      <c r="Y885" s="25" t="s">
        <v>26</v>
      </c>
      <c r="Z885" s="29"/>
      <c r="AA885" s="25" t="str">
        <f t="shared" si="156"/>
        <v/>
      </c>
      <c r="AB885" s="29"/>
      <c r="AC885" s="29"/>
      <c r="AD885" s="87" t="str">
        <f t="shared" si="159"/>
        <v/>
      </c>
      <c r="AE885" s="95" t="str">
        <f t="shared" si="160"/>
        <v/>
      </c>
      <c r="AF885" s="23">
        <f t="shared" si="161"/>
        <v>1</v>
      </c>
      <c r="AG885" s="2">
        <f t="shared" si="162"/>
        <v>7</v>
      </c>
      <c r="AH885" s="2">
        <f t="shared" si="163"/>
        <v>1</v>
      </c>
      <c r="AI885" s="2">
        <f>COUNTIF(【編集不可】祝日一覧!$B$1:$B$23,$F885)</f>
        <v>0</v>
      </c>
      <c r="AJ885" s="2">
        <f>COUNTIF(【編集不可】祝日一覧!$B$1:$B$23,$AF885)</f>
        <v>0</v>
      </c>
      <c r="AK885" s="2" t="str">
        <f ca="1">$B885&amp;"-"&amp;COUNTIF($B$13:INDIRECT("B"&amp;12+A885),B885)</f>
        <v>-0</v>
      </c>
    </row>
    <row r="886" spans="1:37" ht="21.95" customHeight="1" x14ac:dyDescent="0.25">
      <c r="A886" s="7">
        <v>874</v>
      </c>
      <c r="B886" s="14"/>
      <c r="C886" s="28"/>
      <c r="D886" s="28"/>
      <c r="E886" s="17"/>
      <c r="F886" s="17"/>
      <c r="G886" s="6"/>
      <c r="H886" s="81" t="s">
        <v>24</v>
      </c>
      <c r="I886" s="113">
        <f t="shared" si="164"/>
        <v>0</v>
      </c>
      <c r="J886" s="114"/>
      <c r="K886" s="5" t="s">
        <v>24</v>
      </c>
      <c r="L886" s="6"/>
      <c r="M886" s="81" t="s">
        <v>25</v>
      </c>
      <c r="N886" s="113">
        <f t="shared" si="153"/>
        <v>0</v>
      </c>
      <c r="O886" s="114"/>
      <c r="P886" s="5" t="s">
        <v>24</v>
      </c>
      <c r="R886" s="113">
        <f t="shared" si="154"/>
        <v>0</v>
      </c>
      <c r="S886" s="114"/>
      <c r="T886" s="5" t="s">
        <v>24</v>
      </c>
      <c r="V886" s="25" t="str">
        <f t="shared" si="157"/>
        <v/>
      </c>
      <c r="W886" s="25" t="str">
        <f t="shared" si="155"/>
        <v/>
      </c>
      <c r="X886" s="25" t="str">
        <f t="shared" si="158"/>
        <v/>
      </c>
      <c r="Y886" s="25" t="s">
        <v>26</v>
      </c>
      <c r="Z886" s="29"/>
      <c r="AA886" s="25" t="str">
        <f t="shared" si="156"/>
        <v/>
      </c>
      <c r="AB886" s="29"/>
      <c r="AC886" s="29"/>
      <c r="AD886" s="87" t="str">
        <f t="shared" si="159"/>
        <v/>
      </c>
      <c r="AE886" s="95" t="str">
        <f t="shared" si="160"/>
        <v/>
      </c>
      <c r="AF886" s="23">
        <f t="shared" si="161"/>
        <v>1</v>
      </c>
      <c r="AG886" s="2">
        <f t="shared" si="162"/>
        <v>7</v>
      </c>
      <c r="AH886" s="2">
        <f t="shared" si="163"/>
        <v>1</v>
      </c>
      <c r="AI886" s="2">
        <f>COUNTIF(【編集不可】祝日一覧!$B$1:$B$23,$F886)</f>
        <v>0</v>
      </c>
      <c r="AJ886" s="2">
        <f>COUNTIF(【編集不可】祝日一覧!$B$1:$B$23,$AF886)</f>
        <v>0</v>
      </c>
      <c r="AK886" s="2" t="str">
        <f ca="1">$B886&amp;"-"&amp;COUNTIF($B$13:INDIRECT("B"&amp;12+A886),B886)</f>
        <v>-0</v>
      </c>
    </row>
    <row r="887" spans="1:37" ht="21.95" customHeight="1" x14ac:dyDescent="0.25">
      <c r="A887" s="7">
        <v>875</v>
      </c>
      <c r="B887" s="14"/>
      <c r="C887" s="28"/>
      <c r="D887" s="28"/>
      <c r="E887" s="17"/>
      <c r="F887" s="17"/>
      <c r="G887" s="6"/>
      <c r="H887" s="81" t="s">
        <v>24</v>
      </c>
      <c r="I887" s="113">
        <f t="shared" si="164"/>
        <v>0</v>
      </c>
      <c r="J887" s="114"/>
      <c r="K887" s="5" t="s">
        <v>24</v>
      </c>
      <c r="L887" s="6"/>
      <c r="M887" s="81" t="s">
        <v>25</v>
      </c>
      <c r="N887" s="113">
        <f t="shared" si="153"/>
        <v>0</v>
      </c>
      <c r="O887" s="114"/>
      <c r="P887" s="5" t="s">
        <v>24</v>
      </c>
      <c r="R887" s="113">
        <f t="shared" si="154"/>
        <v>0</v>
      </c>
      <c r="S887" s="114"/>
      <c r="T887" s="5" t="s">
        <v>24</v>
      </c>
      <c r="V887" s="25" t="str">
        <f t="shared" si="157"/>
        <v/>
      </c>
      <c r="W887" s="25" t="str">
        <f t="shared" si="155"/>
        <v/>
      </c>
      <c r="X887" s="25" t="str">
        <f t="shared" si="158"/>
        <v/>
      </c>
      <c r="Y887" s="25" t="s">
        <v>26</v>
      </c>
      <c r="Z887" s="29"/>
      <c r="AA887" s="25" t="str">
        <f t="shared" si="156"/>
        <v/>
      </c>
      <c r="AB887" s="29"/>
      <c r="AC887" s="29"/>
      <c r="AD887" s="87" t="str">
        <f t="shared" si="159"/>
        <v/>
      </c>
      <c r="AE887" s="95" t="str">
        <f t="shared" si="160"/>
        <v/>
      </c>
      <c r="AF887" s="23">
        <f t="shared" si="161"/>
        <v>1</v>
      </c>
      <c r="AG887" s="2">
        <f t="shared" si="162"/>
        <v>7</v>
      </c>
      <c r="AH887" s="2">
        <f t="shared" si="163"/>
        <v>1</v>
      </c>
      <c r="AI887" s="2">
        <f>COUNTIF(【編集不可】祝日一覧!$B$1:$B$23,$F887)</f>
        <v>0</v>
      </c>
      <c r="AJ887" s="2">
        <f>COUNTIF(【編集不可】祝日一覧!$B$1:$B$23,$AF887)</f>
        <v>0</v>
      </c>
      <c r="AK887" s="2" t="str">
        <f ca="1">$B887&amp;"-"&amp;COUNTIF($B$13:INDIRECT("B"&amp;12+A887),B887)</f>
        <v>-0</v>
      </c>
    </row>
    <row r="888" spans="1:37" ht="21.95" customHeight="1" x14ac:dyDescent="0.25">
      <c r="A888" s="7">
        <v>876</v>
      </c>
      <c r="B888" s="14"/>
      <c r="C888" s="28"/>
      <c r="D888" s="28"/>
      <c r="E888" s="17"/>
      <c r="F888" s="17"/>
      <c r="G888" s="6"/>
      <c r="H888" s="81" t="s">
        <v>24</v>
      </c>
      <c r="I888" s="113">
        <f t="shared" si="164"/>
        <v>0</v>
      </c>
      <c r="J888" s="114"/>
      <c r="K888" s="5" t="s">
        <v>24</v>
      </c>
      <c r="L888" s="6"/>
      <c r="M888" s="81" t="s">
        <v>25</v>
      </c>
      <c r="N888" s="113">
        <f t="shared" si="153"/>
        <v>0</v>
      </c>
      <c r="O888" s="114"/>
      <c r="P888" s="5" t="s">
        <v>24</v>
      </c>
      <c r="R888" s="113">
        <f t="shared" si="154"/>
        <v>0</v>
      </c>
      <c r="S888" s="114"/>
      <c r="T888" s="5" t="s">
        <v>24</v>
      </c>
      <c r="V888" s="25" t="str">
        <f t="shared" si="157"/>
        <v/>
      </c>
      <c r="W888" s="25" t="str">
        <f t="shared" si="155"/>
        <v/>
      </c>
      <c r="X888" s="25" t="str">
        <f t="shared" si="158"/>
        <v/>
      </c>
      <c r="Y888" s="25" t="s">
        <v>26</v>
      </c>
      <c r="Z888" s="29"/>
      <c r="AA888" s="25" t="str">
        <f t="shared" si="156"/>
        <v/>
      </c>
      <c r="AB888" s="29"/>
      <c r="AC888" s="29"/>
      <c r="AD888" s="87" t="str">
        <f t="shared" si="159"/>
        <v/>
      </c>
      <c r="AE888" s="95" t="str">
        <f t="shared" si="160"/>
        <v/>
      </c>
      <c r="AF888" s="23">
        <f t="shared" si="161"/>
        <v>1</v>
      </c>
      <c r="AG888" s="2">
        <f t="shared" si="162"/>
        <v>7</v>
      </c>
      <c r="AH888" s="2">
        <f t="shared" si="163"/>
        <v>1</v>
      </c>
      <c r="AI888" s="2">
        <f>COUNTIF(【編集不可】祝日一覧!$B$1:$B$23,$F888)</f>
        <v>0</v>
      </c>
      <c r="AJ888" s="2">
        <f>COUNTIF(【編集不可】祝日一覧!$B$1:$B$23,$AF888)</f>
        <v>0</v>
      </c>
      <c r="AK888" s="2" t="str">
        <f ca="1">$B888&amp;"-"&amp;COUNTIF($B$13:INDIRECT("B"&amp;12+A888),B888)</f>
        <v>-0</v>
      </c>
    </row>
    <row r="889" spans="1:37" ht="21.95" customHeight="1" x14ac:dyDescent="0.25">
      <c r="A889" s="7">
        <v>877</v>
      </c>
      <c r="B889" s="14"/>
      <c r="C889" s="28"/>
      <c r="D889" s="28"/>
      <c r="E889" s="17"/>
      <c r="F889" s="17"/>
      <c r="G889" s="6"/>
      <c r="H889" s="81" t="s">
        <v>24</v>
      </c>
      <c r="I889" s="113">
        <f t="shared" si="164"/>
        <v>0</v>
      </c>
      <c r="J889" s="114"/>
      <c r="K889" s="5" t="s">
        <v>24</v>
      </c>
      <c r="L889" s="6"/>
      <c r="M889" s="81" t="s">
        <v>25</v>
      </c>
      <c r="N889" s="113">
        <f t="shared" si="153"/>
        <v>0</v>
      </c>
      <c r="O889" s="114"/>
      <c r="P889" s="5" t="s">
        <v>24</v>
      </c>
      <c r="R889" s="113">
        <f t="shared" si="154"/>
        <v>0</v>
      </c>
      <c r="S889" s="114"/>
      <c r="T889" s="5" t="s">
        <v>24</v>
      </c>
      <c r="V889" s="25" t="str">
        <f t="shared" si="157"/>
        <v/>
      </c>
      <c r="W889" s="25" t="str">
        <f t="shared" si="155"/>
        <v/>
      </c>
      <c r="X889" s="25" t="str">
        <f t="shared" si="158"/>
        <v/>
      </c>
      <c r="Y889" s="25" t="s">
        <v>26</v>
      </c>
      <c r="Z889" s="29"/>
      <c r="AA889" s="25" t="str">
        <f t="shared" si="156"/>
        <v/>
      </c>
      <c r="AB889" s="29"/>
      <c r="AC889" s="29"/>
      <c r="AD889" s="87" t="str">
        <f t="shared" si="159"/>
        <v/>
      </c>
      <c r="AE889" s="95" t="str">
        <f t="shared" si="160"/>
        <v/>
      </c>
      <c r="AF889" s="23">
        <f t="shared" si="161"/>
        <v>1</v>
      </c>
      <c r="AG889" s="2">
        <f t="shared" si="162"/>
        <v>7</v>
      </c>
      <c r="AH889" s="2">
        <f t="shared" si="163"/>
        <v>1</v>
      </c>
      <c r="AI889" s="2">
        <f>COUNTIF(【編集不可】祝日一覧!$B$1:$B$23,$F889)</f>
        <v>0</v>
      </c>
      <c r="AJ889" s="2">
        <f>COUNTIF(【編集不可】祝日一覧!$B$1:$B$23,$AF889)</f>
        <v>0</v>
      </c>
      <c r="AK889" s="2" t="str">
        <f ca="1">$B889&amp;"-"&amp;COUNTIF($B$13:INDIRECT("B"&amp;12+A889),B889)</f>
        <v>-0</v>
      </c>
    </row>
    <row r="890" spans="1:37" ht="21.95" customHeight="1" x14ac:dyDescent="0.25">
      <c r="A890" s="7">
        <v>878</v>
      </c>
      <c r="B890" s="14"/>
      <c r="C890" s="28"/>
      <c r="D890" s="28"/>
      <c r="E890" s="17"/>
      <c r="F890" s="17"/>
      <c r="G890" s="6"/>
      <c r="H890" s="81" t="s">
        <v>24</v>
      </c>
      <c r="I890" s="113">
        <f t="shared" si="164"/>
        <v>0</v>
      </c>
      <c r="J890" s="114"/>
      <c r="K890" s="5" t="s">
        <v>24</v>
      </c>
      <c r="L890" s="6"/>
      <c r="M890" s="81" t="s">
        <v>25</v>
      </c>
      <c r="N890" s="113">
        <f t="shared" si="153"/>
        <v>0</v>
      </c>
      <c r="O890" s="114"/>
      <c r="P890" s="5" t="s">
        <v>24</v>
      </c>
      <c r="R890" s="113">
        <f t="shared" si="154"/>
        <v>0</v>
      </c>
      <c r="S890" s="114"/>
      <c r="T890" s="5" t="s">
        <v>24</v>
      </c>
      <c r="V890" s="25" t="str">
        <f t="shared" si="157"/>
        <v/>
      </c>
      <c r="W890" s="25" t="str">
        <f t="shared" si="155"/>
        <v/>
      </c>
      <c r="X890" s="25" t="str">
        <f t="shared" si="158"/>
        <v/>
      </c>
      <c r="Y890" s="25" t="s">
        <v>26</v>
      </c>
      <c r="Z890" s="29"/>
      <c r="AA890" s="25" t="str">
        <f t="shared" si="156"/>
        <v/>
      </c>
      <c r="AB890" s="29"/>
      <c r="AC890" s="29"/>
      <c r="AD890" s="87" t="str">
        <f t="shared" si="159"/>
        <v/>
      </c>
      <c r="AE890" s="95" t="str">
        <f t="shared" si="160"/>
        <v/>
      </c>
      <c r="AF890" s="23">
        <f t="shared" si="161"/>
        <v>1</v>
      </c>
      <c r="AG890" s="2">
        <f t="shared" si="162"/>
        <v>7</v>
      </c>
      <c r="AH890" s="2">
        <f t="shared" si="163"/>
        <v>1</v>
      </c>
      <c r="AI890" s="2">
        <f>COUNTIF(【編集不可】祝日一覧!$B$1:$B$23,$F890)</f>
        <v>0</v>
      </c>
      <c r="AJ890" s="2">
        <f>COUNTIF(【編集不可】祝日一覧!$B$1:$B$23,$AF890)</f>
        <v>0</v>
      </c>
      <c r="AK890" s="2" t="str">
        <f ca="1">$B890&amp;"-"&amp;COUNTIF($B$13:INDIRECT("B"&amp;12+A890),B890)</f>
        <v>-0</v>
      </c>
    </row>
    <row r="891" spans="1:37" ht="21.95" customHeight="1" x14ac:dyDescent="0.25">
      <c r="A891" s="7">
        <v>879</v>
      </c>
      <c r="B891" s="14"/>
      <c r="C891" s="28"/>
      <c r="D891" s="28"/>
      <c r="E891" s="17"/>
      <c r="F891" s="17"/>
      <c r="G891" s="6"/>
      <c r="H891" s="81" t="s">
        <v>24</v>
      </c>
      <c r="I891" s="113">
        <f t="shared" si="164"/>
        <v>0</v>
      </c>
      <c r="J891" s="114"/>
      <c r="K891" s="5" t="s">
        <v>24</v>
      </c>
      <c r="L891" s="6"/>
      <c r="M891" s="81" t="s">
        <v>25</v>
      </c>
      <c r="N891" s="113">
        <f t="shared" si="153"/>
        <v>0</v>
      </c>
      <c r="O891" s="114"/>
      <c r="P891" s="5" t="s">
        <v>24</v>
      </c>
      <c r="R891" s="113">
        <f t="shared" si="154"/>
        <v>0</v>
      </c>
      <c r="S891" s="114"/>
      <c r="T891" s="5" t="s">
        <v>24</v>
      </c>
      <c r="V891" s="25" t="str">
        <f t="shared" si="157"/>
        <v/>
      </c>
      <c r="W891" s="25" t="str">
        <f t="shared" si="155"/>
        <v/>
      </c>
      <c r="X891" s="25" t="str">
        <f t="shared" si="158"/>
        <v/>
      </c>
      <c r="Y891" s="25" t="s">
        <v>26</v>
      </c>
      <c r="Z891" s="29"/>
      <c r="AA891" s="25" t="str">
        <f t="shared" si="156"/>
        <v/>
      </c>
      <c r="AB891" s="29"/>
      <c r="AC891" s="29"/>
      <c r="AD891" s="87" t="str">
        <f t="shared" si="159"/>
        <v/>
      </c>
      <c r="AE891" s="95" t="str">
        <f t="shared" si="160"/>
        <v/>
      </c>
      <c r="AF891" s="23">
        <f t="shared" si="161"/>
        <v>1</v>
      </c>
      <c r="AG891" s="2">
        <f t="shared" si="162"/>
        <v>7</v>
      </c>
      <c r="AH891" s="2">
        <f t="shared" si="163"/>
        <v>1</v>
      </c>
      <c r="AI891" s="2">
        <f>COUNTIF(【編集不可】祝日一覧!$B$1:$B$23,$F891)</f>
        <v>0</v>
      </c>
      <c r="AJ891" s="2">
        <f>COUNTIF(【編集不可】祝日一覧!$B$1:$B$23,$AF891)</f>
        <v>0</v>
      </c>
      <c r="AK891" s="2" t="str">
        <f ca="1">$B891&amp;"-"&amp;COUNTIF($B$13:INDIRECT("B"&amp;12+A891),B891)</f>
        <v>-0</v>
      </c>
    </row>
    <row r="892" spans="1:37" ht="21.95" customHeight="1" x14ac:dyDescent="0.25">
      <c r="A892" s="7">
        <v>880</v>
      </c>
      <c r="B892" s="14"/>
      <c r="C892" s="28"/>
      <c r="D892" s="28"/>
      <c r="E892" s="17"/>
      <c r="F892" s="17"/>
      <c r="G892" s="6"/>
      <c r="H892" s="81" t="s">
        <v>24</v>
      </c>
      <c r="I892" s="113">
        <f t="shared" si="164"/>
        <v>0</v>
      </c>
      <c r="J892" s="114"/>
      <c r="K892" s="5" t="s">
        <v>24</v>
      </c>
      <c r="L892" s="6"/>
      <c r="M892" s="81" t="s">
        <v>25</v>
      </c>
      <c r="N892" s="113">
        <f t="shared" si="153"/>
        <v>0</v>
      </c>
      <c r="O892" s="114"/>
      <c r="P892" s="5" t="s">
        <v>24</v>
      </c>
      <c r="R892" s="113">
        <f t="shared" si="154"/>
        <v>0</v>
      </c>
      <c r="S892" s="114"/>
      <c r="T892" s="5" t="s">
        <v>24</v>
      </c>
      <c r="V892" s="25" t="str">
        <f t="shared" si="157"/>
        <v/>
      </c>
      <c r="W892" s="25" t="str">
        <f t="shared" si="155"/>
        <v/>
      </c>
      <c r="X892" s="25" t="str">
        <f t="shared" si="158"/>
        <v/>
      </c>
      <c r="Y892" s="25" t="s">
        <v>26</v>
      </c>
      <c r="Z892" s="29"/>
      <c r="AA892" s="25" t="str">
        <f t="shared" si="156"/>
        <v/>
      </c>
      <c r="AB892" s="29"/>
      <c r="AC892" s="29"/>
      <c r="AD892" s="87" t="str">
        <f t="shared" si="159"/>
        <v/>
      </c>
      <c r="AE892" s="95" t="str">
        <f t="shared" si="160"/>
        <v/>
      </c>
      <c r="AF892" s="23">
        <f t="shared" si="161"/>
        <v>1</v>
      </c>
      <c r="AG892" s="2">
        <f t="shared" si="162"/>
        <v>7</v>
      </c>
      <c r="AH892" s="2">
        <f t="shared" si="163"/>
        <v>1</v>
      </c>
      <c r="AI892" s="2">
        <f>COUNTIF(【編集不可】祝日一覧!$B$1:$B$23,$F892)</f>
        <v>0</v>
      </c>
      <c r="AJ892" s="2">
        <f>COUNTIF(【編集不可】祝日一覧!$B$1:$B$23,$AF892)</f>
        <v>0</v>
      </c>
      <c r="AK892" s="2" t="str">
        <f ca="1">$B892&amp;"-"&amp;COUNTIF($B$13:INDIRECT("B"&amp;12+A892),B892)</f>
        <v>-0</v>
      </c>
    </row>
    <row r="893" spans="1:37" ht="21.95" customHeight="1" x14ac:dyDescent="0.25">
      <c r="A893" s="7">
        <v>881</v>
      </c>
      <c r="B893" s="14"/>
      <c r="C893" s="28"/>
      <c r="D893" s="28"/>
      <c r="E893" s="17"/>
      <c r="F893" s="17"/>
      <c r="G893" s="6"/>
      <c r="H893" s="81" t="s">
        <v>24</v>
      </c>
      <c r="I893" s="113">
        <f t="shared" si="164"/>
        <v>0</v>
      </c>
      <c r="J893" s="114"/>
      <c r="K893" s="5" t="s">
        <v>24</v>
      </c>
      <c r="L893" s="6"/>
      <c r="M893" s="81" t="s">
        <v>25</v>
      </c>
      <c r="N893" s="113">
        <f t="shared" si="153"/>
        <v>0</v>
      </c>
      <c r="O893" s="114"/>
      <c r="P893" s="5" t="s">
        <v>24</v>
      </c>
      <c r="R893" s="113">
        <f t="shared" si="154"/>
        <v>0</v>
      </c>
      <c r="S893" s="114"/>
      <c r="T893" s="5" t="s">
        <v>24</v>
      </c>
      <c r="V893" s="25" t="str">
        <f t="shared" si="157"/>
        <v/>
      </c>
      <c r="W893" s="25" t="str">
        <f t="shared" si="155"/>
        <v/>
      </c>
      <c r="X893" s="25" t="str">
        <f t="shared" si="158"/>
        <v/>
      </c>
      <c r="Y893" s="25" t="s">
        <v>26</v>
      </c>
      <c r="Z893" s="29"/>
      <c r="AA893" s="25" t="str">
        <f t="shared" si="156"/>
        <v/>
      </c>
      <c r="AB893" s="29"/>
      <c r="AC893" s="29"/>
      <c r="AD893" s="87" t="str">
        <f t="shared" si="159"/>
        <v/>
      </c>
      <c r="AE893" s="95" t="str">
        <f t="shared" si="160"/>
        <v/>
      </c>
      <c r="AF893" s="23">
        <f t="shared" si="161"/>
        <v>1</v>
      </c>
      <c r="AG893" s="2">
        <f t="shared" si="162"/>
        <v>7</v>
      </c>
      <c r="AH893" s="2">
        <f t="shared" si="163"/>
        <v>1</v>
      </c>
      <c r="AI893" s="2">
        <f>COUNTIF(【編集不可】祝日一覧!$B$1:$B$23,$F893)</f>
        <v>0</v>
      </c>
      <c r="AJ893" s="2">
        <f>COUNTIF(【編集不可】祝日一覧!$B$1:$B$23,$AF893)</f>
        <v>0</v>
      </c>
      <c r="AK893" s="2" t="str">
        <f ca="1">$B893&amp;"-"&amp;COUNTIF($B$13:INDIRECT("B"&amp;12+A893),B893)</f>
        <v>-0</v>
      </c>
    </row>
    <row r="894" spans="1:37" ht="21.95" customHeight="1" x14ac:dyDescent="0.25">
      <c r="A894" s="7">
        <v>882</v>
      </c>
      <c r="B894" s="14"/>
      <c r="C894" s="28"/>
      <c r="D894" s="28"/>
      <c r="E894" s="17"/>
      <c r="F894" s="17"/>
      <c r="G894" s="6"/>
      <c r="H894" s="81" t="s">
        <v>24</v>
      </c>
      <c r="I894" s="113">
        <f t="shared" si="164"/>
        <v>0</v>
      </c>
      <c r="J894" s="114"/>
      <c r="K894" s="5" t="s">
        <v>24</v>
      </c>
      <c r="L894" s="6"/>
      <c r="M894" s="81" t="s">
        <v>25</v>
      </c>
      <c r="N894" s="113">
        <f t="shared" si="153"/>
        <v>0</v>
      </c>
      <c r="O894" s="114"/>
      <c r="P894" s="5" t="s">
        <v>24</v>
      </c>
      <c r="R894" s="113">
        <f t="shared" si="154"/>
        <v>0</v>
      </c>
      <c r="S894" s="114"/>
      <c r="T894" s="5" t="s">
        <v>24</v>
      </c>
      <c r="V894" s="25" t="str">
        <f t="shared" si="157"/>
        <v/>
      </c>
      <c r="W894" s="25" t="str">
        <f t="shared" si="155"/>
        <v/>
      </c>
      <c r="X894" s="25" t="str">
        <f t="shared" si="158"/>
        <v/>
      </c>
      <c r="Y894" s="25" t="s">
        <v>26</v>
      </c>
      <c r="Z894" s="29"/>
      <c r="AA894" s="25" t="str">
        <f t="shared" si="156"/>
        <v/>
      </c>
      <c r="AB894" s="29"/>
      <c r="AC894" s="29"/>
      <c r="AD894" s="87" t="str">
        <f t="shared" si="159"/>
        <v/>
      </c>
      <c r="AE894" s="95" t="str">
        <f t="shared" si="160"/>
        <v/>
      </c>
      <c r="AF894" s="23">
        <f t="shared" si="161"/>
        <v>1</v>
      </c>
      <c r="AG894" s="2">
        <f t="shared" si="162"/>
        <v>7</v>
      </c>
      <c r="AH894" s="2">
        <f t="shared" si="163"/>
        <v>1</v>
      </c>
      <c r="AI894" s="2">
        <f>COUNTIF(【編集不可】祝日一覧!$B$1:$B$23,$F894)</f>
        <v>0</v>
      </c>
      <c r="AJ894" s="2">
        <f>COUNTIF(【編集不可】祝日一覧!$B$1:$B$23,$AF894)</f>
        <v>0</v>
      </c>
      <c r="AK894" s="2" t="str">
        <f ca="1">$B894&amp;"-"&amp;COUNTIF($B$13:INDIRECT("B"&amp;12+A894),B894)</f>
        <v>-0</v>
      </c>
    </row>
    <row r="895" spans="1:37" ht="21.95" customHeight="1" x14ac:dyDescent="0.25">
      <c r="A895" s="7">
        <v>883</v>
      </c>
      <c r="B895" s="14"/>
      <c r="C895" s="28"/>
      <c r="D895" s="28"/>
      <c r="E895" s="17"/>
      <c r="F895" s="17"/>
      <c r="G895" s="6"/>
      <c r="H895" s="81" t="s">
        <v>24</v>
      </c>
      <c r="I895" s="113">
        <f t="shared" si="164"/>
        <v>0</v>
      </c>
      <c r="J895" s="114"/>
      <c r="K895" s="5" t="s">
        <v>24</v>
      </c>
      <c r="L895" s="6"/>
      <c r="M895" s="81" t="s">
        <v>25</v>
      </c>
      <c r="N895" s="113">
        <f t="shared" si="153"/>
        <v>0</v>
      </c>
      <c r="O895" s="114"/>
      <c r="P895" s="5" t="s">
        <v>24</v>
      </c>
      <c r="R895" s="113">
        <f t="shared" si="154"/>
        <v>0</v>
      </c>
      <c r="S895" s="114"/>
      <c r="T895" s="5" t="s">
        <v>24</v>
      </c>
      <c r="V895" s="25" t="str">
        <f t="shared" si="157"/>
        <v/>
      </c>
      <c r="W895" s="25" t="str">
        <f t="shared" si="155"/>
        <v/>
      </c>
      <c r="X895" s="25" t="str">
        <f t="shared" si="158"/>
        <v/>
      </c>
      <c r="Y895" s="25" t="s">
        <v>26</v>
      </c>
      <c r="Z895" s="29"/>
      <c r="AA895" s="25" t="str">
        <f t="shared" si="156"/>
        <v/>
      </c>
      <c r="AB895" s="29"/>
      <c r="AC895" s="29"/>
      <c r="AD895" s="87" t="str">
        <f t="shared" si="159"/>
        <v/>
      </c>
      <c r="AE895" s="95" t="str">
        <f t="shared" si="160"/>
        <v/>
      </c>
      <c r="AF895" s="23">
        <f t="shared" si="161"/>
        <v>1</v>
      </c>
      <c r="AG895" s="2">
        <f t="shared" si="162"/>
        <v>7</v>
      </c>
      <c r="AH895" s="2">
        <f t="shared" si="163"/>
        <v>1</v>
      </c>
      <c r="AI895" s="2">
        <f>COUNTIF(【編集不可】祝日一覧!$B$1:$B$23,$F895)</f>
        <v>0</v>
      </c>
      <c r="AJ895" s="2">
        <f>COUNTIF(【編集不可】祝日一覧!$B$1:$B$23,$AF895)</f>
        <v>0</v>
      </c>
      <c r="AK895" s="2" t="str">
        <f ca="1">$B895&amp;"-"&amp;COUNTIF($B$13:INDIRECT("B"&amp;12+A895),B895)</f>
        <v>-0</v>
      </c>
    </row>
    <row r="896" spans="1:37" ht="21.95" customHeight="1" x14ac:dyDescent="0.25">
      <c r="A896" s="7">
        <v>884</v>
      </c>
      <c r="B896" s="14"/>
      <c r="C896" s="28"/>
      <c r="D896" s="28"/>
      <c r="E896" s="17"/>
      <c r="F896" s="17"/>
      <c r="G896" s="6"/>
      <c r="H896" s="81" t="s">
        <v>24</v>
      </c>
      <c r="I896" s="113">
        <f t="shared" si="164"/>
        <v>0</v>
      </c>
      <c r="J896" s="114"/>
      <c r="K896" s="5" t="s">
        <v>24</v>
      </c>
      <c r="L896" s="6"/>
      <c r="M896" s="81" t="s">
        <v>25</v>
      </c>
      <c r="N896" s="113">
        <f t="shared" si="153"/>
        <v>0</v>
      </c>
      <c r="O896" s="114"/>
      <c r="P896" s="5" t="s">
        <v>24</v>
      </c>
      <c r="R896" s="113">
        <f t="shared" si="154"/>
        <v>0</v>
      </c>
      <c r="S896" s="114"/>
      <c r="T896" s="5" t="s">
        <v>24</v>
      </c>
      <c r="V896" s="25" t="str">
        <f t="shared" si="157"/>
        <v/>
      </c>
      <c r="W896" s="25" t="str">
        <f t="shared" si="155"/>
        <v/>
      </c>
      <c r="X896" s="25" t="str">
        <f t="shared" si="158"/>
        <v/>
      </c>
      <c r="Y896" s="25" t="s">
        <v>26</v>
      </c>
      <c r="Z896" s="29"/>
      <c r="AA896" s="25" t="str">
        <f t="shared" si="156"/>
        <v/>
      </c>
      <c r="AB896" s="29"/>
      <c r="AC896" s="29"/>
      <c r="AD896" s="87" t="str">
        <f t="shared" si="159"/>
        <v/>
      </c>
      <c r="AE896" s="95" t="str">
        <f t="shared" si="160"/>
        <v/>
      </c>
      <c r="AF896" s="23">
        <f t="shared" si="161"/>
        <v>1</v>
      </c>
      <c r="AG896" s="2">
        <f t="shared" si="162"/>
        <v>7</v>
      </c>
      <c r="AH896" s="2">
        <f t="shared" si="163"/>
        <v>1</v>
      </c>
      <c r="AI896" s="2">
        <f>COUNTIF(【編集不可】祝日一覧!$B$1:$B$23,$F896)</f>
        <v>0</v>
      </c>
      <c r="AJ896" s="2">
        <f>COUNTIF(【編集不可】祝日一覧!$B$1:$B$23,$AF896)</f>
        <v>0</v>
      </c>
      <c r="AK896" s="2" t="str">
        <f ca="1">$B896&amp;"-"&amp;COUNTIF($B$13:INDIRECT("B"&amp;12+A896),B896)</f>
        <v>-0</v>
      </c>
    </row>
    <row r="897" spans="1:37" ht="21.95" customHeight="1" x14ac:dyDescent="0.25">
      <c r="A897" s="7">
        <v>885</v>
      </c>
      <c r="B897" s="14"/>
      <c r="C897" s="28"/>
      <c r="D897" s="28"/>
      <c r="E897" s="17"/>
      <c r="F897" s="17"/>
      <c r="G897" s="6"/>
      <c r="H897" s="81" t="s">
        <v>24</v>
      </c>
      <c r="I897" s="113">
        <f t="shared" si="164"/>
        <v>0</v>
      </c>
      <c r="J897" s="114"/>
      <c r="K897" s="5" t="s">
        <v>24</v>
      </c>
      <c r="L897" s="6"/>
      <c r="M897" s="81" t="s">
        <v>25</v>
      </c>
      <c r="N897" s="113">
        <f t="shared" ref="N897:N912" si="165">I897*L897</f>
        <v>0</v>
      </c>
      <c r="O897" s="114"/>
      <c r="P897" s="5" t="s">
        <v>24</v>
      </c>
      <c r="R897" s="113">
        <f t="shared" ref="R897:R912" si="166">G897*L897</f>
        <v>0</v>
      </c>
      <c r="S897" s="114"/>
      <c r="T897" s="5" t="s">
        <v>24</v>
      </c>
      <c r="V897" s="25" t="str">
        <f t="shared" si="157"/>
        <v/>
      </c>
      <c r="W897" s="25" t="str">
        <f t="shared" si="155"/>
        <v/>
      </c>
      <c r="X897" s="25" t="str">
        <f t="shared" si="158"/>
        <v/>
      </c>
      <c r="Y897" s="25" t="s">
        <v>26</v>
      </c>
      <c r="Z897" s="29"/>
      <c r="AA897" s="25" t="str">
        <f t="shared" si="156"/>
        <v/>
      </c>
      <c r="AB897" s="29"/>
      <c r="AC897" s="29"/>
      <c r="AD897" s="87" t="str">
        <f t="shared" si="159"/>
        <v/>
      </c>
      <c r="AE897" s="95" t="str">
        <f t="shared" si="160"/>
        <v/>
      </c>
      <c r="AF897" s="23">
        <f t="shared" si="161"/>
        <v>1</v>
      </c>
      <c r="AG897" s="2">
        <f t="shared" si="162"/>
        <v>7</v>
      </c>
      <c r="AH897" s="2">
        <f t="shared" si="163"/>
        <v>1</v>
      </c>
      <c r="AI897" s="2">
        <f>COUNTIF(【編集不可】祝日一覧!$B$1:$B$23,$F897)</f>
        <v>0</v>
      </c>
      <c r="AJ897" s="2">
        <f>COUNTIF(【編集不可】祝日一覧!$B$1:$B$23,$AF897)</f>
        <v>0</v>
      </c>
      <c r="AK897" s="2" t="str">
        <f ca="1">$B897&amp;"-"&amp;COUNTIF($B$13:INDIRECT("B"&amp;12+A897),B897)</f>
        <v>-0</v>
      </c>
    </row>
    <row r="898" spans="1:37" ht="21.95" customHeight="1" x14ac:dyDescent="0.25">
      <c r="A898" s="7">
        <v>886</v>
      </c>
      <c r="B898" s="14"/>
      <c r="C898" s="28"/>
      <c r="D898" s="28"/>
      <c r="E898" s="17"/>
      <c r="F898" s="17"/>
      <c r="G898" s="6"/>
      <c r="H898" s="81" t="s">
        <v>24</v>
      </c>
      <c r="I898" s="113">
        <f t="shared" si="164"/>
        <v>0</v>
      </c>
      <c r="J898" s="114"/>
      <c r="K898" s="5" t="s">
        <v>24</v>
      </c>
      <c r="L898" s="6"/>
      <c r="M898" s="81" t="s">
        <v>25</v>
      </c>
      <c r="N898" s="113">
        <f t="shared" si="165"/>
        <v>0</v>
      </c>
      <c r="O898" s="114"/>
      <c r="P898" s="5" t="s">
        <v>24</v>
      </c>
      <c r="R898" s="113">
        <f t="shared" si="166"/>
        <v>0</v>
      </c>
      <c r="S898" s="114"/>
      <c r="T898" s="5" t="s">
        <v>24</v>
      </c>
      <c r="V898" s="25" t="str">
        <f t="shared" si="157"/>
        <v/>
      </c>
      <c r="W898" s="25" t="str">
        <f t="shared" si="155"/>
        <v/>
      </c>
      <c r="X898" s="25" t="str">
        <f t="shared" si="158"/>
        <v/>
      </c>
      <c r="Y898" s="25" t="s">
        <v>26</v>
      </c>
      <c r="Z898" s="29"/>
      <c r="AA898" s="25" t="str">
        <f t="shared" si="156"/>
        <v/>
      </c>
      <c r="AB898" s="29"/>
      <c r="AC898" s="29"/>
      <c r="AD898" s="87" t="str">
        <f t="shared" si="159"/>
        <v/>
      </c>
      <c r="AE898" s="95" t="str">
        <f t="shared" si="160"/>
        <v/>
      </c>
      <c r="AF898" s="23">
        <f t="shared" si="161"/>
        <v>1</v>
      </c>
      <c r="AG898" s="2">
        <f t="shared" si="162"/>
        <v>7</v>
      </c>
      <c r="AH898" s="2">
        <f t="shared" si="163"/>
        <v>1</v>
      </c>
      <c r="AI898" s="2">
        <f>COUNTIF(【編集不可】祝日一覧!$B$1:$B$23,$F898)</f>
        <v>0</v>
      </c>
      <c r="AJ898" s="2">
        <f>COUNTIF(【編集不可】祝日一覧!$B$1:$B$23,$AF898)</f>
        <v>0</v>
      </c>
      <c r="AK898" s="2" t="str">
        <f ca="1">$B898&amp;"-"&amp;COUNTIF($B$13:INDIRECT("B"&amp;12+A898),B898)</f>
        <v>-0</v>
      </c>
    </row>
    <row r="899" spans="1:37" ht="21.95" customHeight="1" x14ac:dyDescent="0.25">
      <c r="A899" s="7">
        <v>887</v>
      </c>
      <c r="B899" s="14"/>
      <c r="C899" s="28"/>
      <c r="D899" s="28"/>
      <c r="E899" s="17"/>
      <c r="F899" s="17"/>
      <c r="G899" s="6"/>
      <c r="H899" s="81" t="s">
        <v>24</v>
      </c>
      <c r="I899" s="113">
        <f t="shared" si="164"/>
        <v>0</v>
      </c>
      <c r="J899" s="114"/>
      <c r="K899" s="5" t="s">
        <v>24</v>
      </c>
      <c r="L899" s="6"/>
      <c r="M899" s="81" t="s">
        <v>25</v>
      </c>
      <c r="N899" s="113">
        <f t="shared" si="165"/>
        <v>0</v>
      </c>
      <c r="O899" s="114"/>
      <c r="P899" s="5" t="s">
        <v>24</v>
      </c>
      <c r="R899" s="113">
        <f t="shared" si="166"/>
        <v>0</v>
      </c>
      <c r="S899" s="114"/>
      <c r="T899" s="5" t="s">
        <v>24</v>
      </c>
      <c r="V899" s="25" t="str">
        <f t="shared" si="157"/>
        <v/>
      </c>
      <c r="W899" s="25" t="str">
        <f t="shared" si="155"/>
        <v/>
      </c>
      <c r="X899" s="25" t="str">
        <f t="shared" si="158"/>
        <v/>
      </c>
      <c r="Y899" s="25" t="s">
        <v>26</v>
      </c>
      <c r="Z899" s="29"/>
      <c r="AA899" s="25" t="str">
        <f t="shared" si="156"/>
        <v/>
      </c>
      <c r="AB899" s="29"/>
      <c r="AC899" s="29"/>
      <c r="AD899" s="87" t="str">
        <f t="shared" si="159"/>
        <v/>
      </c>
      <c r="AE899" s="95" t="str">
        <f t="shared" si="160"/>
        <v/>
      </c>
      <c r="AF899" s="23">
        <f t="shared" si="161"/>
        <v>1</v>
      </c>
      <c r="AG899" s="2">
        <f t="shared" si="162"/>
        <v>7</v>
      </c>
      <c r="AH899" s="2">
        <f t="shared" si="163"/>
        <v>1</v>
      </c>
      <c r="AI899" s="2">
        <f>COUNTIF(【編集不可】祝日一覧!$B$1:$B$23,$F899)</f>
        <v>0</v>
      </c>
      <c r="AJ899" s="2">
        <f>COUNTIF(【編集不可】祝日一覧!$B$1:$B$23,$AF899)</f>
        <v>0</v>
      </c>
      <c r="AK899" s="2" t="str">
        <f ca="1">$B899&amp;"-"&amp;COUNTIF($B$13:INDIRECT("B"&amp;12+A899),B899)</f>
        <v>-0</v>
      </c>
    </row>
    <row r="900" spans="1:37" ht="21.95" customHeight="1" x14ac:dyDescent="0.25">
      <c r="A900" s="7">
        <v>888</v>
      </c>
      <c r="B900" s="14"/>
      <c r="C900" s="28"/>
      <c r="D900" s="28"/>
      <c r="E900" s="17"/>
      <c r="F900" s="17"/>
      <c r="G900" s="6"/>
      <c r="H900" s="81" t="s">
        <v>24</v>
      </c>
      <c r="I900" s="113">
        <f t="shared" si="164"/>
        <v>0</v>
      </c>
      <c r="J900" s="114"/>
      <c r="K900" s="5" t="s">
        <v>24</v>
      </c>
      <c r="L900" s="6"/>
      <c r="M900" s="81" t="s">
        <v>25</v>
      </c>
      <c r="N900" s="113">
        <f t="shared" si="165"/>
        <v>0</v>
      </c>
      <c r="O900" s="114"/>
      <c r="P900" s="5" t="s">
        <v>24</v>
      </c>
      <c r="R900" s="113">
        <f t="shared" si="166"/>
        <v>0</v>
      </c>
      <c r="S900" s="114"/>
      <c r="T900" s="5" t="s">
        <v>24</v>
      </c>
      <c r="V900" s="25" t="str">
        <f t="shared" si="157"/>
        <v/>
      </c>
      <c r="W900" s="25" t="str">
        <f t="shared" si="155"/>
        <v/>
      </c>
      <c r="X900" s="25" t="str">
        <f t="shared" si="158"/>
        <v/>
      </c>
      <c r="Y900" s="25" t="s">
        <v>26</v>
      </c>
      <c r="Z900" s="29"/>
      <c r="AA900" s="25" t="str">
        <f t="shared" si="156"/>
        <v/>
      </c>
      <c r="AB900" s="29"/>
      <c r="AC900" s="29"/>
      <c r="AD900" s="87" t="str">
        <f t="shared" si="159"/>
        <v/>
      </c>
      <c r="AE900" s="95" t="str">
        <f t="shared" si="160"/>
        <v/>
      </c>
      <c r="AF900" s="23">
        <f t="shared" si="161"/>
        <v>1</v>
      </c>
      <c r="AG900" s="2">
        <f t="shared" si="162"/>
        <v>7</v>
      </c>
      <c r="AH900" s="2">
        <f t="shared" si="163"/>
        <v>1</v>
      </c>
      <c r="AI900" s="2">
        <f>COUNTIF(【編集不可】祝日一覧!$B$1:$B$23,$F900)</f>
        <v>0</v>
      </c>
      <c r="AJ900" s="2">
        <f>COUNTIF(【編集不可】祝日一覧!$B$1:$B$23,$AF900)</f>
        <v>0</v>
      </c>
      <c r="AK900" s="2" t="str">
        <f ca="1">$B900&amp;"-"&amp;COUNTIF($B$13:INDIRECT("B"&amp;12+A900),B900)</f>
        <v>-0</v>
      </c>
    </row>
    <row r="901" spans="1:37" ht="21.95" customHeight="1" x14ac:dyDescent="0.25">
      <c r="A901" s="7">
        <v>889</v>
      </c>
      <c r="B901" s="14"/>
      <c r="C901" s="28"/>
      <c r="D901" s="28"/>
      <c r="E901" s="17"/>
      <c r="F901" s="17"/>
      <c r="G901" s="6"/>
      <c r="H901" s="81" t="s">
        <v>24</v>
      </c>
      <c r="I901" s="113">
        <f t="shared" si="164"/>
        <v>0</v>
      </c>
      <c r="J901" s="114"/>
      <c r="K901" s="5" t="s">
        <v>24</v>
      </c>
      <c r="L901" s="6"/>
      <c r="M901" s="81" t="s">
        <v>25</v>
      </c>
      <c r="N901" s="113">
        <f t="shared" si="165"/>
        <v>0</v>
      </c>
      <c r="O901" s="114"/>
      <c r="P901" s="5" t="s">
        <v>24</v>
      </c>
      <c r="R901" s="113">
        <f t="shared" si="166"/>
        <v>0</v>
      </c>
      <c r="S901" s="114"/>
      <c r="T901" s="5" t="s">
        <v>24</v>
      </c>
      <c r="V901" s="25" t="str">
        <f t="shared" si="157"/>
        <v/>
      </c>
      <c r="W901" s="25" t="str">
        <f t="shared" si="155"/>
        <v/>
      </c>
      <c r="X901" s="25" t="str">
        <f t="shared" si="158"/>
        <v/>
      </c>
      <c r="Y901" s="25" t="s">
        <v>26</v>
      </c>
      <c r="Z901" s="29"/>
      <c r="AA901" s="25" t="str">
        <f t="shared" si="156"/>
        <v/>
      </c>
      <c r="AB901" s="29"/>
      <c r="AC901" s="29"/>
      <c r="AD901" s="87" t="str">
        <f t="shared" si="159"/>
        <v/>
      </c>
      <c r="AE901" s="95" t="str">
        <f t="shared" si="160"/>
        <v/>
      </c>
      <c r="AF901" s="23">
        <f t="shared" si="161"/>
        <v>1</v>
      </c>
      <c r="AG901" s="2">
        <f t="shared" si="162"/>
        <v>7</v>
      </c>
      <c r="AH901" s="2">
        <f t="shared" si="163"/>
        <v>1</v>
      </c>
      <c r="AI901" s="2">
        <f>COUNTIF(【編集不可】祝日一覧!$B$1:$B$23,$F901)</f>
        <v>0</v>
      </c>
      <c r="AJ901" s="2">
        <f>COUNTIF(【編集不可】祝日一覧!$B$1:$B$23,$AF901)</f>
        <v>0</v>
      </c>
      <c r="AK901" s="2" t="str">
        <f ca="1">$B901&amp;"-"&amp;COUNTIF($B$13:INDIRECT("B"&amp;12+A901),B901)</f>
        <v>-0</v>
      </c>
    </row>
    <row r="902" spans="1:37" ht="21.95" customHeight="1" x14ac:dyDescent="0.25">
      <c r="A902" s="7">
        <v>890</v>
      </c>
      <c r="B902" s="14"/>
      <c r="C902" s="28"/>
      <c r="D902" s="28"/>
      <c r="E902" s="17"/>
      <c r="F902" s="17"/>
      <c r="G902" s="6"/>
      <c r="H902" s="81" t="s">
        <v>24</v>
      </c>
      <c r="I902" s="113">
        <f t="shared" si="164"/>
        <v>0</v>
      </c>
      <c r="J902" s="114"/>
      <c r="K902" s="5" t="s">
        <v>24</v>
      </c>
      <c r="L902" s="6"/>
      <c r="M902" s="81" t="s">
        <v>25</v>
      </c>
      <c r="N902" s="113">
        <f t="shared" si="165"/>
        <v>0</v>
      </c>
      <c r="O902" s="114"/>
      <c r="P902" s="5" t="s">
        <v>24</v>
      </c>
      <c r="R902" s="113">
        <f t="shared" si="166"/>
        <v>0</v>
      </c>
      <c r="S902" s="114"/>
      <c r="T902" s="5" t="s">
        <v>24</v>
      </c>
      <c r="V902" s="25" t="str">
        <f t="shared" si="157"/>
        <v/>
      </c>
      <c r="W902" s="25" t="str">
        <f t="shared" si="155"/>
        <v/>
      </c>
      <c r="X902" s="25" t="str">
        <f t="shared" si="158"/>
        <v/>
      </c>
      <c r="Y902" s="25" t="s">
        <v>26</v>
      </c>
      <c r="Z902" s="29"/>
      <c r="AA902" s="25" t="str">
        <f t="shared" si="156"/>
        <v/>
      </c>
      <c r="AB902" s="29"/>
      <c r="AC902" s="29"/>
      <c r="AD902" s="87" t="str">
        <f t="shared" si="159"/>
        <v/>
      </c>
      <c r="AE902" s="95" t="str">
        <f t="shared" si="160"/>
        <v/>
      </c>
      <c r="AF902" s="23">
        <f t="shared" si="161"/>
        <v>1</v>
      </c>
      <c r="AG902" s="2">
        <f t="shared" si="162"/>
        <v>7</v>
      </c>
      <c r="AH902" s="2">
        <f t="shared" si="163"/>
        <v>1</v>
      </c>
      <c r="AI902" s="2">
        <f>COUNTIF(【編集不可】祝日一覧!$B$1:$B$23,$F902)</f>
        <v>0</v>
      </c>
      <c r="AJ902" s="2">
        <f>COUNTIF(【編集不可】祝日一覧!$B$1:$B$23,$AF902)</f>
        <v>0</v>
      </c>
      <c r="AK902" s="2" t="str">
        <f ca="1">$B902&amp;"-"&amp;COUNTIF($B$13:INDIRECT("B"&amp;12+A902),B902)</f>
        <v>-0</v>
      </c>
    </row>
    <row r="903" spans="1:37" ht="21.95" customHeight="1" x14ac:dyDescent="0.25">
      <c r="A903" s="7">
        <v>891</v>
      </c>
      <c r="B903" s="14"/>
      <c r="C903" s="28"/>
      <c r="D903" s="28"/>
      <c r="E903" s="17"/>
      <c r="F903" s="17"/>
      <c r="G903" s="6"/>
      <c r="H903" s="81" t="s">
        <v>24</v>
      </c>
      <c r="I903" s="113">
        <f t="shared" si="164"/>
        <v>0</v>
      </c>
      <c r="J903" s="114"/>
      <c r="K903" s="5" t="s">
        <v>24</v>
      </c>
      <c r="L903" s="6"/>
      <c r="M903" s="81" t="s">
        <v>25</v>
      </c>
      <c r="N903" s="113">
        <f t="shared" si="165"/>
        <v>0</v>
      </c>
      <c r="O903" s="114"/>
      <c r="P903" s="5" t="s">
        <v>24</v>
      </c>
      <c r="R903" s="113">
        <f t="shared" si="166"/>
        <v>0</v>
      </c>
      <c r="S903" s="114"/>
      <c r="T903" s="5" t="s">
        <v>24</v>
      </c>
      <c r="V903" s="25" t="str">
        <f t="shared" si="157"/>
        <v/>
      </c>
      <c r="W903" s="25" t="str">
        <f t="shared" si="155"/>
        <v/>
      </c>
      <c r="X903" s="25" t="str">
        <f t="shared" si="158"/>
        <v/>
      </c>
      <c r="Y903" s="25" t="s">
        <v>26</v>
      </c>
      <c r="Z903" s="29"/>
      <c r="AA903" s="25" t="str">
        <f t="shared" si="156"/>
        <v/>
      </c>
      <c r="AB903" s="29"/>
      <c r="AC903" s="29"/>
      <c r="AD903" s="87" t="str">
        <f t="shared" si="159"/>
        <v/>
      </c>
      <c r="AE903" s="95" t="str">
        <f t="shared" si="160"/>
        <v/>
      </c>
      <c r="AF903" s="23">
        <f t="shared" si="161"/>
        <v>1</v>
      </c>
      <c r="AG903" s="2">
        <f t="shared" si="162"/>
        <v>7</v>
      </c>
      <c r="AH903" s="2">
        <f t="shared" si="163"/>
        <v>1</v>
      </c>
      <c r="AI903" s="2">
        <f>COUNTIF(【編集不可】祝日一覧!$B$1:$B$23,$F903)</f>
        <v>0</v>
      </c>
      <c r="AJ903" s="2">
        <f>COUNTIF(【編集不可】祝日一覧!$B$1:$B$23,$AF903)</f>
        <v>0</v>
      </c>
      <c r="AK903" s="2" t="str">
        <f ca="1">$B903&amp;"-"&amp;COUNTIF($B$13:INDIRECT("B"&amp;12+A903),B903)</f>
        <v>-0</v>
      </c>
    </row>
    <row r="904" spans="1:37" ht="21.95" customHeight="1" x14ac:dyDescent="0.25">
      <c r="A904" s="7">
        <v>892</v>
      </c>
      <c r="B904" s="14"/>
      <c r="C904" s="28"/>
      <c r="D904" s="28"/>
      <c r="E904" s="17"/>
      <c r="F904" s="17"/>
      <c r="G904" s="6"/>
      <c r="H904" s="81" t="s">
        <v>24</v>
      </c>
      <c r="I904" s="113">
        <f t="shared" si="164"/>
        <v>0</v>
      </c>
      <c r="J904" s="114"/>
      <c r="K904" s="5" t="s">
        <v>24</v>
      </c>
      <c r="L904" s="6"/>
      <c r="M904" s="81" t="s">
        <v>25</v>
      </c>
      <c r="N904" s="113">
        <f t="shared" si="165"/>
        <v>0</v>
      </c>
      <c r="O904" s="114"/>
      <c r="P904" s="5" t="s">
        <v>24</v>
      </c>
      <c r="R904" s="113">
        <f t="shared" si="166"/>
        <v>0</v>
      </c>
      <c r="S904" s="114"/>
      <c r="T904" s="5" t="s">
        <v>24</v>
      </c>
      <c r="V904" s="25" t="str">
        <f t="shared" si="157"/>
        <v/>
      </c>
      <c r="W904" s="25" t="str">
        <f t="shared" si="155"/>
        <v/>
      </c>
      <c r="X904" s="25" t="str">
        <f t="shared" si="158"/>
        <v/>
      </c>
      <c r="Y904" s="25" t="s">
        <v>26</v>
      </c>
      <c r="Z904" s="29"/>
      <c r="AA904" s="25" t="str">
        <f t="shared" si="156"/>
        <v/>
      </c>
      <c r="AB904" s="29"/>
      <c r="AC904" s="29"/>
      <c r="AD904" s="87" t="str">
        <f t="shared" si="159"/>
        <v/>
      </c>
      <c r="AE904" s="95" t="str">
        <f t="shared" si="160"/>
        <v/>
      </c>
      <c r="AF904" s="23">
        <f t="shared" si="161"/>
        <v>1</v>
      </c>
      <c r="AG904" s="2">
        <f t="shared" si="162"/>
        <v>7</v>
      </c>
      <c r="AH904" s="2">
        <f t="shared" si="163"/>
        <v>1</v>
      </c>
      <c r="AI904" s="2">
        <f>COUNTIF(【編集不可】祝日一覧!$B$1:$B$23,$F904)</f>
        <v>0</v>
      </c>
      <c r="AJ904" s="2">
        <f>COUNTIF(【編集不可】祝日一覧!$B$1:$B$23,$AF904)</f>
        <v>0</v>
      </c>
      <c r="AK904" s="2" t="str">
        <f ca="1">$B904&amp;"-"&amp;COUNTIF($B$13:INDIRECT("B"&amp;12+A904),B904)</f>
        <v>-0</v>
      </c>
    </row>
    <row r="905" spans="1:37" ht="21.95" customHeight="1" x14ac:dyDescent="0.25">
      <c r="A905" s="7">
        <v>893</v>
      </c>
      <c r="B905" s="14"/>
      <c r="C905" s="28"/>
      <c r="D905" s="28"/>
      <c r="E905" s="17"/>
      <c r="F905" s="17"/>
      <c r="G905" s="6"/>
      <c r="H905" s="81" t="s">
        <v>24</v>
      </c>
      <c r="I905" s="113">
        <f t="shared" si="164"/>
        <v>0</v>
      </c>
      <c r="J905" s="114"/>
      <c r="K905" s="5" t="s">
        <v>24</v>
      </c>
      <c r="L905" s="6"/>
      <c r="M905" s="81" t="s">
        <v>25</v>
      </c>
      <c r="N905" s="113">
        <f t="shared" si="165"/>
        <v>0</v>
      </c>
      <c r="O905" s="114"/>
      <c r="P905" s="5" t="s">
        <v>24</v>
      </c>
      <c r="R905" s="113">
        <f t="shared" si="166"/>
        <v>0</v>
      </c>
      <c r="S905" s="114"/>
      <c r="T905" s="5" t="s">
        <v>24</v>
      </c>
      <c r="V905" s="25" t="str">
        <f t="shared" si="157"/>
        <v/>
      </c>
      <c r="W905" s="25" t="str">
        <f t="shared" si="155"/>
        <v/>
      </c>
      <c r="X905" s="25" t="str">
        <f t="shared" si="158"/>
        <v/>
      </c>
      <c r="Y905" s="25" t="s">
        <v>26</v>
      </c>
      <c r="Z905" s="29"/>
      <c r="AA905" s="25" t="str">
        <f t="shared" si="156"/>
        <v/>
      </c>
      <c r="AB905" s="29"/>
      <c r="AC905" s="29"/>
      <c r="AD905" s="87" t="str">
        <f t="shared" si="159"/>
        <v/>
      </c>
      <c r="AE905" s="95" t="str">
        <f t="shared" si="160"/>
        <v/>
      </c>
      <c r="AF905" s="23">
        <f t="shared" si="161"/>
        <v>1</v>
      </c>
      <c r="AG905" s="2">
        <f t="shared" si="162"/>
        <v>7</v>
      </c>
      <c r="AH905" s="2">
        <f t="shared" si="163"/>
        <v>1</v>
      </c>
      <c r="AI905" s="2">
        <f>COUNTIF(【編集不可】祝日一覧!$B$1:$B$23,$F905)</f>
        <v>0</v>
      </c>
      <c r="AJ905" s="2">
        <f>COUNTIF(【編集不可】祝日一覧!$B$1:$B$23,$AF905)</f>
        <v>0</v>
      </c>
      <c r="AK905" s="2" t="str">
        <f ca="1">$B905&amp;"-"&amp;COUNTIF($B$13:INDIRECT("B"&amp;12+A905),B905)</f>
        <v>-0</v>
      </c>
    </row>
    <row r="906" spans="1:37" ht="21.95" customHeight="1" x14ac:dyDescent="0.25">
      <c r="A906" s="7">
        <v>894</v>
      </c>
      <c r="B906" s="14"/>
      <c r="C906" s="28"/>
      <c r="D906" s="28"/>
      <c r="E906" s="17"/>
      <c r="F906" s="17"/>
      <c r="G906" s="6"/>
      <c r="H906" s="81" t="s">
        <v>24</v>
      </c>
      <c r="I906" s="113">
        <f t="shared" si="164"/>
        <v>0</v>
      </c>
      <c r="J906" s="114"/>
      <c r="K906" s="5" t="s">
        <v>24</v>
      </c>
      <c r="L906" s="6"/>
      <c r="M906" s="81" t="s">
        <v>25</v>
      </c>
      <c r="N906" s="113">
        <f t="shared" si="165"/>
        <v>0</v>
      </c>
      <c r="O906" s="114"/>
      <c r="P906" s="5" t="s">
        <v>24</v>
      </c>
      <c r="R906" s="113">
        <f t="shared" si="166"/>
        <v>0</v>
      </c>
      <c r="S906" s="114"/>
      <c r="T906" s="5" t="s">
        <v>24</v>
      </c>
      <c r="V906" s="25" t="str">
        <f t="shared" si="157"/>
        <v/>
      </c>
      <c r="W906" s="25" t="str">
        <f t="shared" si="155"/>
        <v/>
      </c>
      <c r="X906" s="25" t="str">
        <f t="shared" si="158"/>
        <v/>
      </c>
      <c r="Y906" s="25" t="s">
        <v>26</v>
      </c>
      <c r="Z906" s="29"/>
      <c r="AA906" s="25" t="str">
        <f t="shared" si="156"/>
        <v/>
      </c>
      <c r="AB906" s="29"/>
      <c r="AC906" s="29"/>
      <c r="AD906" s="87" t="str">
        <f t="shared" si="159"/>
        <v/>
      </c>
      <c r="AE906" s="95" t="str">
        <f t="shared" si="160"/>
        <v/>
      </c>
      <c r="AF906" s="23">
        <f t="shared" si="161"/>
        <v>1</v>
      </c>
      <c r="AG906" s="2">
        <f t="shared" si="162"/>
        <v>7</v>
      </c>
      <c r="AH906" s="2">
        <f t="shared" si="163"/>
        <v>1</v>
      </c>
      <c r="AI906" s="2">
        <f>COUNTIF(【編集不可】祝日一覧!$B$1:$B$23,$F906)</f>
        <v>0</v>
      </c>
      <c r="AJ906" s="2">
        <f>COUNTIF(【編集不可】祝日一覧!$B$1:$B$23,$AF906)</f>
        <v>0</v>
      </c>
      <c r="AK906" s="2" t="str">
        <f ca="1">$B906&amp;"-"&amp;COUNTIF($B$13:INDIRECT("B"&amp;12+A906),B906)</f>
        <v>-0</v>
      </c>
    </row>
    <row r="907" spans="1:37" ht="21.95" customHeight="1" x14ac:dyDescent="0.25">
      <c r="A907" s="7">
        <v>895</v>
      </c>
      <c r="B907" s="14"/>
      <c r="C907" s="28"/>
      <c r="D907" s="28"/>
      <c r="E907" s="17"/>
      <c r="F907" s="17"/>
      <c r="G907" s="6"/>
      <c r="H907" s="81" t="s">
        <v>24</v>
      </c>
      <c r="I907" s="113">
        <f t="shared" si="164"/>
        <v>0</v>
      </c>
      <c r="J907" s="114"/>
      <c r="K907" s="5" t="s">
        <v>24</v>
      </c>
      <c r="L907" s="6"/>
      <c r="M907" s="81" t="s">
        <v>25</v>
      </c>
      <c r="N907" s="113">
        <f t="shared" si="165"/>
        <v>0</v>
      </c>
      <c r="O907" s="114"/>
      <c r="P907" s="5" t="s">
        <v>24</v>
      </c>
      <c r="R907" s="113">
        <f t="shared" si="166"/>
        <v>0</v>
      </c>
      <c r="S907" s="114"/>
      <c r="T907" s="5" t="s">
        <v>24</v>
      </c>
      <c r="V907" s="25" t="str">
        <f t="shared" si="157"/>
        <v/>
      </c>
      <c r="W907" s="25" t="str">
        <f t="shared" si="155"/>
        <v/>
      </c>
      <c r="X907" s="25" t="str">
        <f t="shared" si="158"/>
        <v/>
      </c>
      <c r="Y907" s="25" t="s">
        <v>26</v>
      </c>
      <c r="Z907" s="29"/>
      <c r="AA907" s="25" t="str">
        <f t="shared" si="156"/>
        <v/>
      </c>
      <c r="AB907" s="29"/>
      <c r="AC907" s="29"/>
      <c r="AD907" s="87" t="str">
        <f t="shared" si="159"/>
        <v/>
      </c>
      <c r="AE907" s="95" t="str">
        <f t="shared" si="160"/>
        <v/>
      </c>
      <c r="AF907" s="23">
        <f t="shared" si="161"/>
        <v>1</v>
      </c>
      <c r="AG907" s="2">
        <f t="shared" si="162"/>
        <v>7</v>
      </c>
      <c r="AH907" s="2">
        <f t="shared" si="163"/>
        <v>1</v>
      </c>
      <c r="AI907" s="2">
        <f>COUNTIF(【編集不可】祝日一覧!$B$1:$B$23,$F907)</f>
        <v>0</v>
      </c>
      <c r="AJ907" s="2">
        <f>COUNTIF(【編集不可】祝日一覧!$B$1:$B$23,$AF907)</f>
        <v>0</v>
      </c>
      <c r="AK907" s="2" t="str">
        <f ca="1">$B907&amp;"-"&amp;COUNTIF($B$13:INDIRECT("B"&amp;12+A907),B907)</f>
        <v>-0</v>
      </c>
    </row>
    <row r="908" spans="1:37" ht="21.95" customHeight="1" x14ac:dyDescent="0.25">
      <c r="A908" s="7">
        <v>896</v>
      </c>
      <c r="B908" s="14"/>
      <c r="C908" s="28"/>
      <c r="D908" s="28"/>
      <c r="E908" s="17"/>
      <c r="F908" s="17"/>
      <c r="G908" s="6"/>
      <c r="H908" s="81" t="s">
        <v>24</v>
      </c>
      <c r="I908" s="113">
        <f t="shared" si="164"/>
        <v>0</v>
      </c>
      <c r="J908" s="114"/>
      <c r="K908" s="5" t="s">
        <v>24</v>
      </c>
      <c r="L908" s="6"/>
      <c r="M908" s="81" t="s">
        <v>25</v>
      </c>
      <c r="N908" s="113">
        <f t="shared" si="165"/>
        <v>0</v>
      </c>
      <c r="O908" s="114"/>
      <c r="P908" s="5" t="s">
        <v>24</v>
      </c>
      <c r="R908" s="113">
        <f t="shared" si="166"/>
        <v>0</v>
      </c>
      <c r="S908" s="114"/>
      <c r="T908" s="5" t="s">
        <v>24</v>
      </c>
      <c r="V908" s="25" t="str">
        <f t="shared" si="157"/>
        <v/>
      </c>
      <c r="W908" s="25" t="str">
        <f t="shared" si="155"/>
        <v/>
      </c>
      <c r="X908" s="25" t="str">
        <f t="shared" si="158"/>
        <v/>
      </c>
      <c r="Y908" s="25" t="s">
        <v>26</v>
      </c>
      <c r="Z908" s="29"/>
      <c r="AA908" s="25" t="str">
        <f t="shared" si="156"/>
        <v/>
      </c>
      <c r="AB908" s="29"/>
      <c r="AC908" s="29"/>
      <c r="AD908" s="87" t="str">
        <f t="shared" si="159"/>
        <v/>
      </c>
      <c r="AE908" s="95" t="str">
        <f t="shared" si="160"/>
        <v/>
      </c>
      <c r="AF908" s="23">
        <f t="shared" si="161"/>
        <v>1</v>
      </c>
      <c r="AG908" s="2">
        <f t="shared" si="162"/>
        <v>7</v>
      </c>
      <c r="AH908" s="2">
        <f t="shared" si="163"/>
        <v>1</v>
      </c>
      <c r="AI908" s="2">
        <f>COUNTIF(【編集不可】祝日一覧!$B$1:$B$23,$F908)</f>
        <v>0</v>
      </c>
      <c r="AJ908" s="2">
        <f>COUNTIF(【編集不可】祝日一覧!$B$1:$B$23,$AF908)</f>
        <v>0</v>
      </c>
      <c r="AK908" s="2" t="str">
        <f ca="1">$B908&amp;"-"&amp;COUNTIF($B$13:INDIRECT("B"&amp;12+A908),B908)</f>
        <v>-0</v>
      </c>
    </row>
    <row r="909" spans="1:37" ht="21.95" customHeight="1" x14ac:dyDescent="0.25">
      <c r="A909" s="7">
        <v>897</v>
      </c>
      <c r="B909" s="14"/>
      <c r="C909" s="28"/>
      <c r="D909" s="28"/>
      <c r="E909" s="17"/>
      <c r="F909" s="17"/>
      <c r="G909" s="6"/>
      <c r="H909" s="81" t="s">
        <v>24</v>
      </c>
      <c r="I909" s="113">
        <f t="shared" si="164"/>
        <v>0</v>
      </c>
      <c r="J909" s="114"/>
      <c r="K909" s="5" t="s">
        <v>24</v>
      </c>
      <c r="L909" s="6"/>
      <c r="M909" s="81" t="s">
        <v>25</v>
      </c>
      <c r="N909" s="113">
        <f t="shared" si="165"/>
        <v>0</v>
      </c>
      <c r="O909" s="114"/>
      <c r="P909" s="5" t="s">
        <v>24</v>
      </c>
      <c r="R909" s="113">
        <f t="shared" si="166"/>
        <v>0</v>
      </c>
      <c r="S909" s="114"/>
      <c r="T909" s="5" t="s">
        <v>24</v>
      </c>
      <c r="V909" s="25" t="str">
        <f t="shared" si="157"/>
        <v/>
      </c>
      <c r="W909" s="25" t="str">
        <f t="shared" ref="W909:W912" si="167">IF($F909="","",IF($AG909=7,"休日",IF(AND($AI909=1,$AH909=7),"休日",IF(AND($AG909=1,$AJ909=1),"休日",IF(AND($AI909=1,$AJ909=1),"休日","平日")))))</f>
        <v/>
      </c>
      <c r="X909" s="25" t="str">
        <f t="shared" si="158"/>
        <v/>
      </c>
      <c r="Y909" s="25" t="s">
        <v>26</v>
      </c>
      <c r="Z909" s="29"/>
      <c r="AA909" s="25" t="str">
        <f t="shared" ref="AA909:AA912" si="168">IF($B909="","","～")</f>
        <v/>
      </c>
      <c r="AB909" s="29"/>
      <c r="AC909" s="29"/>
      <c r="AD909" s="87" t="str">
        <f t="shared" si="159"/>
        <v/>
      </c>
      <c r="AE909" s="95" t="str">
        <f t="shared" si="160"/>
        <v/>
      </c>
      <c r="AF909" s="23">
        <f t="shared" si="161"/>
        <v>1</v>
      </c>
      <c r="AG909" s="2">
        <f t="shared" si="162"/>
        <v>7</v>
      </c>
      <c r="AH909" s="2">
        <f t="shared" si="163"/>
        <v>1</v>
      </c>
      <c r="AI909" s="2">
        <f>COUNTIF(【編集不可】祝日一覧!$B$1:$B$23,$F909)</f>
        <v>0</v>
      </c>
      <c r="AJ909" s="2">
        <f>COUNTIF(【編集不可】祝日一覧!$B$1:$B$23,$AF909)</f>
        <v>0</v>
      </c>
      <c r="AK909" s="2" t="str">
        <f ca="1">$B909&amp;"-"&amp;COUNTIF($B$13:INDIRECT("B"&amp;12+A909),B909)</f>
        <v>-0</v>
      </c>
    </row>
    <row r="910" spans="1:37" ht="21.95" customHeight="1" x14ac:dyDescent="0.25">
      <c r="A910" s="7">
        <v>898</v>
      </c>
      <c r="B910" s="14"/>
      <c r="C910" s="28"/>
      <c r="D910" s="28"/>
      <c r="E910" s="17"/>
      <c r="F910" s="17"/>
      <c r="G910" s="6"/>
      <c r="H910" s="81" t="s">
        <v>24</v>
      </c>
      <c r="I910" s="113">
        <f t="shared" si="164"/>
        <v>0</v>
      </c>
      <c r="J910" s="114"/>
      <c r="K910" s="5" t="s">
        <v>24</v>
      </c>
      <c r="L910" s="6"/>
      <c r="M910" s="81" t="s">
        <v>25</v>
      </c>
      <c r="N910" s="113">
        <f t="shared" si="165"/>
        <v>0</v>
      </c>
      <c r="O910" s="114"/>
      <c r="P910" s="5" t="s">
        <v>24</v>
      </c>
      <c r="R910" s="113">
        <f t="shared" si="166"/>
        <v>0</v>
      </c>
      <c r="S910" s="114"/>
      <c r="T910" s="5" t="s">
        <v>24</v>
      </c>
      <c r="V910" s="25" t="str">
        <f t="shared" ref="V910:V912" si="169">IF($G910="","",IF(AND($W910="平日",$G910&gt;=3000),"配布対象",IF(AND($W910="休日",$G910&gt;=2000),"配布対象","配布対象外")))</f>
        <v/>
      </c>
      <c r="W910" s="25" t="str">
        <f t="shared" si="167"/>
        <v/>
      </c>
      <c r="X910" s="25" t="str">
        <f t="shared" ref="X910:X912" si="170">IF($L910="","",IF(AND($V910="配布対象",$W910="平日"),2*$L910,IF(AND($V910="配布対象",$W910="休日"),1*$L910,"")))</f>
        <v/>
      </c>
      <c r="Y910" s="25" t="s">
        <v>26</v>
      </c>
      <c r="Z910" s="29"/>
      <c r="AA910" s="25" t="str">
        <f t="shared" si="168"/>
        <v/>
      </c>
      <c r="AB910" s="29"/>
      <c r="AC910" s="29"/>
      <c r="AD910" s="87" t="str">
        <f t="shared" ref="AD910:AD912" si="171">IF(AND(RIGHT($Z910,6)="",RIGHT($AB910,6)="",RIGHT($AC910,6)=""),"",IF(RIGHT($AC910,6)="",RIGHT($AB910,6)-RIGHT($Z910,6)+1,IF(AND(RIGHT($Z910,6)="",RIGHT($AB910,6)=""),LEN(TRIM($AC910))-LEN(SUBSTITUTE(TRIM($AC910),",",""))+1,RIGHT($AB910,6)-RIGHT($Z910,6)+1+LEN(TRIM($AC910))-LEN(SUBSTITUTE(TRIM($AC910),",",""))+1)))</f>
        <v/>
      </c>
      <c r="AE910" s="95" t="str">
        <f t="shared" ref="AE910:AE912" si="172">IFERROR($X910-$AD910,"")</f>
        <v/>
      </c>
      <c r="AF910" s="23">
        <f t="shared" ref="AF910:AF912" si="173">$F910+1</f>
        <v>1</v>
      </c>
      <c r="AG910" s="2">
        <f t="shared" ref="AG910:AG912" si="174">WEEKDAY($F910,1)</f>
        <v>7</v>
      </c>
      <c r="AH910" s="2">
        <f t="shared" ref="AH910:AH912" si="175">WEEKDAY($AF910,1)</f>
        <v>1</v>
      </c>
      <c r="AI910" s="2">
        <f>COUNTIF(【編集不可】祝日一覧!$B$1:$B$23,$F910)</f>
        <v>0</v>
      </c>
      <c r="AJ910" s="2">
        <f>COUNTIF(【編集不可】祝日一覧!$B$1:$B$23,$AF910)</f>
        <v>0</v>
      </c>
      <c r="AK910" s="2" t="str">
        <f ca="1">$B910&amp;"-"&amp;COUNTIF($B$13:INDIRECT("B"&amp;12+A910),B910)</f>
        <v>-0</v>
      </c>
    </row>
    <row r="911" spans="1:37" ht="21.95" customHeight="1" x14ac:dyDescent="0.25">
      <c r="A911" s="7">
        <v>899</v>
      </c>
      <c r="B911" s="14"/>
      <c r="C911" s="28"/>
      <c r="D911" s="28"/>
      <c r="E911" s="17"/>
      <c r="F911" s="17"/>
      <c r="G911" s="6"/>
      <c r="H911" s="81" t="s">
        <v>24</v>
      </c>
      <c r="I911" s="113">
        <f t="shared" si="164"/>
        <v>0</v>
      </c>
      <c r="J911" s="114"/>
      <c r="K911" s="5" t="s">
        <v>24</v>
      </c>
      <c r="L911" s="6"/>
      <c r="M911" s="81" t="s">
        <v>25</v>
      </c>
      <c r="N911" s="113">
        <f t="shared" si="165"/>
        <v>0</v>
      </c>
      <c r="O911" s="114"/>
      <c r="P911" s="5" t="s">
        <v>24</v>
      </c>
      <c r="R911" s="113">
        <f t="shared" si="166"/>
        <v>0</v>
      </c>
      <c r="S911" s="114"/>
      <c r="T911" s="5" t="s">
        <v>24</v>
      </c>
      <c r="V911" s="25" t="str">
        <f t="shared" si="169"/>
        <v/>
      </c>
      <c r="W911" s="25" t="str">
        <f t="shared" si="167"/>
        <v/>
      </c>
      <c r="X911" s="25" t="str">
        <f t="shared" si="170"/>
        <v/>
      </c>
      <c r="Y911" s="25" t="s">
        <v>26</v>
      </c>
      <c r="Z911" s="29"/>
      <c r="AA911" s="25" t="str">
        <f t="shared" si="168"/>
        <v/>
      </c>
      <c r="AB911" s="29"/>
      <c r="AC911" s="29"/>
      <c r="AD911" s="87" t="str">
        <f t="shared" si="171"/>
        <v/>
      </c>
      <c r="AE911" s="95" t="str">
        <f t="shared" si="172"/>
        <v/>
      </c>
      <c r="AF911" s="23">
        <f t="shared" si="173"/>
        <v>1</v>
      </c>
      <c r="AG911" s="2">
        <f t="shared" si="174"/>
        <v>7</v>
      </c>
      <c r="AH911" s="2">
        <f t="shared" si="175"/>
        <v>1</v>
      </c>
      <c r="AI911" s="2">
        <f>COUNTIF(【編集不可】祝日一覧!$B$1:$B$23,$F911)</f>
        <v>0</v>
      </c>
      <c r="AJ911" s="2">
        <f>COUNTIF(【編集不可】祝日一覧!$B$1:$B$23,$AF911)</f>
        <v>0</v>
      </c>
      <c r="AK911" s="2" t="str">
        <f ca="1">$B911&amp;"-"&amp;COUNTIF($B$13:INDIRECT("B"&amp;12+A911),B911)</f>
        <v>-0</v>
      </c>
    </row>
    <row r="912" spans="1:37" ht="21.95" customHeight="1" x14ac:dyDescent="0.25">
      <c r="A912" s="7">
        <v>900</v>
      </c>
      <c r="B912" s="14"/>
      <c r="C912" s="28"/>
      <c r="D912" s="28"/>
      <c r="E912" s="17"/>
      <c r="F912" s="17"/>
      <c r="G912" s="6"/>
      <c r="H912" s="81" t="s">
        <v>24</v>
      </c>
      <c r="I912" s="113">
        <f t="shared" si="164"/>
        <v>0</v>
      </c>
      <c r="J912" s="114"/>
      <c r="K912" s="5" t="s">
        <v>24</v>
      </c>
      <c r="L912" s="6"/>
      <c r="M912" s="81" t="s">
        <v>25</v>
      </c>
      <c r="N912" s="113">
        <f t="shared" si="165"/>
        <v>0</v>
      </c>
      <c r="O912" s="114"/>
      <c r="P912" s="5" t="s">
        <v>24</v>
      </c>
      <c r="R912" s="113">
        <f t="shared" si="166"/>
        <v>0</v>
      </c>
      <c r="S912" s="114"/>
      <c r="T912" s="5" t="s">
        <v>24</v>
      </c>
      <c r="V912" s="25" t="str">
        <f t="shared" si="169"/>
        <v/>
      </c>
      <c r="W912" s="25" t="str">
        <f t="shared" si="167"/>
        <v/>
      </c>
      <c r="X912" s="25" t="str">
        <f t="shared" si="170"/>
        <v/>
      </c>
      <c r="Y912" s="25" t="s">
        <v>26</v>
      </c>
      <c r="Z912" s="29"/>
      <c r="AA912" s="25" t="str">
        <f t="shared" si="168"/>
        <v/>
      </c>
      <c r="AB912" s="29"/>
      <c r="AC912" s="29"/>
      <c r="AD912" s="87" t="str">
        <f t="shared" si="171"/>
        <v/>
      </c>
      <c r="AE912" s="95" t="str">
        <f t="shared" si="172"/>
        <v/>
      </c>
      <c r="AF912" s="23">
        <f t="shared" si="173"/>
        <v>1</v>
      </c>
      <c r="AG912" s="2">
        <f t="shared" si="174"/>
        <v>7</v>
      </c>
      <c r="AH912" s="2">
        <f t="shared" si="175"/>
        <v>1</v>
      </c>
      <c r="AI912" s="2">
        <f>COUNTIF(【編集不可】祝日一覧!$B$1:$B$23,$F912)</f>
        <v>0</v>
      </c>
      <c r="AJ912" s="2">
        <f>COUNTIF(【編集不可】祝日一覧!$B$1:$B$23,$AF912)</f>
        <v>0</v>
      </c>
      <c r="AK912" s="2" t="str">
        <f ca="1">$B912&amp;"-"&amp;COUNTIF($B$13:INDIRECT("B"&amp;12+A912),B912)</f>
        <v>-0</v>
      </c>
    </row>
    <row r="913" spans="1:31" s="85" customFormat="1" x14ac:dyDescent="0.25">
      <c r="A913" s="82"/>
      <c r="B913" s="82"/>
      <c r="C913" s="82"/>
      <c r="D913" s="82"/>
      <c r="E913" s="83"/>
      <c r="F913" s="83"/>
      <c r="G913" s="84"/>
      <c r="J913" s="84"/>
      <c r="L913" s="84">
        <f>SUM(L13:L912)</f>
        <v>0</v>
      </c>
      <c r="O913" s="84">
        <f>SUM(N13:N912)</f>
        <v>0</v>
      </c>
      <c r="S913" s="84">
        <f>SUM(R13:R912)</f>
        <v>0</v>
      </c>
      <c r="X913" s="94">
        <f>SUM(X13:X912)</f>
        <v>0</v>
      </c>
      <c r="AD913" s="94">
        <f>SUM(AD13:AD912)</f>
        <v>0</v>
      </c>
      <c r="AE913" s="94"/>
    </row>
  </sheetData>
  <sheetProtection selectLockedCells="1"/>
  <mergeCells count="2712">
    <mergeCell ref="I24:J24"/>
    <mergeCell ref="N24:O24"/>
    <mergeCell ref="R24:S24"/>
    <mergeCell ref="I21:J21"/>
    <mergeCell ref="N21:O21"/>
    <mergeCell ref="R21:S21"/>
    <mergeCell ref="I22:J22"/>
    <mergeCell ref="N22:O22"/>
    <mergeCell ref="R22:S22"/>
    <mergeCell ref="I19:J19"/>
    <mergeCell ref="N19:O19"/>
    <mergeCell ref="N26:O26"/>
    <mergeCell ref="R26:S26"/>
    <mergeCell ref="I33:J33"/>
    <mergeCell ref="I34:J34"/>
    <mergeCell ref="R25:S25"/>
    <mergeCell ref="I26:J26"/>
    <mergeCell ref="N33:O33"/>
    <mergeCell ref="R33:S33"/>
    <mergeCell ref="I23:J23"/>
    <mergeCell ref="N23:O23"/>
    <mergeCell ref="R23:S23"/>
    <mergeCell ref="A11:A12"/>
    <mergeCell ref="I17:J17"/>
    <mergeCell ref="N17:O17"/>
    <mergeCell ref="R17:S17"/>
    <mergeCell ref="I18:J18"/>
    <mergeCell ref="N18:O18"/>
    <mergeCell ref="R18:S18"/>
    <mergeCell ref="I15:J15"/>
    <mergeCell ref="N15:O15"/>
    <mergeCell ref="R15:S15"/>
    <mergeCell ref="I16:J16"/>
    <mergeCell ref="N16:O16"/>
    <mergeCell ref="R16:S16"/>
    <mergeCell ref="R12:T12"/>
    <mergeCell ref="I13:J13"/>
    <mergeCell ref="N13:O13"/>
    <mergeCell ref="R13:S13"/>
    <mergeCell ref="I14:J14"/>
    <mergeCell ref="N14:O14"/>
    <mergeCell ref="R14:S14"/>
    <mergeCell ref="G12:H12"/>
    <mergeCell ref="I12:K12"/>
    <mergeCell ref="L12:M12"/>
    <mergeCell ref="N12:P12"/>
    <mergeCell ref="B11:P11"/>
    <mergeCell ref="I35:J35"/>
    <mergeCell ref="N35:O35"/>
    <mergeCell ref="R35:S35"/>
    <mergeCell ref="I36:J36"/>
    <mergeCell ref="N36:O36"/>
    <mergeCell ref="R36:S36"/>
    <mergeCell ref="N34:O34"/>
    <mergeCell ref="R34:S34"/>
    <mergeCell ref="I31:J31"/>
    <mergeCell ref="N31:O31"/>
    <mergeCell ref="R31:S31"/>
    <mergeCell ref="I32:J32"/>
    <mergeCell ref="N32:O32"/>
    <mergeCell ref="R32:S32"/>
    <mergeCell ref="R19:S19"/>
    <mergeCell ref="I20:J20"/>
    <mergeCell ref="N20:O20"/>
    <mergeCell ref="R20:S20"/>
    <mergeCell ref="I29:J29"/>
    <mergeCell ref="N29:O29"/>
    <mergeCell ref="R29:S29"/>
    <mergeCell ref="I30:J30"/>
    <mergeCell ref="N30:O30"/>
    <mergeCell ref="R30:S30"/>
    <mergeCell ref="I27:J27"/>
    <mergeCell ref="N27:O27"/>
    <mergeCell ref="R27:S27"/>
    <mergeCell ref="I28:J28"/>
    <mergeCell ref="N28:O28"/>
    <mergeCell ref="R28:S28"/>
    <mergeCell ref="I25:J25"/>
    <mergeCell ref="N25:O25"/>
    <mergeCell ref="I41:J41"/>
    <mergeCell ref="N41:O41"/>
    <mergeCell ref="R41:S41"/>
    <mergeCell ref="I42:J42"/>
    <mergeCell ref="N42:O42"/>
    <mergeCell ref="R42:S42"/>
    <mergeCell ref="I39:J39"/>
    <mergeCell ref="N39:O39"/>
    <mergeCell ref="R39:S39"/>
    <mergeCell ref="I40:J40"/>
    <mergeCell ref="N40:O40"/>
    <mergeCell ref="R40:S40"/>
    <mergeCell ref="I37:J37"/>
    <mergeCell ref="N37:O37"/>
    <mergeCell ref="R37:S37"/>
    <mergeCell ref="I38:J38"/>
    <mergeCell ref="N38:O38"/>
    <mergeCell ref="R38:S38"/>
    <mergeCell ref="I47:J47"/>
    <mergeCell ref="N47:O47"/>
    <mergeCell ref="R47:S47"/>
    <mergeCell ref="I48:J48"/>
    <mergeCell ref="N48:O48"/>
    <mergeCell ref="R48:S48"/>
    <mergeCell ref="I45:J45"/>
    <mergeCell ref="N45:O45"/>
    <mergeCell ref="R45:S45"/>
    <mergeCell ref="I46:J46"/>
    <mergeCell ref="N46:O46"/>
    <mergeCell ref="R46:S46"/>
    <mergeCell ref="I43:J43"/>
    <mergeCell ref="N43:O43"/>
    <mergeCell ref="R43:S43"/>
    <mergeCell ref="I44:J44"/>
    <mergeCell ref="N44:O44"/>
    <mergeCell ref="R44:S44"/>
    <mergeCell ref="I53:J53"/>
    <mergeCell ref="N53:O53"/>
    <mergeCell ref="R53:S53"/>
    <mergeCell ref="I54:J54"/>
    <mergeCell ref="N54:O54"/>
    <mergeCell ref="R54:S54"/>
    <mergeCell ref="I51:J51"/>
    <mergeCell ref="N51:O51"/>
    <mergeCell ref="R51:S51"/>
    <mergeCell ref="I52:J52"/>
    <mergeCell ref="N52:O52"/>
    <mergeCell ref="R52:S52"/>
    <mergeCell ref="I49:J49"/>
    <mergeCell ref="N49:O49"/>
    <mergeCell ref="R49:S49"/>
    <mergeCell ref="I50:J50"/>
    <mergeCell ref="N50:O50"/>
    <mergeCell ref="R50:S50"/>
    <mergeCell ref="I59:J59"/>
    <mergeCell ref="N59:O59"/>
    <mergeCell ref="R59:S59"/>
    <mergeCell ref="I60:J60"/>
    <mergeCell ref="N60:O60"/>
    <mergeCell ref="R60:S60"/>
    <mergeCell ref="I57:J57"/>
    <mergeCell ref="N57:O57"/>
    <mergeCell ref="R57:S57"/>
    <mergeCell ref="I58:J58"/>
    <mergeCell ref="N58:O58"/>
    <mergeCell ref="R58:S58"/>
    <mergeCell ref="I55:J55"/>
    <mergeCell ref="N55:O55"/>
    <mergeCell ref="R55:S55"/>
    <mergeCell ref="I56:J56"/>
    <mergeCell ref="N56:O56"/>
    <mergeCell ref="R56:S56"/>
    <mergeCell ref="I65:J65"/>
    <mergeCell ref="N65:O65"/>
    <mergeCell ref="R65:S65"/>
    <mergeCell ref="I66:J66"/>
    <mergeCell ref="N66:O66"/>
    <mergeCell ref="R66:S66"/>
    <mergeCell ref="I63:J63"/>
    <mergeCell ref="N63:O63"/>
    <mergeCell ref="R63:S63"/>
    <mergeCell ref="I64:J64"/>
    <mergeCell ref="N64:O64"/>
    <mergeCell ref="R64:S64"/>
    <mergeCell ref="I61:J61"/>
    <mergeCell ref="N61:O61"/>
    <mergeCell ref="R61:S61"/>
    <mergeCell ref="I62:J62"/>
    <mergeCell ref="N62:O62"/>
    <mergeCell ref="R62:S62"/>
    <mergeCell ref="I71:J71"/>
    <mergeCell ref="N71:O71"/>
    <mergeCell ref="R71:S71"/>
    <mergeCell ref="I72:J72"/>
    <mergeCell ref="N72:O72"/>
    <mergeCell ref="R72:S72"/>
    <mergeCell ref="I69:J69"/>
    <mergeCell ref="N69:O69"/>
    <mergeCell ref="R69:S69"/>
    <mergeCell ref="I70:J70"/>
    <mergeCell ref="N70:O70"/>
    <mergeCell ref="R70:S70"/>
    <mergeCell ref="I67:J67"/>
    <mergeCell ref="N67:O67"/>
    <mergeCell ref="R67:S67"/>
    <mergeCell ref="I68:J68"/>
    <mergeCell ref="N68:O68"/>
    <mergeCell ref="R68:S68"/>
    <mergeCell ref="I77:J77"/>
    <mergeCell ref="N77:O77"/>
    <mergeCell ref="R77:S77"/>
    <mergeCell ref="I78:J78"/>
    <mergeCell ref="N78:O78"/>
    <mergeCell ref="R78:S78"/>
    <mergeCell ref="I75:J75"/>
    <mergeCell ref="N75:O75"/>
    <mergeCell ref="R75:S75"/>
    <mergeCell ref="I76:J76"/>
    <mergeCell ref="N76:O76"/>
    <mergeCell ref="R76:S76"/>
    <mergeCell ref="I73:J73"/>
    <mergeCell ref="N73:O73"/>
    <mergeCell ref="R73:S73"/>
    <mergeCell ref="I74:J74"/>
    <mergeCell ref="N74:O74"/>
    <mergeCell ref="R74:S74"/>
    <mergeCell ref="I83:J83"/>
    <mergeCell ref="N83:O83"/>
    <mergeCell ref="R83:S83"/>
    <mergeCell ref="I84:J84"/>
    <mergeCell ref="N84:O84"/>
    <mergeCell ref="R84:S84"/>
    <mergeCell ref="I81:J81"/>
    <mergeCell ref="N81:O81"/>
    <mergeCell ref="R81:S81"/>
    <mergeCell ref="I82:J82"/>
    <mergeCell ref="N82:O82"/>
    <mergeCell ref="R82:S82"/>
    <mergeCell ref="I79:J79"/>
    <mergeCell ref="N79:O79"/>
    <mergeCell ref="R79:S79"/>
    <mergeCell ref="I80:J80"/>
    <mergeCell ref="N80:O80"/>
    <mergeCell ref="R80:S80"/>
    <mergeCell ref="I89:J89"/>
    <mergeCell ref="N89:O89"/>
    <mergeCell ref="R89:S89"/>
    <mergeCell ref="I90:J90"/>
    <mergeCell ref="N90:O90"/>
    <mergeCell ref="R90:S90"/>
    <mergeCell ref="I87:J87"/>
    <mergeCell ref="N87:O87"/>
    <mergeCell ref="R87:S87"/>
    <mergeCell ref="I88:J88"/>
    <mergeCell ref="N88:O88"/>
    <mergeCell ref="R88:S88"/>
    <mergeCell ref="I85:J85"/>
    <mergeCell ref="N85:O85"/>
    <mergeCell ref="R85:S85"/>
    <mergeCell ref="I86:J86"/>
    <mergeCell ref="N86:O86"/>
    <mergeCell ref="R86:S86"/>
    <mergeCell ref="I95:J95"/>
    <mergeCell ref="N95:O95"/>
    <mergeCell ref="R95:S95"/>
    <mergeCell ref="I96:J96"/>
    <mergeCell ref="N96:O96"/>
    <mergeCell ref="R96:S96"/>
    <mergeCell ref="I93:J93"/>
    <mergeCell ref="N93:O93"/>
    <mergeCell ref="R93:S93"/>
    <mergeCell ref="I94:J94"/>
    <mergeCell ref="N94:O94"/>
    <mergeCell ref="R94:S94"/>
    <mergeCell ref="I91:J91"/>
    <mergeCell ref="N91:O91"/>
    <mergeCell ref="R91:S91"/>
    <mergeCell ref="I92:J92"/>
    <mergeCell ref="N92:O92"/>
    <mergeCell ref="R92:S92"/>
    <mergeCell ref="I101:J101"/>
    <mergeCell ref="N101:O101"/>
    <mergeCell ref="R101:S101"/>
    <mergeCell ref="I102:J102"/>
    <mergeCell ref="N102:O102"/>
    <mergeCell ref="R102:S102"/>
    <mergeCell ref="I99:J99"/>
    <mergeCell ref="N99:O99"/>
    <mergeCell ref="R99:S99"/>
    <mergeCell ref="I100:J100"/>
    <mergeCell ref="N100:O100"/>
    <mergeCell ref="R100:S100"/>
    <mergeCell ref="I97:J97"/>
    <mergeCell ref="N97:O97"/>
    <mergeCell ref="R97:S97"/>
    <mergeCell ref="I98:J98"/>
    <mergeCell ref="N98:O98"/>
    <mergeCell ref="R98:S98"/>
    <mergeCell ref="I107:J107"/>
    <mergeCell ref="N107:O107"/>
    <mergeCell ref="R107:S107"/>
    <mergeCell ref="I108:J108"/>
    <mergeCell ref="N108:O108"/>
    <mergeCell ref="R108:S108"/>
    <mergeCell ref="I105:J105"/>
    <mergeCell ref="N105:O105"/>
    <mergeCell ref="R105:S105"/>
    <mergeCell ref="I106:J106"/>
    <mergeCell ref="N106:O106"/>
    <mergeCell ref="R106:S106"/>
    <mergeCell ref="I103:J103"/>
    <mergeCell ref="N103:O103"/>
    <mergeCell ref="R103:S103"/>
    <mergeCell ref="I104:J104"/>
    <mergeCell ref="N104:O104"/>
    <mergeCell ref="R104:S104"/>
    <mergeCell ref="I113:J113"/>
    <mergeCell ref="N113:O113"/>
    <mergeCell ref="R113:S113"/>
    <mergeCell ref="I114:J114"/>
    <mergeCell ref="N114:O114"/>
    <mergeCell ref="R114:S114"/>
    <mergeCell ref="I111:J111"/>
    <mergeCell ref="N111:O111"/>
    <mergeCell ref="R111:S111"/>
    <mergeCell ref="I112:J112"/>
    <mergeCell ref="N112:O112"/>
    <mergeCell ref="R112:S112"/>
    <mergeCell ref="I109:J109"/>
    <mergeCell ref="N109:O109"/>
    <mergeCell ref="R109:S109"/>
    <mergeCell ref="I110:J110"/>
    <mergeCell ref="N110:O110"/>
    <mergeCell ref="R110:S110"/>
    <mergeCell ref="I119:J119"/>
    <mergeCell ref="N119:O119"/>
    <mergeCell ref="R119:S119"/>
    <mergeCell ref="I120:J120"/>
    <mergeCell ref="N120:O120"/>
    <mergeCell ref="R120:S120"/>
    <mergeCell ref="I117:J117"/>
    <mergeCell ref="N117:O117"/>
    <mergeCell ref="R117:S117"/>
    <mergeCell ref="I118:J118"/>
    <mergeCell ref="N118:O118"/>
    <mergeCell ref="R118:S118"/>
    <mergeCell ref="I115:J115"/>
    <mergeCell ref="N115:O115"/>
    <mergeCell ref="R115:S115"/>
    <mergeCell ref="I116:J116"/>
    <mergeCell ref="N116:O116"/>
    <mergeCell ref="R116:S116"/>
    <mergeCell ref="I125:J125"/>
    <mergeCell ref="N125:O125"/>
    <mergeCell ref="R125:S125"/>
    <mergeCell ref="I126:J126"/>
    <mergeCell ref="N126:O126"/>
    <mergeCell ref="R126:S126"/>
    <mergeCell ref="I123:J123"/>
    <mergeCell ref="N123:O123"/>
    <mergeCell ref="R123:S123"/>
    <mergeCell ref="I124:J124"/>
    <mergeCell ref="N124:O124"/>
    <mergeCell ref="R124:S124"/>
    <mergeCell ref="I121:J121"/>
    <mergeCell ref="N121:O121"/>
    <mergeCell ref="R121:S121"/>
    <mergeCell ref="I122:J122"/>
    <mergeCell ref="N122:O122"/>
    <mergeCell ref="R122:S122"/>
    <mergeCell ref="I131:J131"/>
    <mergeCell ref="N131:O131"/>
    <mergeCell ref="R131:S131"/>
    <mergeCell ref="I132:J132"/>
    <mergeCell ref="N132:O132"/>
    <mergeCell ref="R132:S132"/>
    <mergeCell ref="I129:J129"/>
    <mergeCell ref="N129:O129"/>
    <mergeCell ref="R129:S129"/>
    <mergeCell ref="I130:J130"/>
    <mergeCell ref="N130:O130"/>
    <mergeCell ref="R130:S130"/>
    <mergeCell ref="I127:J127"/>
    <mergeCell ref="N127:O127"/>
    <mergeCell ref="R127:S127"/>
    <mergeCell ref="I128:J128"/>
    <mergeCell ref="N128:O128"/>
    <mergeCell ref="R128:S128"/>
    <mergeCell ref="I137:J137"/>
    <mergeCell ref="N137:O137"/>
    <mergeCell ref="R137:S137"/>
    <mergeCell ref="I138:J138"/>
    <mergeCell ref="N138:O138"/>
    <mergeCell ref="R138:S138"/>
    <mergeCell ref="I135:J135"/>
    <mergeCell ref="N135:O135"/>
    <mergeCell ref="R135:S135"/>
    <mergeCell ref="I136:J136"/>
    <mergeCell ref="N136:O136"/>
    <mergeCell ref="R136:S136"/>
    <mergeCell ref="I133:J133"/>
    <mergeCell ref="N133:O133"/>
    <mergeCell ref="R133:S133"/>
    <mergeCell ref="I134:J134"/>
    <mergeCell ref="N134:O134"/>
    <mergeCell ref="R134:S134"/>
    <mergeCell ref="I143:J143"/>
    <mergeCell ref="N143:O143"/>
    <mergeCell ref="R143:S143"/>
    <mergeCell ref="I144:J144"/>
    <mergeCell ref="N144:O144"/>
    <mergeCell ref="R144:S144"/>
    <mergeCell ref="I141:J141"/>
    <mergeCell ref="N141:O141"/>
    <mergeCell ref="R141:S141"/>
    <mergeCell ref="I142:J142"/>
    <mergeCell ref="N142:O142"/>
    <mergeCell ref="R142:S142"/>
    <mergeCell ref="I139:J139"/>
    <mergeCell ref="N139:O139"/>
    <mergeCell ref="R139:S139"/>
    <mergeCell ref="I140:J140"/>
    <mergeCell ref="N140:O140"/>
    <mergeCell ref="R140:S140"/>
    <mergeCell ref="I149:J149"/>
    <mergeCell ref="N149:O149"/>
    <mergeCell ref="R149:S149"/>
    <mergeCell ref="I150:J150"/>
    <mergeCell ref="N150:O150"/>
    <mergeCell ref="R150:S150"/>
    <mergeCell ref="I147:J147"/>
    <mergeCell ref="N147:O147"/>
    <mergeCell ref="R147:S147"/>
    <mergeCell ref="I148:J148"/>
    <mergeCell ref="N148:O148"/>
    <mergeCell ref="R148:S148"/>
    <mergeCell ref="I145:J145"/>
    <mergeCell ref="N145:O145"/>
    <mergeCell ref="R145:S145"/>
    <mergeCell ref="I146:J146"/>
    <mergeCell ref="N146:O146"/>
    <mergeCell ref="R146:S146"/>
    <mergeCell ref="I155:J155"/>
    <mergeCell ref="N155:O155"/>
    <mergeCell ref="R155:S155"/>
    <mergeCell ref="I156:J156"/>
    <mergeCell ref="N156:O156"/>
    <mergeCell ref="R156:S156"/>
    <mergeCell ref="I153:J153"/>
    <mergeCell ref="N153:O153"/>
    <mergeCell ref="R153:S153"/>
    <mergeCell ref="I154:J154"/>
    <mergeCell ref="N154:O154"/>
    <mergeCell ref="R154:S154"/>
    <mergeCell ref="I151:J151"/>
    <mergeCell ref="N151:O151"/>
    <mergeCell ref="R151:S151"/>
    <mergeCell ref="I152:J152"/>
    <mergeCell ref="N152:O152"/>
    <mergeCell ref="R152:S152"/>
    <mergeCell ref="I161:J161"/>
    <mergeCell ref="N161:O161"/>
    <mergeCell ref="R161:S161"/>
    <mergeCell ref="I162:J162"/>
    <mergeCell ref="N162:O162"/>
    <mergeCell ref="R162:S162"/>
    <mergeCell ref="I159:J159"/>
    <mergeCell ref="N159:O159"/>
    <mergeCell ref="R159:S159"/>
    <mergeCell ref="I160:J160"/>
    <mergeCell ref="N160:O160"/>
    <mergeCell ref="R160:S160"/>
    <mergeCell ref="I157:J157"/>
    <mergeCell ref="N157:O157"/>
    <mergeCell ref="R157:S157"/>
    <mergeCell ref="I158:J158"/>
    <mergeCell ref="N158:O158"/>
    <mergeCell ref="R158:S158"/>
    <mergeCell ref="I167:J167"/>
    <mergeCell ref="N167:O167"/>
    <mergeCell ref="R167:S167"/>
    <mergeCell ref="I168:J168"/>
    <mergeCell ref="N168:O168"/>
    <mergeCell ref="R168:S168"/>
    <mergeCell ref="I165:J165"/>
    <mergeCell ref="N165:O165"/>
    <mergeCell ref="R165:S165"/>
    <mergeCell ref="I166:J166"/>
    <mergeCell ref="N166:O166"/>
    <mergeCell ref="R166:S166"/>
    <mergeCell ref="I163:J163"/>
    <mergeCell ref="N163:O163"/>
    <mergeCell ref="R163:S163"/>
    <mergeCell ref="I164:J164"/>
    <mergeCell ref="N164:O164"/>
    <mergeCell ref="R164:S164"/>
    <mergeCell ref="I173:J173"/>
    <mergeCell ref="N173:O173"/>
    <mergeCell ref="R173:S173"/>
    <mergeCell ref="I174:J174"/>
    <mergeCell ref="N174:O174"/>
    <mergeCell ref="R174:S174"/>
    <mergeCell ref="I171:J171"/>
    <mergeCell ref="N171:O171"/>
    <mergeCell ref="R171:S171"/>
    <mergeCell ref="I172:J172"/>
    <mergeCell ref="N172:O172"/>
    <mergeCell ref="R172:S172"/>
    <mergeCell ref="I169:J169"/>
    <mergeCell ref="N169:O169"/>
    <mergeCell ref="R169:S169"/>
    <mergeCell ref="I170:J170"/>
    <mergeCell ref="N170:O170"/>
    <mergeCell ref="R170:S170"/>
    <mergeCell ref="I179:J179"/>
    <mergeCell ref="N179:O179"/>
    <mergeCell ref="R179:S179"/>
    <mergeCell ref="I180:J180"/>
    <mergeCell ref="N180:O180"/>
    <mergeCell ref="R180:S180"/>
    <mergeCell ref="I177:J177"/>
    <mergeCell ref="N177:O177"/>
    <mergeCell ref="R177:S177"/>
    <mergeCell ref="I178:J178"/>
    <mergeCell ref="N178:O178"/>
    <mergeCell ref="R178:S178"/>
    <mergeCell ref="I175:J175"/>
    <mergeCell ref="N175:O175"/>
    <mergeCell ref="R175:S175"/>
    <mergeCell ref="I176:J176"/>
    <mergeCell ref="N176:O176"/>
    <mergeCell ref="R176:S176"/>
    <mergeCell ref="I185:J185"/>
    <mergeCell ref="N185:O185"/>
    <mergeCell ref="R185:S185"/>
    <mergeCell ref="I186:J186"/>
    <mergeCell ref="N186:O186"/>
    <mergeCell ref="R186:S186"/>
    <mergeCell ref="I183:J183"/>
    <mergeCell ref="N183:O183"/>
    <mergeCell ref="R183:S183"/>
    <mergeCell ref="I184:J184"/>
    <mergeCell ref="N184:O184"/>
    <mergeCell ref="R184:S184"/>
    <mergeCell ref="I181:J181"/>
    <mergeCell ref="N181:O181"/>
    <mergeCell ref="R181:S181"/>
    <mergeCell ref="I182:J182"/>
    <mergeCell ref="N182:O182"/>
    <mergeCell ref="R182:S182"/>
    <mergeCell ref="I191:J191"/>
    <mergeCell ref="N191:O191"/>
    <mergeCell ref="R191:S191"/>
    <mergeCell ref="I192:J192"/>
    <mergeCell ref="N192:O192"/>
    <mergeCell ref="R192:S192"/>
    <mergeCell ref="I189:J189"/>
    <mergeCell ref="N189:O189"/>
    <mergeCell ref="R189:S189"/>
    <mergeCell ref="I190:J190"/>
    <mergeCell ref="N190:O190"/>
    <mergeCell ref="R190:S190"/>
    <mergeCell ref="I187:J187"/>
    <mergeCell ref="N187:O187"/>
    <mergeCell ref="R187:S187"/>
    <mergeCell ref="I188:J188"/>
    <mergeCell ref="N188:O188"/>
    <mergeCell ref="R188:S188"/>
    <mergeCell ref="I197:J197"/>
    <mergeCell ref="N197:O197"/>
    <mergeCell ref="R197:S197"/>
    <mergeCell ref="I198:J198"/>
    <mergeCell ref="N198:O198"/>
    <mergeCell ref="R198:S198"/>
    <mergeCell ref="I195:J195"/>
    <mergeCell ref="N195:O195"/>
    <mergeCell ref="R195:S195"/>
    <mergeCell ref="I196:J196"/>
    <mergeCell ref="N196:O196"/>
    <mergeCell ref="R196:S196"/>
    <mergeCell ref="I193:J193"/>
    <mergeCell ref="N193:O193"/>
    <mergeCell ref="R193:S193"/>
    <mergeCell ref="I194:J194"/>
    <mergeCell ref="N194:O194"/>
    <mergeCell ref="R194:S194"/>
    <mergeCell ref="I203:J203"/>
    <mergeCell ref="N203:O203"/>
    <mergeCell ref="R203:S203"/>
    <mergeCell ref="I204:J204"/>
    <mergeCell ref="N204:O204"/>
    <mergeCell ref="R204:S204"/>
    <mergeCell ref="I201:J201"/>
    <mergeCell ref="N201:O201"/>
    <mergeCell ref="R201:S201"/>
    <mergeCell ref="I202:J202"/>
    <mergeCell ref="N202:O202"/>
    <mergeCell ref="R202:S202"/>
    <mergeCell ref="I199:J199"/>
    <mergeCell ref="N199:O199"/>
    <mergeCell ref="R199:S199"/>
    <mergeCell ref="I200:J200"/>
    <mergeCell ref="N200:O200"/>
    <mergeCell ref="R200:S200"/>
    <mergeCell ref="I209:J209"/>
    <mergeCell ref="N209:O209"/>
    <mergeCell ref="R209:S209"/>
    <mergeCell ref="I210:J210"/>
    <mergeCell ref="N210:O210"/>
    <mergeCell ref="R210:S210"/>
    <mergeCell ref="I207:J207"/>
    <mergeCell ref="N207:O207"/>
    <mergeCell ref="R207:S207"/>
    <mergeCell ref="I208:J208"/>
    <mergeCell ref="N208:O208"/>
    <mergeCell ref="R208:S208"/>
    <mergeCell ref="I205:J205"/>
    <mergeCell ref="N205:O205"/>
    <mergeCell ref="R205:S205"/>
    <mergeCell ref="I206:J206"/>
    <mergeCell ref="N206:O206"/>
    <mergeCell ref="R206:S206"/>
    <mergeCell ref="I215:J215"/>
    <mergeCell ref="N215:O215"/>
    <mergeCell ref="R215:S215"/>
    <mergeCell ref="I216:J216"/>
    <mergeCell ref="N216:O216"/>
    <mergeCell ref="R216:S216"/>
    <mergeCell ref="I213:J213"/>
    <mergeCell ref="N213:O213"/>
    <mergeCell ref="R213:S213"/>
    <mergeCell ref="I214:J214"/>
    <mergeCell ref="N214:O214"/>
    <mergeCell ref="R214:S214"/>
    <mergeCell ref="I211:J211"/>
    <mergeCell ref="N211:O211"/>
    <mergeCell ref="R211:S211"/>
    <mergeCell ref="I212:J212"/>
    <mergeCell ref="N212:O212"/>
    <mergeCell ref="R212:S212"/>
    <mergeCell ref="I221:J221"/>
    <mergeCell ref="N221:O221"/>
    <mergeCell ref="R221:S221"/>
    <mergeCell ref="I222:J222"/>
    <mergeCell ref="N222:O222"/>
    <mergeCell ref="R222:S222"/>
    <mergeCell ref="I219:J219"/>
    <mergeCell ref="N219:O219"/>
    <mergeCell ref="R219:S219"/>
    <mergeCell ref="I220:J220"/>
    <mergeCell ref="N220:O220"/>
    <mergeCell ref="R220:S220"/>
    <mergeCell ref="I217:J217"/>
    <mergeCell ref="N217:O217"/>
    <mergeCell ref="R217:S217"/>
    <mergeCell ref="I218:J218"/>
    <mergeCell ref="N218:O218"/>
    <mergeCell ref="R218:S218"/>
    <mergeCell ref="I227:J227"/>
    <mergeCell ref="N227:O227"/>
    <mergeCell ref="R227:S227"/>
    <mergeCell ref="I228:J228"/>
    <mergeCell ref="N228:O228"/>
    <mergeCell ref="R228:S228"/>
    <mergeCell ref="I225:J225"/>
    <mergeCell ref="N225:O225"/>
    <mergeCell ref="R225:S225"/>
    <mergeCell ref="I226:J226"/>
    <mergeCell ref="N226:O226"/>
    <mergeCell ref="R226:S226"/>
    <mergeCell ref="I223:J223"/>
    <mergeCell ref="N223:O223"/>
    <mergeCell ref="R223:S223"/>
    <mergeCell ref="I224:J224"/>
    <mergeCell ref="N224:O224"/>
    <mergeCell ref="R224:S224"/>
    <mergeCell ref="I233:J233"/>
    <mergeCell ref="N233:O233"/>
    <mergeCell ref="R233:S233"/>
    <mergeCell ref="I234:J234"/>
    <mergeCell ref="N234:O234"/>
    <mergeCell ref="R234:S234"/>
    <mergeCell ref="I231:J231"/>
    <mergeCell ref="N231:O231"/>
    <mergeCell ref="R231:S231"/>
    <mergeCell ref="I232:J232"/>
    <mergeCell ref="N232:O232"/>
    <mergeCell ref="R232:S232"/>
    <mergeCell ref="I229:J229"/>
    <mergeCell ref="N229:O229"/>
    <mergeCell ref="R229:S229"/>
    <mergeCell ref="I230:J230"/>
    <mergeCell ref="N230:O230"/>
    <mergeCell ref="R230:S230"/>
    <mergeCell ref="I239:J239"/>
    <mergeCell ref="N239:O239"/>
    <mergeCell ref="R239:S239"/>
    <mergeCell ref="I240:J240"/>
    <mergeCell ref="N240:O240"/>
    <mergeCell ref="R240:S240"/>
    <mergeCell ref="I237:J237"/>
    <mergeCell ref="N237:O237"/>
    <mergeCell ref="R237:S237"/>
    <mergeCell ref="I238:J238"/>
    <mergeCell ref="N238:O238"/>
    <mergeCell ref="R238:S238"/>
    <mergeCell ref="I235:J235"/>
    <mergeCell ref="N235:O235"/>
    <mergeCell ref="R235:S235"/>
    <mergeCell ref="I236:J236"/>
    <mergeCell ref="N236:O236"/>
    <mergeCell ref="R236:S236"/>
    <mergeCell ref="I245:J245"/>
    <mergeCell ref="N245:O245"/>
    <mergeCell ref="R245:S245"/>
    <mergeCell ref="I246:J246"/>
    <mergeCell ref="N246:O246"/>
    <mergeCell ref="R246:S246"/>
    <mergeCell ref="I243:J243"/>
    <mergeCell ref="N243:O243"/>
    <mergeCell ref="R243:S243"/>
    <mergeCell ref="I244:J244"/>
    <mergeCell ref="N244:O244"/>
    <mergeCell ref="R244:S244"/>
    <mergeCell ref="I241:J241"/>
    <mergeCell ref="N241:O241"/>
    <mergeCell ref="R241:S241"/>
    <mergeCell ref="I242:J242"/>
    <mergeCell ref="N242:O242"/>
    <mergeCell ref="R242:S242"/>
    <mergeCell ref="I251:J251"/>
    <mergeCell ref="N251:O251"/>
    <mergeCell ref="R251:S251"/>
    <mergeCell ref="I252:J252"/>
    <mergeCell ref="N252:O252"/>
    <mergeCell ref="R252:S252"/>
    <mergeCell ref="I249:J249"/>
    <mergeCell ref="N249:O249"/>
    <mergeCell ref="R249:S249"/>
    <mergeCell ref="I250:J250"/>
    <mergeCell ref="N250:O250"/>
    <mergeCell ref="R250:S250"/>
    <mergeCell ref="I247:J247"/>
    <mergeCell ref="N247:O247"/>
    <mergeCell ref="R247:S247"/>
    <mergeCell ref="I248:J248"/>
    <mergeCell ref="N248:O248"/>
    <mergeCell ref="R248:S248"/>
    <mergeCell ref="I257:J257"/>
    <mergeCell ref="N257:O257"/>
    <mergeCell ref="R257:S257"/>
    <mergeCell ref="I258:J258"/>
    <mergeCell ref="N258:O258"/>
    <mergeCell ref="R258:S258"/>
    <mergeCell ref="I255:J255"/>
    <mergeCell ref="N255:O255"/>
    <mergeCell ref="R255:S255"/>
    <mergeCell ref="I256:J256"/>
    <mergeCell ref="N256:O256"/>
    <mergeCell ref="R256:S256"/>
    <mergeCell ref="I253:J253"/>
    <mergeCell ref="N253:O253"/>
    <mergeCell ref="R253:S253"/>
    <mergeCell ref="I254:J254"/>
    <mergeCell ref="N254:O254"/>
    <mergeCell ref="R254:S254"/>
    <mergeCell ref="I263:J263"/>
    <mergeCell ref="N263:O263"/>
    <mergeCell ref="R263:S263"/>
    <mergeCell ref="I264:J264"/>
    <mergeCell ref="N264:O264"/>
    <mergeCell ref="R264:S264"/>
    <mergeCell ref="I261:J261"/>
    <mergeCell ref="N261:O261"/>
    <mergeCell ref="R261:S261"/>
    <mergeCell ref="I262:J262"/>
    <mergeCell ref="N262:O262"/>
    <mergeCell ref="R262:S262"/>
    <mergeCell ref="I259:J259"/>
    <mergeCell ref="N259:O259"/>
    <mergeCell ref="R259:S259"/>
    <mergeCell ref="I260:J260"/>
    <mergeCell ref="N260:O260"/>
    <mergeCell ref="R260:S260"/>
    <mergeCell ref="I269:J269"/>
    <mergeCell ref="N269:O269"/>
    <mergeCell ref="R269:S269"/>
    <mergeCell ref="I270:J270"/>
    <mergeCell ref="N270:O270"/>
    <mergeCell ref="R270:S270"/>
    <mergeCell ref="I267:J267"/>
    <mergeCell ref="N267:O267"/>
    <mergeCell ref="R267:S267"/>
    <mergeCell ref="I268:J268"/>
    <mergeCell ref="N268:O268"/>
    <mergeCell ref="R268:S268"/>
    <mergeCell ref="I265:J265"/>
    <mergeCell ref="N265:O265"/>
    <mergeCell ref="R265:S265"/>
    <mergeCell ref="I266:J266"/>
    <mergeCell ref="N266:O266"/>
    <mergeCell ref="R266:S266"/>
    <mergeCell ref="I275:J275"/>
    <mergeCell ref="N275:O275"/>
    <mergeCell ref="R275:S275"/>
    <mergeCell ref="I276:J276"/>
    <mergeCell ref="N276:O276"/>
    <mergeCell ref="R276:S276"/>
    <mergeCell ref="I273:J273"/>
    <mergeCell ref="N273:O273"/>
    <mergeCell ref="R273:S273"/>
    <mergeCell ref="I274:J274"/>
    <mergeCell ref="N274:O274"/>
    <mergeCell ref="R274:S274"/>
    <mergeCell ref="I271:J271"/>
    <mergeCell ref="N271:O271"/>
    <mergeCell ref="R271:S271"/>
    <mergeCell ref="I272:J272"/>
    <mergeCell ref="N272:O272"/>
    <mergeCell ref="R272:S272"/>
    <mergeCell ref="I281:J281"/>
    <mergeCell ref="N281:O281"/>
    <mergeCell ref="R281:S281"/>
    <mergeCell ref="I282:J282"/>
    <mergeCell ref="N282:O282"/>
    <mergeCell ref="R282:S282"/>
    <mergeCell ref="I279:J279"/>
    <mergeCell ref="N279:O279"/>
    <mergeCell ref="R279:S279"/>
    <mergeCell ref="I280:J280"/>
    <mergeCell ref="N280:O280"/>
    <mergeCell ref="R280:S280"/>
    <mergeCell ref="I277:J277"/>
    <mergeCell ref="N277:O277"/>
    <mergeCell ref="R277:S277"/>
    <mergeCell ref="I278:J278"/>
    <mergeCell ref="N278:O278"/>
    <mergeCell ref="R278:S278"/>
    <mergeCell ref="I287:J287"/>
    <mergeCell ref="N287:O287"/>
    <mergeCell ref="R287:S287"/>
    <mergeCell ref="I288:J288"/>
    <mergeCell ref="N288:O288"/>
    <mergeCell ref="R288:S288"/>
    <mergeCell ref="I285:J285"/>
    <mergeCell ref="N285:O285"/>
    <mergeCell ref="R285:S285"/>
    <mergeCell ref="I286:J286"/>
    <mergeCell ref="N286:O286"/>
    <mergeCell ref="R286:S286"/>
    <mergeCell ref="I283:J283"/>
    <mergeCell ref="N283:O283"/>
    <mergeCell ref="R283:S283"/>
    <mergeCell ref="I284:J284"/>
    <mergeCell ref="N284:O284"/>
    <mergeCell ref="R284:S284"/>
    <mergeCell ref="I293:J293"/>
    <mergeCell ref="N293:O293"/>
    <mergeCell ref="R293:S293"/>
    <mergeCell ref="I294:J294"/>
    <mergeCell ref="N294:O294"/>
    <mergeCell ref="R294:S294"/>
    <mergeCell ref="I291:J291"/>
    <mergeCell ref="N291:O291"/>
    <mergeCell ref="R291:S291"/>
    <mergeCell ref="I292:J292"/>
    <mergeCell ref="N292:O292"/>
    <mergeCell ref="R292:S292"/>
    <mergeCell ref="I289:J289"/>
    <mergeCell ref="N289:O289"/>
    <mergeCell ref="R289:S289"/>
    <mergeCell ref="I290:J290"/>
    <mergeCell ref="N290:O290"/>
    <mergeCell ref="R290:S290"/>
    <mergeCell ref="I299:J299"/>
    <mergeCell ref="N299:O299"/>
    <mergeCell ref="R299:S299"/>
    <mergeCell ref="I300:J300"/>
    <mergeCell ref="N300:O300"/>
    <mergeCell ref="R300:S300"/>
    <mergeCell ref="I297:J297"/>
    <mergeCell ref="N297:O297"/>
    <mergeCell ref="R297:S297"/>
    <mergeCell ref="I298:J298"/>
    <mergeCell ref="N298:O298"/>
    <mergeCell ref="R298:S298"/>
    <mergeCell ref="I295:J295"/>
    <mergeCell ref="N295:O295"/>
    <mergeCell ref="R295:S295"/>
    <mergeCell ref="I296:J296"/>
    <mergeCell ref="N296:O296"/>
    <mergeCell ref="R296:S296"/>
    <mergeCell ref="I305:J305"/>
    <mergeCell ref="N305:O305"/>
    <mergeCell ref="R305:S305"/>
    <mergeCell ref="I306:J306"/>
    <mergeCell ref="N306:O306"/>
    <mergeCell ref="R306:S306"/>
    <mergeCell ref="I303:J303"/>
    <mergeCell ref="N303:O303"/>
    <mergeCell ref="R303:S303"/>
    <mergeCell ref="I304:J304"/>
    <mergeCell ref="N304:O304"/>
    <mergeCell ref="R304:S304"/>
    <mergeCell ref="I301:J301"/>
    <mergeCell ref="N301:O301"/>
    <mergeCell ref="R301:S301"/>
    <mergeCell ref="I302:J302"/>
    <mergeCell ref="N302:O302"/>
    <mergeCell ref="R302:S302"/>
    <mergeCell ref="I311:J311"/>
    <mergeCell ref="N311:O311"/>
    <mergeCell ref="R311:S311"/>
    <mergeCell ref="I312:J312"/>
    <mergeCell ref="N312:O312"/>
    <mergeCell ref="R312:S312"/>
    <mergeCell ref="I309:J309"/>
    <mergeCell ref="N309:O309"/>
    <mergeCell ref="R309:S309"/>
    <mergeCell ref="I310:J310"/>
    <mergeCell ref="N310:O310"/>
    <mergeCell ref="R310:S310"/>
    <mergeCell ref="I307:J307"/>
    <mergeCell ref="N307:O307"/>
    <mergeCell ref="R307:S307"/>
    <mergeCell ref="I308:J308"/>
    <mergeCell ref="N308:O308"/>
    <mergeCell ref="R308:S308"/>
    <mergeCell ref="I317:J317"/>
    <mergeCell ref="N317:O317"/>
    <mergeCell ref="R317:S317"/>
    <mergeCell ref="I318:J318"/>
    <mergeCell ref="N318:O318"/>
    <mergeCell ref="R318:S318"/>
    <mergeCell ref="I315:J315"/>
    <mergeCell ref="N315:O315"/>
    <mergeCell ref="R315:S315"/>
    <mergeCell ref="I316:J316"/>
    <mergeCell ref="N316:O316"/>
    <mergeCell ref="R316:S316"/>
    <mergeCell ref="I313:J313"/>
    <mergeCell ref="N313:O313"/>
    <mergeCell ref="R313:S313"/>
    <mergeCell ref="I314:J314"/>
    <mergeCell ref="N314:O314"/>
    <mergeCell ref="R314:S314"/>
    <mergeCell ref="I323:J323"/>
    <mergeCell ref="N323:O323"/>
    <mergeCell ref="R323:S323"/>
    <mergeCell ref="I324:J324"/>
    <mergeCell ref="N324:O324"/>
    <mergeCell ref="R324:S324"/>
    <mergeCell ref="I321:J321"/>
    <mergeCell ref="N321:O321"/>
    <mergeCell ref="R321:S321"/>
    <mergeCell ref="I322:J322"/>
    <mergeCell ref="N322:O322"/>
    <mergeCell ref="R322:S322"/>
    <mergeCell ref="I319:J319"/>
    <mergeCell ref="N319:O319"/>
    <mergeCell ref="R319:S319"/>
    <mergeCell ref="I320:J320"/>
    <mergeCell ref="N320:O320"/>
    <mergeCell ref="R320:S320"/>
    <mergeCell ref="I329:J329"/>
    <mergeCell ref="N329:O329"/>
    <mergeCell ref="R329:S329"/>
    <mergeCell ref="I330:J330"/>
    <mergeCell ref="N330:O330"/>
    <mergeCell ref="R330:S330"/>
    <mergeCell ref="I327:J327"/>
    <mergeCell ref="N327:O327"/>
    <mergeCell ref="R327:S327"/>
    <mergeCell ref="I328:J328"/>
    <mergeCell ref="N328:O328"/>
    <mergeCell ref="R328:S328"/>
    <mergeCell ref="I325:J325"/>
    <mergeCell ref="N325:O325"/>
    <mergeCell ref="R325:S325"/>
    <mergeCell ref="I326:J326"/>
    <mergeCell ref="N326:O326"/>
    <mergeCell ref="R326:S326"/>
    <mergeCell ref="I335:J335"/>
    <mergeCell ref="N335:O335"/>
    <mergeCell ref="R335:S335"/>
    <mergeCell ref="I336:J336"/>
    <mergeCell ref="N336:O336"/>
    <mergeCell ref="R336:S336"/>
    <mergeCell ref="I333:J333"/>
    <mergeCell ref="N333:O333"/>
    <mergeCell ref="R333:S333"/>
    <mergeCell ref="I334:J334"/>
    <mergeCell ref="N334:O334"/>
    <mergeCell ref="R334:S334"/>
    <mergeCell ref="I331:J331"/>
    <mergeCell ref="N331:O331"/>
    <mergeCell ref="R331:S331"/>
    <mergeCell ref="I332:J332"/>
    <mergeCell ref="N332:O332"/>
    <mergeCell ref="R332:S332"/>
    <mergeCell ref="I341:J341"/>
    <mergeCell ref="N341:O341"/>
    <mergeCell ref="R341:S341"/>
    <mergeCell ref="I342:J342"/>
    <mergeCell ref="N342:O342"/>
    <mergeCell ref="R342:S342"/>
    <mergeCell ref="I339:J339"/>
    <mergeCell ref="N339:O339"/>
    <mergeCell ref="R339:S339"/>
    <mergeCell ref="I340:J340"/>
    <mergeCell ref="N340:O340"/>
    <mergeCell ref="R340:S340"/>
    <mergeCell ref="I337:J337"/>
    <mergeCell ref="N337:O337"/>
    <mergeCell ref="R337:S337"/>
    <mergeCell ref="I338:J338"/>
    <mergeCell ref="N338:O338"/>
    <mergeCell ref="R338:S338"/>
    <mergeCell ref="I347:J347"/>
    <mergeCell ref="N347:O347"/>
    <mergeCell ref="R347:S347"/>
    <mergeCell ref="I348:J348"/>
    <mergeCell ref="N348:O348"/>
    <mergeCell ref="R348:S348"/>
    <mergeCell ref="I345:J345"/>
    <mergeCell ref="N345:O345"/>
    <mergeCell ref="R345:S345"/>
    <mergeCell ref="I346:J346"/>
    <mergeCell ref="N346:O346"/>
    <mergeCell ref="R346:S346"/>
    <mergeCell ref="I343:J343"/>
    <mergeCell ref="N343:O343"/>
    <mergeCell ref="R343:S343"/>
    <mergeCell ref="I344:J344"/>
    <mergeCell ref="N344:O344"/>
    <mergeCell ref="R344:S344"/>
    <mergeCell ref="I353:J353"/>
    <mergeCell ref="N353:O353"/>
    <mergeCell ref="R353:S353"/>
    <mergeCell ref="I354:J354"/>
    <mergeCell ref="N354:O354"/>
    <mergeCell ref="R354:S354"/>
    <mergeCell ref="I351:J351"/>
    <mergeCell ref="N351:O351"/>
    <mergeCell ref="R351:S351"/>
    <mergeCell ref="I352:J352"/>
    <mergeCell ref="N352:O352"/>
    <mergeCell ref="R352:S352"/>
    <mergeCell ref="I349:J349"/>
    <mergeCell ref="N349:O349"/>
    <mergeCell ref="R349:S349"/>
    <mergeCell ref="I350:J350"/>
    <mergeCell ref="N350:O350"/>
    <mergeCell ref="R350:S350"/>
    <mergeCell ref="I359:J359"/>
    <mergeCell ref="N359:O359"/>
    <mergeCell ref="R359:S359"/>
    <mergeCell ref="I360:J360"/>
    <mergeCell ref="N360:O360"/>
    <mergeCell ref="R360:S360"/>
    <mergeCell ref="I357:J357"/>
    <mergeCell ref="N357:O357"/>
    <mergeCell ref="R357:S357"/>
    <mergeCell ref="I358:J358"/>
    <mergeCell ref="N358:O358"/>
    <mergeCell ref="R358:S358"/>
    <mergeCell ref="I355:J355"/>
    <mergeCell ref="N355:O355"/>
    <mergeCell ref="R355:S355"/>
    <mergeCell ref="I356:J356"/>
    <mergeCell ref="N356:O356"/>
    <mergeCell ref="R356:S356"/>
    <mergeCell ref="I365:J365"/>
    <mergeCell ref="N365:O365"/>
    <mergeCell ref="R365:S365"/>
    <mergeCell ref="I366:J366"/>
    <mergeCell ref="N366:O366"/>
    <mergeCell ref="R366:S366"/>
    <mergeCell ref="I363:J363"/>
    <mergeCell ref="N363:O363"/>
    <mergeCell ref="R363:S363"/>
    <mergeCell ref="I364:J364"/>
    <mergeCell ref="N364:O364"/>
    <mergeCell ref="R364:S364"/>
    <mergeCell ref="I361:J361"/>
    <mergeCell ref="N361:O361"/>
    <mergeCell ref="R361:S361"/>
    <mergeCell ref="I362:J362"/>
    <mergeCell ref="N362:O362"/>
    <mergeCell ref="R362:S362"/>
    <mergeCell ref="I371:J371"/>
    <mergeCell ref="N371:O371"/>
    <mergeCell ref="R371:S371"/>
    <mergeCell ref="I372:J372"/>
    <mergeCell ref="N372:O372"/>
    <mergeCell ref="R372:S372"/>
    <mergeCell ref="I369:J369"/>
    <mergeCell ref="N369:O369"/>
    <mergeCell ref="R369:S369"/>
    <mergeCell ref="I370:J370"/>
    <mergeCell ref="N370:O370"/>
    <mergeCell ref="R370:S370"/>
    <mergeCell ref="I367:J367"/>
    <mergeCell ref="N367:O367"/>
    <mergeCell ref="R367:S367"/>
    <mergeCell ref="I368:J368"/>
    <mergeCell ref="N368:O368"/>
    <mergeCell ref="R368:S368"/>
    <mergeCell ref="I377:J377"/>
    <mergeCell ref="N377:O377"/>
    <mergeCell ref="R377:S377"/>
    <mergeCell ref="I378:J378"/>
    <mergeCell ref="N378:O378"/>
    <mergeCell ref="R378:S378"/>
    <mergeCell ref="I375:J375"/>
    <mergeCell ref="N375:O375"/>
    <mergeCell ref="R375:S375"/>
    <mergeCell ref="I376:J376"/>
    <mergeCell ref="N376:O376"/>
    <mergeCell ref="R376:S376"/>
    <mergeCell ref="I373:J373"/>
    <mergeCell ref="N373:O373"/>
    <mergeCell ref="R373:S373"/>
    <mergeCell ref="I374:J374"/>
    <mergeCell ref="N374:O374"/>
    <mergeCell ref="R374:S374"/>
    <mergeCell ref="I383:J383"/>
    <mergeCell ref="N383:O383"/>
    <mergeCell ref="R383:S383"/>
    <mergeCell ref="I384:J384"/>
    <mergeCell ref="N384:O384"/>
    <mergeCell ref="R384:S384"/>
    <mergeCell ref="I381:J381"/>
    <mergeCell ref="N381:O381"/>
    <mergeCell ref="R381:S381"/>
    <mergeCell ref="I382:J382"/>
    <mergeCell ref="N382:O382"/>
    <mergeCell ref="R382:S382"/>
    <mergeCell ref="I379:J379"/>
    <mergeCell ref="N379:O379"/>
    <mergeCell ref="R379:S379"/>
    <mergeCell ref="I380:J380"/>
    <mergeCell ref="N380:O380"/>
    <mergeCell ref="R380:S380"/>
    <mergeCell ref="I389:J389"/>
    <mergeCell ref="N389:O389"/>
    <mergeCell ref="R389:S389"/>
    <mergeCell ref="I390:J390"/>
    <mergeCell ref="N390:O390"/>
    <mergeCell ref="R390:S390"/>
    <mergeCell ref="I387:J387"/>
    <mergeCell ref="N387:O387"/>
    <mergeCell ref="R387:S387"/>
    <mergeCell ref="I388:J388"/>
    <mergeCell ref="N388:O388"/>
    <mergeCell ref="R388:S388"/>
    <mergeCell ref="I385:J385"/>
    <mergeCell ref="N385:O385"/>
    <mergeCell ref="R385:S385"/>
    <mergeCell ref="I386:J386"/>
    <mergeCell ref="N386:O386"/>
    <mergeCell ref="R386:S386"/>
    <mergeCell ref="I395:J395"/>
    <mergeCell ref="N395:O395"/>
    <mergeCell ref="R395:S395"/>
    <mergeCell ref="I396:J396"/>
    <mergeCell ref="N396:O396"/>
    <mergeCell ref="R396:S396"/>
    <mergeCell ref="I393:J393"/>
    <mergeCell ref="N393:O393"/>
    <mergeCell ref="R393:S393"/>
    <mergeCell ref="I394:J394"/>
    <mergeCell ref="N394:O394"/>
    <mergeCell ref="R394:S394"/>
    <mergeCell ref="I391:J391"/>
    <mergeCell ref="N391:O391"/>
    <mergeCell ref="R391:S391"/>
    <mergeCell ref="I392:J392"/>
    <mergeCell ref="N392:O392"/>
    <mergeCell ref="R392:S392"/>
    <mergeCell ref="I401:J401"/>
    <mergeCell ref="N401:O401"/>
    <mergeCell ref="R401:S401"/>
    <mergeCell ref="I402:J402"/>
    <mergeCell ref="N402:O402"/>
    <mergeCell ref="R402:S402"/>
    <mergeCell ref="I399:J399"/>
    <mergeCell ref="N399:O399"/>
    <mergeCell ref="R399:S399"/>
    <mergeCell ref="I400:J400"/>
    <mergeCell ref="N400:O400"/>
    <mergeCell ref="R400:S400"/>
    <mergeCell ref="I397:J397"/>
    <mergeCell ref="N397:O397"/>
    <mergeCell ref="R397:S397"/>
    <mergeCell ref="I398:J398"/>
    <mergeCell ref="N398:O398"/>
    <mergeCell ref="R398:S398"/>
    <mergeCell ref="I407:J407"/>
    <mergeCell ref="N407:O407"/>
    <mergeCell ref="R407:S407"/>
    <mergeCell ref="I408:J408"/>
    <mergeCell ref="N408:O408"/>
    <mergeCell ref="R408:S408"/>
    <mergeCell ref="I405:J405"/>
    <mergeCell ref="N405:O405"/>
    <mergeCell ref="R405:S405"/>
    <mergeCell ref="I406:J406"/>
    <mergeCell ref="N406:O406"/>
    <mergeCell ref="R406:S406"/>
    <mergeCell ref="I403:J403"/>
    <mergeCell ref="N403:O403"/>
    <mergeCell ref="R403:S403"/>
    <mergeCell ref="I404:J404"/>
    <mergeCell ref="N404:O404"/>
    <mergeCell ref="R404:S404"/>
    <mergeCell ref="I413:J413"/>
    <mergeCell ref="N413:O413"/>
    <mergeCell ref="R413:S413"/>
    <mergeCell ref="I414:J414"/>
    <mergeCell ref="N414:O414"/>
    <mergeCell ref="R414:S414"/>
    <mergeCell ref="I411:J411"/>
    <mergeCell ref="N411:O411"/>
    <mergeCell ref="R411:S411"/>
    <mergeCell ref="I412:J412"/>
    <mergeCell ref="N412:O412"/>
    <mergeCell ref="R412:S412"/>
    <mergeCell ref="I409:J409"/>
    <mergeCell ref="N409:O409"/>
    <mergeCell ref="R409:S409"/>
    <mergeCell ref="I410:J410"/>
    <mergeCell ref="N410:O410"/>
    <mergeCell ref="R410:S410"/>
    <mergeCell ref="I419:J419"/>
    <mergeCell ref="N419:O419"/>
    <mergeCell ref="R419:S419"/>
    <mergeCell ref="I420:J420"/>
    <mergeCell ref="N420:O420"/>
    <mergeCell ref="R420:S420"/>
    <mergeCell ref="I417:J417"/>
    <mergeCell ref="N417:O417"/>
    <mergeCell ref="R417:S417"/>
    <mergeCell ref="I418:J418"/>
    <mergeCell ref="N418:O418"/>
    <mergeCell ref="R418:S418"/>
    <mergeCell ref="I415:J415"/>
    <mergeCell ref="N415:O415"/>
    <mergeCell ref="R415:S415"/>
    <mergeCell ref="I416:J416"/>
    <mergeCell ref="N416:O416"/>
    <mergeCell ref="R416:S416"/>
    <mergeCell ref="I425:J425"/>
    <mergeCell ref="N425:O425"/>
    <mergeCell ref="R425:S425"/>
    <mergeCell ref="I426:J426"/>
    <mergeCell ref="N426:O426"/>
    <mergeCell ref="R426:S426"/>
    <mergeCell ref="I423:J423"/>
    <mergeCell ref="N423:O423"/>
    <mergeCell ref="R423:S423"/>
    <mergeCell ref="I424:J424"/>
    <mergeCell ref="N424:O424"/>
    <mergeCell ref="R424:S424"/>
    <mergeCell ref="I421:J421"/>
    <mergeCell ref="N421:O421"/>
    <mergeCell ref="R421:S421"/>
    <mergeCell ref="I422:J422"/>
    <mergeCell ref="N422:O422"/>
    <mergeCell ref="R422:S422"/>
    <mergeCell ref="I431:J431"/>
    <mergeCell ref="N431:O431"/>
    <mergeCell ref="R431:S431"/>
    <mergeCell ref="I432:J432"/>
    <mergeCell ref="N432:O432"/>
    <mergeCell ref="R432:S432"/>
    <mergeCell ref="I429:J429"/>
    <mergeCell ref="N429:O429"/>
    <mergeCell ref="R429:S429"/>
    <mergeCell ref="I430:J430"/>
    <mergeCell ref="N430:O430"/>
    <mergeCell ref="R430:S430"/>
    <mergeCell ref="I427:J427"/>
    <mergeCell ref="N427:O427"/>
    <mergeCell ref="R427:S427"/>
    <mergeCell ref="I428:J428"/>
    <mergeCell ref="N428:O428"/>
    <mergeCell ref="R428:S428"/>
    <mergeCell ref="I437:J437"/>
    <mergeCell ref="N437:O437"/>
    <mergeCell ref="R437:S437"/>
    <mergeCell ref="I438:J438"/>
    <mergeCell ref="N438:O438"/>
    <mergeCell ref="R438:S438"/>
    <mergeCell ref="I435:J435"/>
    <mergeCell ref="N435:O435"/>
    <mergeCell ref="R435:S435"/>
    <mergeCell ref="I436:J436"/>
    <mergeCell ref="N436:O436"/>
    <mergeCell ref="R436:S436"/>
    <mergeCell ref="I433:J433"/>
    <mergeCell ref="N433:O433"/>
    <mergeCell ref="R433:S433"/>
    <mergeCell ref="I434:J434"/>
    <mergeCell ref="N434:O434"/>
    <mergeCell ref="R434:S434"/>
    <mergeCell ref="I443:J443"/>
    <mergeCell ref="N443:O443"/>
    <mergeCell ref="R443:S443"/>
    <mergeCell ref="I444:J444"/>
    <mergeCell ref="N444:O444"/>
    <mergeCell ref="R444:S444"/>
    <mergeCell ref="I441:J441"/>
    <mergeCell ref="N441:O441"/>
    <mergeCell ref="R441:S441"/>
    <mergeCell ref="I442:J442"/>
    <mergeCell ref="N442:O442"/>
    <mergeCell ref="R442:S442"/>
    <mergeCell ref="I439:J439"/>
    <mergeCell ref="N439:O439"/>
    <mergeCell ref="R439:S439"/>
    <mergeCell ref="I440:J440"/>
    <mergeCell ref="N440:O440"/>
    <mergeCell ref="R440:S440"/>
    <mergeCell ref="I449:J449"/>
    <mergeCell ref="N449:O449"/>
    <mergeCell ref="R449:S449"/>
    <mergeCell ref="I450:J450"/>
    <mergeCell ref="N450:O450"/>
    <mergeCell ref="R450:S450"/>
    <mergeCell ref="I447:J447"/>
    <mergeCell ref="N447:O447"/>
    <mergeCell ref="R447:S447"/>
    <mergeCell ref="I448:J448"/>
    <mergeCell ref="N448:O448"/>
    <mergeCell ref="R448:S448"/>
    <mergeCell ref="I445:J445"/>
    <mergeCell ref="N445:O445"/>
    <mergeCell ref="R445:S445"/>
    <mergeCell ref="I446:J446"/>
    <mergeCell ref="N446:O446"/>
    <mergeCell ref="R446:S446"/>
    <mergeCell ref="I455:J455"/>
    <mergeCell ref="N455:O455"/>
    <mergeCell ref="R455:S455"/>
    <mergeCell ref="I456:J456"/>
    <mergeCell ref="N456:O456"/>
    <mergeCell ref="R456:S456"/>
    <mergeCell ref="I453:J453"/>
    <mergeCell ref="N453:O453"/>
    <mergeCell ref="R453:S453"/>
    <mergeCell ref="I454:J454"/>
    <mergeCell ref="N454:O454"/>
    <mergeCell ref="R454:S454"/>
    <mergeCell ref="I451:J451"/>
    <mergeCell ref="N451:O451"/>
    <mergeCell ref="R451:S451"/>
    <mergeCell ref="I452:J452"/>
    <mergeCell ref="N452:O452"/>
    <mergeCell ref="R452:S452"/>
    <mergeCell ref="I461:J461"/>
    <mergeCell ref="N461:O461"/>
    <mergeCell ref="R461:S461"/>
    <mergeCell ref="I462:J462"/>
    <mergeCell ref="N462:O462"/>
    <mergeCell ref="R462:S462"/>
    <mergeCell ref="I459:J459"/>
    <mergeCell ref="N459:O459"/>
    <mergeCell ref="R459:S459"/>
    <mergeCell ref="I460:J460"/>
    <mergeCell ref="N460:O460"/>
    <mergeCell ref="R460:S460"/>
    <mergeCell ref="I457:J457"/>
    <mergeCell ref="N457:O457"/>
    <mergeCell ref="R457:S457"/>
    <mergeCell ref="I458:J458"/>
    <mergeCell ref="N458:O458"/>
    <mergeCell ref="R458:S458"/>
    <mergeCell ref="I467:J467"/>
    <mergeCell ref="N467:O467"/>
    <mergeCell ref="R467:S467"/>
    <mergeCell ref="I468:J468"/>
    <mergeCell ref="N468:O468"/>
    <mergeCell ref="R468:S468"/>
    <mergeCell ref="I465:J465"/>
    <mergeCell ref="N465:O465"/>
    <mergeCell ref="R465:S465"/>
    <mergeCell ref="I466:J466"/>
    <mergeCell ref="N466:O466"/>
    <mergeCell ref="R466:S466"/>
    <mergeCell ref="I463:J463"/>
    <mergeCell ref="N463:O463"/>
    <mergeCell ref="R463:S463"/>
    <mergeCell ref="I464:J464"/>
    <mergeCell ref="N464:O464"/>
    <mergeCell ref="R464:S464"/>
    <mergeCell ref="I473:J473"/>
    <mergeCell ref="N473:O473"/>
    <mergeCell ref="R473:S473"/>
    <mergeCell ref="I474:J474"/>
    <mergeCell ref="N474:O474"/>
    <mergeCell ref="R474:S474"/>
    <mergeCell ref="I471:J471"/>
    <mergeCell ref="N471:O471"/>
    <mergeCell ref="R471:S471"/>
    <mergeCell ref="I472:J472"/>
    <mergeCell ref="N472:O472"/>
    <mergeCell ref="R472:S472"/>
    <mergeCell ref="I469:J469"/>
    <mergeCell ref="N469:O469"/>
    <mergeCell ref="R469:S469"/>
    <mergeCell ref="I470:J470"/>
    <mergeCell ref="N470:O470"/>
    <mergeCell ref="R470:S470"/>
    <mergeCell ref="I479:J479"/>
    <mergeCell ref="N479:O479"/>
    <mergeCell ref="R479:S479"/>
    <mergeCell ref="I480:J480"/>
    <mergeCell ref="N480:O480"/>
    <mergeCell ref="R480:S480"/>
    <mergeCell ref="I477:J477"/>
    <mergeCell ref="N477:O477"/>
    <mergeCell ref="R477:S477"/>
    <mergeCell ref="I478:J478"/>
    <mergeCell ref="N478:O478"/>
    <mergeCell ref="R478:S478"/>
    <mergeCell ref="I475:J475"/>
    <mergeCell ref="N475:O475"/>
    <mergeCell ref="R475:S475"/>
    <mergeCell ref="I476:J476"/>
    <mergeCell ref="N476:O476"/>
    <mergeCell ref="R476:S476"/>
    <mergeCell ref="I485:J485"/>
    <mergeCell ref="N485:O485"/>
    <mergeCell ref="R485:S485"/>
    <mergeCell ref="I486:J486"/>
    <mergeCell ref="N486:O486"/>
    <mergeCell ref="R486:S486"/>
    <mergeCell ref="I483:J483"/>
    <mergeCell ref="N483:O483"/>
    <mergeCell ref="R483:S483"/>
    <mergeCell ref="I484:J484"/>
    <mergeCell ref="N484:O484"/>
    <mergeCell ref="R484:S484"/>
    <mergeCell ref="I481:J481"/>
    <mergeCell ref="N481:O481"/>
    <mergeCell ref="R481:S481"/>
    <mergeCell ref="I482:J482"/>
    <mergeCell ref="N482:O482"/>
    <mergeCell ref="R482:S482"/>
    <mergeCell ref="I491:J491"/>
    <mergeCell ref="N491:O491"/>
    <mergeCell ref="R491:S491"/>
    <mergeCell ref="I492:J492"/>
    <mergeCell ref="N492:O492"/>
    <mergeCell ref="R492:S492"/>
    <mergeCell ref="I489:J489"/>
    <mergeCell ref="N489:O489"/>
    <mergeCell ref="R489:S489"/>
    <mergeCell ref="I490:J490"/>
    <mergeCell ref="N490:O490"/>
    <mergeCell ref="R490:S490"/>
    <mergeCell ref="I487:J487"/>
    <mergeCell ref="N487:O487"/>
    <mergeCell ref="R487:S487"/>
    <mergeCell ref="I488:J488"/>
    <mergeCell ref="N488:O488"/>
    <mergeCell ref="R488:S488"/>
    <mergeCell ref="I497:J497"/>
    <mergeCell ref="N497:O497"/>
    <mergeCell ref="R497:S497"/>
    <mergeCell ref="I498:J498"/>
    <mergeCell ref="N498:O498"/>
    <mergeCell ref="R498:S498"/>
    <mergeCell ref="I495:J495"/>
    <mergeCell ref="N495:O495"/>
    <mergeCell ref="R495:S495"/>
    <mergeCell ref="I496:J496"/>
    <mergeCell ref="N496:O496"/>
    <mergeCell ref="R496:S496"/>
    <mergeCell ref="I493:J493"/>
    <mergeCell ref="N493:O493"/>
    <mergeCell ref="R493:S493"/>
    <mergeCell ref="I494:J494"/>
    <mergeCell ref="N494:O494"/>
    <mergeCell ref="R494:S494"/>
    <mergeCell ref="N508:O508"/>
    <mergeCell ref="R508:S508"/>
    <mergeCell ref="I505:J505"/>
    <mergeCell ref="N505:O505"/>
    <mergeCell ref="R505:S505"/>
    <mergeCell ref="I506:J506"/>
    <mergeCell ref="N501:O501"/>
    <mergeCell ref="R501:S501"/>
    <mergeCell ref="I502:J502"/>
    <mergeCell ref="N502:O502"/>
    <mergeCell ref="R502:S502"/>
    <mergeCell ref="I499:J499"/>
    <mergeCell ref="N499:O499"/>
    <mergeCell ref="R499:S499"/>
    <mergeCell ref="I500:J500"/>
    <mergeCell ref="N500:O500"/>
    <mergeCell ref="R500:S500"/>
    <mergeCell ref="H2:N2"/>
    <mergeCell ref="H3:N3"/>
    <mergeCell ref="X12:Y12"/>
    <mergeCell ref="V11:AD11"/>
    <mergeCell ref="N506:O506"/>
    <mergeCell ref="R506:S506"/>
    <mergeCell ref="I503:J503"/>
    <mergeCell ref="N503:O503"/>
    <mergeCell ref="R503:S503"/>
    <mergeCell ref="I504:J504"/>
    <mergeCell ref="N504:O504"/>
    <mergeCell ref="R504:S504"/>
    <mergeCell ref="I501:J501"/>
    <mergeCell ref="N515:O515"/>
    <mergeCell ref="R515:S515"/>
    <mergeCell ref="G1:O1"/>
    <mergeCell ref="I511:J511"/>
    <mergeCell ref="N511:O511"/>
    <mergeCell ref="R511:S511"/>
    <mergeCell ref="I512:J512"/>
    <mergeCell ref="N512:O512"/>
    <mergeCell ref="R512:S512"/>
    <mergeCell ref="I509:J509"/>
    <mergeCell ref="N509:O509"/>
    <mergeCell ref="R509:S509"/>
    <mergeCell ref="I510:J510"/>
    <mergeCell ref="N510:O510"/>
    <mergeCell ref="R510:S510"/>
    <mergeCell ref="I507:J507"/>
    <mergeCell ref="N507:O507"/>
    <mergeCell ref="R507:S507"/>
    <mergeCell ref="I508:J508"/>
    <mergeCell ref="I513:J513"/>
    <mergeCell ref="N513:O513"/>
    <mergeCell ref="R513:S513"/>
    <mergeCell ref="I514:J514"/>
    <mergeCell ref="N514:O514"/>
    <mergeCell ref="R514:S514"/>
    <mergeCell ref="I515:J515"/>
    <mergeCell ref="I516:J516"/>
    <mergeCell ref="N516:O516"/>
    <mergeCell ref="R516:S516"/>
    <mergeCell ref="I517:J517"/>
    <mergeCell ref="N517:O517"/>
    <mergeCell ref="R517:S517"/>
    <mergeCell ref="I518:J518"/>
    <mergeCell ref="N518:O518"/>
    <mergeCell ref="R518:S518"/>
    <mergeCell ref="I519:J519"/>
    <mergeCell ref="N519:O519"/>
    <mergeCell ref="R519:S519"/>
    <mergeCell ref="I520:J520"/>
    <mergeCell ref="N520:O520"/>
    <mergeCell ref="R520:S520"/>
    <mergeCell ref="I521:J521"/>
    <mergeCell ref="N521:O521"/>
    <mergeCell ref="R521:S521"/>
    <mergeCell ref="I522:J522"/>
    <mergeCell ref="N522:O522"/>
    <mergeCell ref="R522:S522"/>
    <mergeCell ref="I523:J523"/>
    <mergeCell ref="N523:O523"/>
    <mergeCell ref="R523:S523"/>
    <mergeCell ref="I524:J524"/>
    <mergeCell ref="N524:O524"/>
    <mergeCell ref="R524:S524"/>
    <mergeCell ref="I525:J525"/>
    <mergeCell ref="N525:O525"/>
    <mergeCell ref="R525:S525"/>
    <mergeCell ref="I526:J526"/>
    <mergeCell ref="N526:O526"/>
    <mergeCell ref="R526:S526"/>
    <mergeCell ref="I527:J527"/>
    <mergeCell ref="N527:O527"/>
    <mergeCell ref="R527:S527"/>
    <mergeCell ref="I528:J528"/>
    <mergeCell ref="N528:O528"/>
    <mergeCell ref="R528:S528"/>
    <mergeCell ref="I529:J529"/>
    <mergeCell ref="N529:O529"/>
    <mergeCell ref="R529:S529"/>
    <mergeCell ref="I530:J530"/>
    <mergeCell ref="N530:O530"/>
    <mergeCell ref="R530:S530"/>
    <mergeCell ref="I531:J531"/>
    <mergeCell ref="N531:O531"/>
    <mergeCell ref="R531:S531"/>
    <mergeCell ref="I532:J532"/>
    <mergeCell ref="N532:O532"/>
    <mergeCell ref="R532:S532"/>
    <mergeCell ref="I533:J533"/>
    <mergeCell ref="N533:O533"/>
    <mergeCell ref="R533:S533"/>
    <mergeCell ref="I534:J534"/>
    <mergeCell ref="N534:O534"/>
    <mergeCell ref="R534:S534"/>
    <mergeCell ref="I535:J535"/>
    <mergeCell ref="N535:O535"/>
    <mergeCell ref="R535:S535"/>
    <mergeCell ref="I536:J536"/>
    <mergeCell ref="N536:O536"/>
    <mergeCell ref="R536:S536"/>
    <mergeCell ref="I537:J537"/>
    <mergeCell ref="N537:O537"/>
    <mergeCell ref="R537:S537"/>
    <mergeCell ref="I538:J538"/>
    <mergeCell ref="N538:O538"/>
    <mergeCell ref="R538:S538"/>
    <mergeCell ref="I539:J539"/>
    <mergeCell ref="N539:O539"/>
    <mergeCell ref="R539:S539"/>
    <mergeCell ref="I540:J540"/>
    <mergeCell ref="N540:O540"/>
    <mergeCell ref="R540:S540"/>
    <mergeCell ref="I541:J541"/>
    <mergeCell ref="N541:O541"/>
    <mergeCell ref="R541:S541"/>
    <mergeCell ref="I542:J542"/>
    <mergeCell ref="N542:O542"/>
    <mergeCell ref="R542:S542"/>
    <mergeCell ref="I543:J543"/>
    <mergeCell ref="N543:O543"/>
    <mergeCell ref="R543:S543"/>
    <mergeCell ref="I544:J544"/>
    <mergeCell ref="N544:O544"/>
    <mergeCell ref="R544:S544"/>
    <mergeCell ref="I545:J545"/>
    <mergeCell ref="N545:O545"/>
    <mergeCell ref="R545:S545"/>
    <mergeCell ref="I546:J546"/>
    <mergeCell ref="N546:O546"/>
    <mergeCell ref="R546:S546"/>
    <mergeCell ref="I547:J547"/>
    <mergeCell ref="N547:O547"/>
    <mergeCell ref="R547:S547"/>
    <mergeCell ref="I548:J548"/>
    <mergeCell ref="N548:O548"/>
    <mergeCell ref="R548:S548"/>
    <mergeCell ref="I549:J549"/>
    <mergeCell ref="N549:O549"/>
    <mergeCell ref="R549:S549"/>
    <mergeCell ref="I550:J550"/>
    <mergeCell ref="N550:O550"/>
    <mergeCell ref="R550:S550"/>
    <mergeCell ref="I551:J551"/>
    <mergeCell ref="N551:O551"/>
    <mergeCell ref="R551:S551"/>
    <mergeCell ref="I552:J552"/>
    <mergeCell ref="N552:O552"/>
    <mergeCell ref="R552:S552"/>
    <mergeCell ref="I553:J553"/>
    <mergeCell ref="N553:O553"/>
    <mergeCell ref="R553:S553"/>
    <mergeCell ref="I554:J554"/>
    <mergeCell ref="N554:O554"/>
    <mergeCell ref="R554:S554"/>
    <mergeCell ref="I555:J555"/>
    <mergeCell ref="N555:O555"/>
    <mergeCell ref="R555:S555"/>
    <mergeCell ref="I556:J556"/>
    <mergeCell ref="N556:O556"/>
    <mergeCell ref="R556:S556"/>
    <mergeCell ref="I557:J557"/>
    <mergeCell ref="N557:O557"/>
    <mergeCell ref="R557:S557"/>
    <mergeCell ref="I558:J558"/>
    <mergeCell ref="N558:O558"/>
    <mergeCell ref="R558:S558"/>
    <mergeCell ref="I559:J559"/>
    <mergeCell ref="N559:O559"/>
    <mergeCell ref="R559:S559"/>
    <mergeCell ref="I560:J560"/>
    <mergeCell ref="N560:O560"/>
    <mergeCell ref="R560:S560"/>
    <mergeCell ref="I561:J561"/>
    <mergeCell ref="N561:O561"/>
    <mergeCell ref="R561:S561"/>
    <mergeCell ref="I562:J562"/>
    <mergeCell ref="N562:O562"/>
    <mergeCell ref="R562:S562"/>
    <mergeCell ref="I563:J563"/>
    <mergeCell ref="N563:O563"/>
    <mergeCell ref="R563:S563"/>
    <mergeCell ref="I564:J564"/>
    <mergeCell ref="N564:O564"/>
    <mergeCell ref="R564:S564"/>
    <mergeCell ref="I565:J565"/>
    <mergeCell ref="N565:O565"/>
    <mergeCell ref="R565:S565"/>
    <mergeCell ref="I566:J566"/>
    <mergeCell ref="N566:O566"/>
    <mergeCell ref="R566:S566"/>
    <mergeCell ref="I567:J567"/>
    <mergeCell ref="N567:O567"/>
    <mergeCell ref="R567:S567"/>
    <mergeCell ref="I568:J568"/>
    <mergeCell ref="N568:O568"/>
    <mergeCell ref="R568:S568"/>
    <mergeCell ref="I569:J569"/>
    <mergeCell ref="N569:O569"/>
    <mergeCell ref="R569:S569"/>
    <mergeCell ref="I570:J570"/>
    <mergeCell ref="N570:O570"/>
    <mergeCell ref="R570:S570"/>
    <mergeCell ref="I571:J571"/>
    <mergeCell ref="N571:O571"/>
    <mergeCell ref="R571:S571"/>
    <mergeCell ref="I572:J572"/>
    <mergeCell ref="N572:O572"/>
    <mergeCell ref="R572:S572"/>
    <mergeCell ref="I573:J573"/>
    <mergeCell ref="N573:O573"/>
    <mergeCell ref="R573:S573"/>
    <mergeCell ref="I574:J574"/>
    <mergeCell ref="N574:O574"/>
    <mergeCell ref="R574:S574"/>
    <mergeCell ref="I575:J575"/>
    <mergeCell ref="N575:O575"/>
    <mergeCell ref="R575:S575"/>
    <mergeCell ref="I576:J576"/>
    <mergeCell ref="N576:O576"/>
    <mergeCell ref="R576:S576"/>
    <mergeCell ref="I577:J577"/>
    <mergeCell ref="N577:O577"/>
    <mergeCell ref="R577:S577"/>
    <mergeCell ref="I578:J578"/>
    <mergeCell ref="N578:O578"/>
    <mergeCell ref="R578:S578"/>
    <mergeCell ref="I579:J579"/>
    <mergeCell ref="N579:O579"/>
    <mergeCell ref="R579:S579"/>
    <mergeCell ref="I580:J580"/>
    <mergeCell ref="N580:O580"/>
    <mergeCell ref="R580:S580"/>
    <mergeCell ref="I581:J581"/>
    <mergeCell ref="N581:O581"/>
    <mergeCell ref="R581:S581"/>
    <mergeCell ref="I582:J582"/>
    <mergeCell ref="N582:O582"/>
    <mergeCell ref="R582:S582"/>
    <mergeCell ref="I583:J583"/>
    <mergeCell ref="N583:O583"/>
    <mergeCell ref="R583:S583"/>
    <mergeCell ref="I584:J584"/>
    <mergeCell ref="N584:O584"/>
    <mergeCell ref="R584:S584"/>
    <mergeCell ref="I585:J585"/>
    <mergeCell ref="N585:O585"/>
    <mergeCell ref="R585:S585"/>
    <mergeCell ref="I586:J586"/>
    <mergeCell ref="N586:O586"/>
    <mergeCell ref="R586:S586"/>
    <mergeCell ref="I587:J587"/>
    <mergeCell ref="N587:O587"/>
    <mergeCell ref="R587:S587"/>
    <mergeCell ref="I588:J588"/>
    <mergeCell ref="N588:O588"/>
    <mergeCell ref="R588:S588"/>
    <mergeCell ref="I589:J589"/>
    <mergeCell ref="N589:O589"/>
    <mergeCell ref="R589:S589"/>
    <mergeCell ref="I590:J590"/>
    <mergeCell ref="N590:O590"/>
    <mergeCell ref="R590:S590"/>
    <mergeCell ref="I591:J591"/>
    <mergeCell ref="N591:O591"/>
    <mergeCell ref="R591:S591"/>
    <mergeCell ref="I592:J592"/>
    <mergeCell ref="N592:O592"/>
    <mergeCell ref="R592:S592"/>
    <mergeCell ref="I593:J593"/>
    <mergeCell ref="N593:O593"/>
    <mergeCell ref="R593:S593"/>
    <mergeCell ref="I594:J594"/>
    <mergeCell ref="N594:O594"/>
    <mergeCell ref="R594:S594"/>
    <mergeCell ref="I595:J595"/>
    <mergeCell ref="N595:O595"/>
    <mergeCell ref="R595:S595"/>
    <mergeCell ref="I596:J596"/>
    <mergeCell ref="N596:O596"/>
    <mergeCell ref="R596:S596"/>
    <mergeCell ref="I597:J597"/>
    <mergeCell ref="N597:O597"/>
    <mergeCell ref="R597:S597"/>
    <mergeCell ref="I598:J598"/>
    <mergeCell ref="N598:O598"/>
    <mergeCell ref="R598:S598"/>
    <mergeCell ref="I599:J599"/>
    <mergeCell ref="N599:O599"/>
    <mergeCell ref="R599:S599"/>
    <mergeCell ref="I600:J600"/>
    <mergeCell ref="N600:O600"/>
    <mergeCell ref="R600:S600"/>
    <mergeCell ref="I601:J601"/>
    <mergeCell ref="N601:O601"/>
    <mergeCell ref="R601:S601"/>
    <mergeCell ref="I602:J602"/>
    <mergeCell ref="N602:O602"/>
    <mergeCell ref="R602:S602"/>
    <mergeCell ref="I603:J603"/>
    <mergeCell ref="N603:O603"/>
    <mergeCell ref="R603:S603"/>
    <mergeCell ref="I604:J604"/>
    <mergeCell ref="N604:O604"/>
    <mergeCell ref="R604:S604"/>
    <mergeCell ref="I605:J605"/>
    <mergeCell ref="N605:O605"/>
    <mergeCell ref="R605:S605"/>
    <mergeCell ref="I606:J606"/>
    <mergeCell ref="N606:O606"/>
    <mergeCell ref="R606:S606"/>
    <mergeCell ref="I607:J607"/>
    <mergeCell ref="N607:O607"/>
    <mergeCell ref="R607:S607"/>
    <mergeCell ref="I608:J608"/>
    <mergeCell ref="N608:O608"/>
    <mergeCell ref="R608:S608"/>
    <mergeCell ref="I609:J609"/>
    <mergeCell ref="N609:O609"/>
    <mergeCell ref="R609:S609"/>
    <mergeCell ref="I610:J610"/>
    <mergeCell ref="N610:O610"/>
    <mergeCell ref="R610:S610"/>
    <mergeCell ref="I611:J611"/>
    <mergeCell ref="N611:O611"/>
    <mergeCell ref="R611:S611"/>
    <mergeCell ref="I612:J612"/>
    <mergeCell ref="N612:O612"/>
    <mergeCell ref="R612:S612"/>
    <mergeCell ref="I613:J613"/>
    <mergeCell ref="N613:O613"/>
    <mergeCell ref="R613:S613"/>
    <mergeCell ref="I614:J614"/>
    <mergeCell ref="N614:O614"/>
    <mergeCell ref="R614:S614"/>
    <mergeCell ref="I615:J615"/>
    <mergeCell ref="N615:O615"/>
    <mergeCell ref="R615:S615"/>
    <mergeCell ref="I616:J616"/>
    <mergeCell ref="N616:O616"/>
    <mergeCell ref="R616:S616"/>
    <mergeCell ref="I617:J617"/>
    <mergeCell ref="N617:O617"/>
    <mergeCell ref="R617:S617"/>
    <mergeCell ref="I618:J618"/>
    <mergeCell ref="N618:O618"/>
    <mergeCell ref="R618:S618"/>
    <mergeCell ref="I619:J619"/>
    <mergeCell ref="N619:O619"/>
    <mergeCell ref="R619:S619"/>
    <mergeCell ref="I620:J620"/>
    <mergeCell ref="N620:O620"/>
    <mergeCell ref="R620:S620"/>
    <mergeCell ref="I621:J621"/>
    <mergeCell ref="N621:O621"/>
    <mergeCell ref="R621:S621"/>
    <mergeCell ref="I622:J622"/>
    <mergeCell ref="N622:O622"/>
    <mergeCell ref="R622:S622"/>
    <mergeCell ref="I623:J623"/>
    <mergeCell ref="N623:O623"/>
    <mergeCell ref="R623:S623"/>
    <mergeCell ref="I624:J624"/>
    <mergeCell ref="N624:O624"/>
    <mergeCell ref="R624:S624"/>
    <mergeCell ref="I625:J625"/>
    <mergeCell ref="N625:O625"/>
    <mergeCell ref="R625:S625"/>
    <mergeCell ref="I626:J626"/>
    <mergeCell ref="N626:O626"/>
    <mergeCell ref="R626:S626"/>
    <mergeCell ref="I627:J627"/>
    <mergeCell ref="N627:O627"/>
    <mergeCell ref="R627:S627"/>
    <mergeCell ref="I628:J628"/>
    <mergeCell ref="N628:O628"/>
    <mergeCell ref="R628:S628"/>
    <mergeCell ref="I629:J629"/>
    <mergeCell ref="N629:O629"/>
    <mergeCell ref="R629:S629"/>
    <mergeCell ref="I630:J630"/>
    <mergeCell ref="N630:O630"/>
    <mergeCell ref="R630:S630"/>
    <mergeCell ref="I631:J631"/>
    <mergeCell ref="N631:O631"/>
    <mergeCell ref="R631:S631"/>
    <mergeCell ref="I632:J632"/>
    <mergeCell ref="N632:O632"/>
    <mergeCell ref="R632:S632"/>
    <mergeCell ref="I633:J633"/>
    <mergeCell ref="N633:O633"/>
    <mergeCell ref="R633:S633"/>
    <mergeCell ref="I634:J634"/>
    <mergeCell ref="N634:O634"/>
    <mergeCell ref="R634:S634"/>
    <mergeCell ref="I635:J635"/>
    <mergeCell ref="N635:O635"/>
    <mergeCell ref="R635:S635"/>
    <mergeCell ref="I636:J636"/>
    <mergeCell ref="N636:O636"/>
    <mergeCell ref="R636:S636"/>
    <mergeCell ref="I637:J637"/>
    <mergeCell ref="N637:O637"/>
    <mergeCell ref="R637:S637"/>
    <mergeCell ref="I638:J638"/>
    <mergeCell ref="N638:O638"/>
    <mergeCell ref="R638:S638"/>
    <mergeCell ref="I639:J639"/>
    <mergeCell ref="N639:O639"/>
    <mergeCell ref="R639:S639"/>
    <mergeCell ref="I640:J640"/>
    <mergeCell ref="N640:O640"/>
    <mergeCell ref="R640:S640"/>
    <mergeCell ref="I641:J641"/>
    <mergeCell ref="N641:O641"/>
    <mergeCell ref="R641:S641"/>
    <mergeCell ref="I642:J642"/>
    <mergeCell ref="N642:O642"/>
    <mergeCell ref="R642:S642"/>
    <mergeCell ref="I643:J643"/>
    <mergeCell ref="N643:O643"/>
    <mergeCell ref="R643:S643"/>
    <mergeCell ref="I644:J644"/>
    <mergeCell ref="N644:O644"/>
    <mergeCell ref="R644:S644"/>
    <mergeCell ref="I645:J645"/>
    <mergeCell ref="N645:O645"/>
    <mergeCell ref="R645:S645"/>
    <mergeCell ref="I646:J646"/>
    <mergeCell ref="N646:O646"/>
    <mergeCell ref="R646:S646"/>
    <mergeCell ref="I647:J647"/>
    <mergeCell ref="N647:O647"/>
    <mergeCell ref="R647:S647"/>
    <mergeCell ref="I648:J648"/>
    <mergeCell ref="N648:O648"/>
    <mergeCell ref="R648:S648"/>
    <mergeCell ref="I649:J649"/>
    <mergeCell ref="N649:O649"/>
    <mergeCell ref="R649:S649"/>
    <mergeCell ref="I650:J650"/>
    <mergeCell ref="N650:O650"/>
    <mergeCell ref="R650:S650"/>
    <mergeCell ref="I651:J651"/>
    <mergeCell ref="N651:O651"/>
    <mergeCell ref="R651:S651"/>
    <mergeCell ref="I652:J652"/>
    <mergeCell ref="N652:O652"/>
    <mergeCell ref="R652:S652"/>
    <mergeCell ref="I653:J653"/>
    <mergeCell ref="N653:O653"/>
    <mergeCell ref="R653:S653"/>
    <mergeCell ref="I654:J654"/>
    <mergeCell ref="N654:O654"/>
    <mergeCell ref="R654:S654"/>
    <mergeCell ref="I655:J655"/>
    <mergeCell ref="N655:O655"/>
    <mergeCell ref="R655:S655"/>
    <mergeCell ref="I656:J656"/>
    <mergeCell ref="N656:O656"/>
    <mergeCell ref="R656:S656"/>
    <mergeCell ref="I657:J657"/>
    <mergeCell ref="N657:O657"/>
    <mergeCell ref="R657:S657"/>
    <mergeCell ref="I658:J658"/>
    <mergeCell ref="N658:O658"/>
    <mergeCell ref="R658:S658"/>
    <mergeCell ref="I659:J659"/>
    <mergeCell ref="N659:O659"/>
    <mergeCell ref="R659:S659"/>
    <mergeCell ref="I660:J660"/>
    <mergeCell ref="N660:O660"/>
    <mergeCell ref="R660:S660"/>
    <mergeCell ref="I661:J661"/>
    <mergeCell ref="N661:O661"/>
    <mergeCell ref="R661:S661"/>
    <mergeCell ref="I662:J662"/>
    <mergeCell ref="N662:O662"/>
    <mergeCell ref="R662:S662"/>
    <mergeCell ref="I663:J663"/>
    <mergeCell ref="N663:O663"/>
    <mergeCell ref="R663:S663"/>
    <mergeCell ref="I664:J664"/>
    <mergeCell ref="N664:O664"/>
    <mergeCell ref="R664:S664"/>
    <mergeCell ref="I665:J665"/>
    <mergeCell ref="N665:O665"/>
    <mergeCell ref="R665:S665"/>
    <mergeCell ref="I666:J666"/>
    <mergeCell ref="N666:O666"/>
    <mergeCell ref="R666:S666"/>
    <mergeCell ref="I667:J667"/>
    <mergeCell ref="N667:O667"/>
    <mergeCell ref="R667:S667"/>
    <mergeCell ref="I668:J668"/>
    <mergeCell ref="N668:O668"/>
    <mergeCell ref="R668:S668"/>
    <mergeCell ref="I669:J669"/>
    <mergeCell ref="N669:O669"/>
    <mergeCell ref="R669:S669"/>
    <mergeCell ref="I670:J670"/>
    <mergeCell ref="N670:O670"/>
    <mergeCell ref="R670:S670"/>
    <mergeCell ref="I671:J671"/>
    <mergeCell ref="N671:O671"/>
    <mergeCell ref="R671:S671"/>
    <mergeCell ref="I672:J672"/>
    <mergeCell ref="N672:O672"/>
    <mergeCell ref="R672:S672"/>
    <mergeCell ref="I673:J673"/>
    <mergeCell ref="N673:O673"/>
    <mergeCell ref="R673:S673"/>
    <mergeCell ref="I674:J674"/>
    <mergeCell ref="N674:O674"/>
    <mergeCell ref="R674:S674"/>
    <mergeCell ref="I675:J675"/>
    <mergeCell ref="N675:O675"/>
    <mergeCell ref="R675:S675"/>
    <mergeCell ref="I676:J676"/>
    <mergeCell ref="N676:O676"/>
    <mergeCell ref="R676:S676"/>
    <mergeCell ref="I677:J677"/>
    <mergeCell ref="N677:O677"/>
    <mergeCell ref="R677:S677"/>
    <mergeCell ref="I678:J678"/>
    <mergeCell ref="N678:O678"/>
    <mergeCell ref="R678:S678"/>
    <mergeCell ref="I679:J679"/>
    <mergeCell ref="N679:O679"/>
    <mergeCell ref="R679:S679"/>
    <mergeCell ref="I680:J680"/>
    <mergeCell ref="N680:O680"/>
    <mergeCell ref="R680:S680"/>
    <mergeCell ref="I681:J681"/>
    <mergeCell ref="N681:O681"/>
    <mergeCell ref="R681:S681"/>
    <mergeCell ref="I682:J682"/>
    <mergeCell ref="N682:O682"/>
    <mergeCell ref="R682:S682"/>
    <mergeCell ref="I683:J683"/>
    <mergeCell ref="N683:O683"/>
    <mergeCell ref="R683:S683"/>
    <mergeCell ref="I684:J684"/>
    <mergeCell ref="N684:O684"/>
    <mergeCell ref="R684:S684"/>
    <mergeCell ref="I685:J685"/>
    <mergeCell ref="N685:O685"/>
    <mergeCell ref="R685:S685"/>
    <mergeCell ref="I686:J686"/>
    <mergeCell ref="N686:O686"/>
    <mergeCell ref="R686:S686"/>
    <mergeCell ref="I687:J687"/>
    <mergeCell ref="N687:O687"/>
    <mergeCell ref="R687:S687"/>
    <mergeCell ref="I688:J688"/>
    <mergeCell ref="N688:O688"/>
    <mergeCell ref="R688:S688"/>
    <mergeCell ref="I689:J689"/>
    <mergeCell ref="N689:O689"/>
    <mergeCell ref="R689:S689"/>
    <mergeCell ref="I690:J690"/>
    <mergeCell ref="N690:O690"/>
    <mergeCell ref="R690:S690"/>
    <mergeCell ref="I691:J691"/>
    <mergeCell ref="N691:O691"/>
    <mergeCell ref="R691:S691"/>
    <mergeCell ref="I692:J692"/>
    <mergeCell ref="N692:O692"/>
    <mergeCell ref="R692:S692"/>
    <mergeCell ref="I693:J693"/>
    <mergeCell ref="N693:O693"/>
    <mergeCell ref="R693:S693"/>
    <mergeCell ref="I694:J694"/>
    <mergeCell ref="N694:O694"/>
    <mergeCell ref="R694:S694"/>
    <mergeCell ref="I695:J695"/>
    <mergeCell ref="N695:O695"/>
    <mergeCell ref="R695:S695"/>
    <mergeCell ref="I696:J696"/>
    <mergeCell ref="N696:O696"/>
    <mergeCell ref="R696:S696"/>
    <mergeCell ref="I697:J697"/>
    <mergeCell ref="N697:O697"/>
    <mergeCell ref="R697:S697"/>
    <mergeCell ref="I698:J698"/>
    <mergeCell ref="N698:O698"/>
    <mergeCell ref="R698:S698"/>
    <mergeCell ref="I699:J699"/>
    <mergeCell ref="N699:O699"/>
    <mergeCell ref="R699:S699"/>
    <mergeCell ref="I700:J700"/>
    <mergeCell ref="N700:O700"/>
    <mergeCell ref="R700:S700"/>
    <mergeCell ref="I701:J701"/>
    <mergeCell ref="N701:O701"/>
    <mergeCell ref="R701:S701"/>
    <mergeCell ref="I702:J702"/>
    <mergeCell ref="N702:O702"/>
    <mergeCell ref="R702:S702"/>
    <mergeCell ref="I703:J703"/>
    <mergeCell ref="N703:O703"/>
    <mergeCell ref="R703:S703"/>
    <mergeCell ref="I704:J704"/>
    <mergeCell ref="N704:O704"/>
    <mergeCell ref="R704:S704"/>
    <mergeCell ref="I705:J705"/>
    <mergeCell ref="N705:O705"/>
    <mergeCell ref="R705:S705"/>
    <mergeCell ref="I706:J706"/>
    <mergeCell ref="N706:O706"/>
    <mergeCell ref="R706:S706"/>
    <mergeCell ref="I707:J707"/>
    <mergeCell ref="N707:O707"/>
    <mergeCell ref="R707:S707"/>
    <mergeCell ref="I708:J708"/>
    <mergeCell ref="N708:O708"/>
    <mergeCell ref="R708:S708"/>
    <mergeCell ref="I709:J709"/>
    <mergeCell ref="N709:O709"/>
    <mergeCell ref="R709:S709"/>
    <mergeCell ref="I710:J710"/>
    <mergeCell ref="N710:O710"/>
    <mergeCell ref="R710:S710"/>
    <mergeCell ref="I711:J711"/>
    <mergeCell ref="N711:O711"/>
    <mergeCell ref="R711:S711"/>
    <mergeCell ref="I712:J712"/>
    <mergeCell ref="N712:O712"/>
    <mergeCell ref="R712:S712"/>
    <mergeCell ref="I713:J713"/>
    <mergeCell ref="N713:O713"/>
    <mergeCell ref="R713:S713"/>
    <mergeCell ref="I714:J714"/>
    <mergeCell ref="N714:O714"/>
    <mergeCell ref="R714:S714"/>
    <mergeCell ref="I715:J715"/>
    <mergeCell ref="N715:O715"/>
    <mergeCell ref="R715:S715"/>
    <mergeCell ref="I716:J716"/>
    <mergeCell ref="N716:O716"/>
    <mergeCell ref="R716:S716"/>
    <mergeCell ref="I717:J717"/>
    <mergeCell ref="N717:O717"/>
    <mergeCell ref="R717:S717"/>
    <mergeCell ref="I718:J718"/>
    <mergeCell ref="N718:O718"/>
    <mergeCell ref="R718:S718"/>
    <mergeCell ref="I719:J719"/>
    <mergeCell ref="N719:O719"/>
    <mergeCell ref="R719:S719"/>
    <mergeCell ref="I720:J720"/>
    <mergeCell ref="N720:O720"/>
    <mergeCell ref="R720:S720"/>
    <mergeCell ref="I721:J721"/>
    <mergeCell ref="N721:O721"/>
    <mergeCell ref="R721:S721"/>
    <mergeCell ref="I722:J722"/>
    <mergeCell ref="N722:O722"/>
    <mergeCell ref="R722:S722"/>
    <mergeCell ref="I723:J723"/>
    <mergeCell ref="N723:O723"/>
    <mergeCell ref="R723:S723"/>
    <mergeCell ref="I724:J724"/>
    <mergeCell ref="N724:O724"/>
    <mergeCell ref="R724:S724"/>
    <mergeCell ref="I725:J725"/>
    <mergeCell ref="N725:O725"/>
    <mergeCell ref="R725:S725"/>
    <mergeCell ref="I726:J726"/>
    <mergeCell ref="N726:O726"/>
    <mergeCell ref="R726:S726"/>
    <mergeCell ref="I727:J727"/>
    <mergeCell ref="N727:O727"/>
    <mergeCell ref="R727:S727"/>
    <mergeCell ref="I728:J728"/>
    <mergeCell ref="N728:O728"/>
    <mergeCell ref="R728:S728"/>
    <mergeCell ref="I729:J729"/>
    <mergeCell ref="N729:O729"/>
    <mergeCell ref="R729:S729"/>
    <mergeCell ref="I730:J730"/>
    <mergeCell ref="N730:O730"/>
    <mergeCell ref="R730:S730"/>
    <mergeCell ref="I731:J731"/>
    <mergeCell ref="N731:O731"/>
    <mergeCell ref="R731:S731"/>
    <mergeCell ref="I732:J732"/>
    <mergeCell ref="N732:O732"/>
    <mergeCell ref="R732:S732"/>
    <mergeCell ref="I733:J733"/>
    <mergeCell ref="N733:O733"/>
    <mergeCell ref="R733:S733"/>
    <mergeCell ref="I734:J734"/>
    <mergeCell ref="N734:O734"/>
    <mergeCell ref="R734:S734"/>
    <mergeCell ref="I735:J735"/>
    <mergeCell ref="N735:O735"/>
    <mergeCell ref="R735:S735"/>
    <mergeCell ref="I736:J736"/>
    <mergeCell ref="N736:O736"/>
    <mergeCell ref="R736:S736"/>
    <mergeCell ref="I737:J737"/>
    <mergeCell ref="N737:O737"/>
    <mergeCell ref="R737:S737"/>
    <mergeCell ref="I738:J738"/>
    <mergeCell ref="N738:O738"/>
    <mergeCell ref="R738:S738"/>
    <mergeCell ref="I739:J739"/>
    <mergeCell ref="N739:O739"/>
    <mergeCell ref="R739:S739"/>
    <mergeCell ref="I740:J740"/>
    <mergeCell ref="N740:O740"/>
    <mergeCell ref="R740:S740"/>
    <mergeCell ref="I741:J741"/>
    <mergeCell ref="N741:O741"/>
    <mergeCell ref="R741:S741"/>
    <mergeCell ref="I742:J742"/>
    <mergeCell ref="N742:O742"/>
    <mergeCell ref="R742:S742"/>
    <mergeCell ref="I743:J743"/>
    <mergeCell ref="N743:O743"/>
    <mergeCell ref="R743:S743"/>
    <mergeCell ref="I744:J744"/>
    <mergeCell ref="N744:O744"/>
    <mergeCell ref="R744:S744"/>
    <mergeCell ref="I745:J745"/>
    <mergeCell ref="N745:O745"/>
    <mergeCell ref="R745:S745"/>
    <mergeCell ref="I746:J746"/>
    <mergeCell ref="N746:O746"/>
    <mergeCell ref="R746:S746"/>
    <mergeCell ref="I747:J747"/>
    <mergeCell ref="N747:O747"/>
    <mergeCell ref="R747:S747"/>
    <mergeCell ref="I748:J748"/>
    <mergeCell ref="N748:O748"/>
    <mergeCell ref="R748:S748"/>
    <mergeCell ref="I749:J749"/>
    <mergeCell ref="N749:O749"/>
    <mergeCell ref="R749:S749"/>
    <mergeCell ref="I750:J750"/>
    <mergeCell ref="N750:O750"/>
    <mergeCell ref="R750:S750"/>
    <mergeCell ref="I751:J751"/>
    <mergeCell ref="N751:O751"/>
    <mergeCell ref="R751:S751"/>
    <mergeCell ref="I752:J752"/>
    <mergeCell ref="N752:O752"/>
    <mergeCell ref="R752:S752"/>
    <mergeCell ref="I753:J753"/>
    <mergeCell ref="N753:O753"/>
    <mergeCell ref="R753:S753"/>
    <mergeCell ref="I754:J754"/>
    <mergeCell ref="N754:O754"/>
    <mergeCell ref="R754:S754"/>
    <mergeCell ref="I755:J755"/>
    <mergeCell ref="N755:O755"/>
    <mergeCell ref="R755:S755"/>
    <mergeCell ref="I756:J756"/>
    <mergeCell ref="N756:O756"/>
    <mergeCell ref="R756:S756"/>
    <mergeCell ref="I757:J757"/>
    <mergeCell ref="N757:O757"/>
    <mergeCell ref="R757:S757"/>
    <mergeCell ref="I758:J758"/>
    <mergeCell ref="N758:O758"/>
    <mergeCell ref="R758:S758"/>
    <mergeCell ref="I759:J759"/>
    <mergeCell ref="N759:O759"/>
    <mergeCell ref="R759:S759"/>
    <mergeCell ref="I760:J760"/>
    <mergeCell ref="N760:O760"/>
    <mergeCell ref="R760:S760"/>
    <mergeCell ref="I761:J761"/>
    <mergeCell ref="N761:O761"/>
    <mergeCell ref="R761:S761"/>
    <mergeCell ref="I762:J762"/>
    <mergeCell ref="N762:O762"/>
    <mergeCell ref="R762:S762"/>
    <mergeCell ref="I763:J763"/>
    <mergeCell ref="N763:O763"/>
    <mergeCell ref="R763:S763"/>
    <mergeCell ref="I764:J764"/>
    <mergeCell ref="N764:O764"/>
    <mergeCell ref="R764:S764"/>
    <mergeCell ref="I765:J765"/>
    <mergeCell ref="N765:O765"/>
    <mergeCell ref="R765:S765"/>
    <mergeCell ref="I766:J766"/>
    <mergeCell ref="N766:O766"/>
    <mergeCell ref="R766:S766"/>
    <mergeCell ref="I767:J767"/>
    <mergeCell ref="N767:O767"/>
    <mergeCell ref="R767:S767"/>
    <mergeCell ref="I768:J768"/>
    <mergeCell ref="N768:O768"/>
    <mergeCell ref="R768:S768"/>
    <mergeCell ref="I769:J769"/>
    <mergeCell ref="N769:O769"/>
    <mergeCell ref="R769:S769"/>
    <mergeCell ref="I770:J770"/>
    <mergeCell ref="N770:O770"/>
    <mergeCell ref="R770:S770"/>
    <mergeCell ref="I771:J771"/>
    <mergeCell ref="N771:O771"/>
    <mergeCell ref="R771:S771"/>
    <mergeCell ref="I772:J772"/>
    <mergeCell ref="N772:O772"/>
    <mergeCell ref="R772:S772"/>
    <mergeCell ref="I773:J773"/>
    <mergeCell ref="N773:O773"/>
    <mergeCell ref="R773:S773"/>
    <mergeCell ref="I774:J774"/>
    <mergeCell ref="N774:O774"/>
    <mergeCell ref="R774:S774"/>
    <mergeCell ref="I775:J775"/>
    <mergeCell ref="N775:O775"/>
    <mergeCell ref="R775:S775"/>
    <mergeCell ref="I776:J776"/>
    <mergeCell ref="N776:O776"/>
    <mergeCell ref="R776:S776"/>
    <mergeCell ref="I777:J777"/>
    <mergeCell ref="N777:O777"/>
    <mergeCell ref="R777:S777"/>
    <mergeCell ref="I778:J778"/>
    <mergeCell ref="N778:O778"/>
    <mergeCell ref="R778:S778"/>
    <mergeCell ref="I779:J779"/>
    <mergeCell ref="N779:O779"/>
    <mergeCell ref="R779:S779"/>
    <mergeCell ref="I780:J780"/>
    <mergeCell ref="N780:O780"/>
    <mergeCell ref="R780:S780"/>
    <mergeCell ref="I781:J781"/>
    <mergeCell ref="N781:O781"/>
    <mergeCell ref="R781:S781"/>
    <mergeCell ref="I782:J782"/>
    <mergeCell ref="N782:O782"/>
    <mergeCell ref="R782:S782"/>
    <mergeCell ref="I783:J783"/>
    <mergeCell ref="N783:O783"/>
    <mergeCell ref="R783:S783"/>
    <mergeCell ref="I784:J784"/>
    <mergeCell ref="N784:O784"/>
    <mergeCell ref="R784:S784"/>
    <mergeCell ref="I785:J785"/>
    <mergeCell ref="N785:O785"/>
    <mergeCell ref="R785:S785"/>
    <mergeCell ref="I786:J786"/>
    <mergeCell ref="N786:O786"/>
    <mergeCell ref="R786:S786"/>
    <mergeCell ref="I787:J787"/>
    <mergeCell ref="N787:O787"/>
    <mergeCell ref="R787:S787"/>
    <mergeCell ref="I788:J788"/>
    <mergeCell ref="N788:O788"/>
    <mergeCell ref="R788:S788"/>
    <mergeCell ref="I789:J789"/>
    <mergeCell ref="N789:O789"/>
    <mergeCell ref="R789:S789"/>
    <mergeCell ref="I790:J790"/>
    <mergeCell ref="N790:O790"/>
    <mergeCell ref="R790:S790"/>
    <mergeCell ref="I791:J791"/>
    <mergeCell ref="N791:O791"/>
    <mergeCell ref="R791:S791"/>
    <mergeCell ref="I792:J792"/>
    <mergeCell ref="N792:O792"/>
    <mergeCell ref="R792:S792"/>
    <mergeCell ref="I793:J793"/>
    <mergeCell ref="N793:O793"/>
    <mergeCell ref="R793:S793"/>
    <mergeCell ref="I794:J794"/>
    <mergeCell ref="N794:O794"/>
    <mergeCell ref="R794:S794"/>
    <mergeCell ref="I795:J795"/>
    <mergeCell ref="N795:O795"/>
    <mergeCell ref="R795:S795"/>
    <mergeCell ref="I796:J796"/>
    <mergeCell ref="N796:O796"/>
    <mergeCell ref="R796:S796"/>
    <mergeCell ref="I797:J797"/>
    <mergeCell ref="N797:O797"/>
    <mergeCell ref="R797:S797"/>
    <mergeCell ref="I798:J798"/>
    <mergeCell ref="N798:O798"/>
    <mergeCell ref="R798:S798"/>
    <mergeCell ref="I799:J799"/>
    <mergeCell ref="N799:O799"/>
    <mergeCell ref="R799:S799"/>
    <mergeCell ref="I800:J800"/>
    <mergeCell ref="N800:O800"/>
    <mergeCell ref="R800:S800"/>
    <mergeCell ref="I801:J801"/>
    <mergeCell ref="N801:O801"/>
    <mergeCell ref="R801:S801"/>
    <mergeCell ref="I802:J802"/>
    <mergeCell ref="N802:O802"/>
    <mergeCell ref="R802:S802"/>
    <mergeCell ref="I803:J803"/>
    <mergeCell ref="N803:O803"/>
    <mergeCell ref="R803:S803"/>
    <mergeCell ref="I804:J804"/>
    <mergeCell ref="N804:O804"/>
    <mergeCell ref="R804:S804"/>
    <mergeCell ref="I805:J805"/>
    <mergeCell ref="N805:O805"/>
    <mergeCell ref="R805:S805"/>
    <mergeCell ref="I806:J806"/>
    <mergeCell ref="N806:O806"/>
    <mergeCell ref="R806:S806"/>
    <mergeCell ref="I807:J807"/>
    <mergeCell ref="N807:O807"/>
    <mergeCell ref="R807:S807"/>
    <mergeCell ref="I808:J808"/>
    <mergeCell ref="N808:O808"/>
    <mergeCell ref="R808:S808"/>
    <mergeCell ref="I809:J809"/>
    <mergeCell ref="N809:O809"/>
    <mergeCell ref="R809:S809"/>
    <mergeCell ref="I810:J810"/>
    <mergeCell ref="N810:O810"/>
    <mergeCell ref="R810:S810"/>
    <mergeCell ref="I811:J811"/>
    <mergeCell ref="N811:O811"/>
    <mergeCell ref="R811:S811"/>
    <mergeCell ref="I812:J812"/>
    <mergeCell ref="N812:O812"/>
    <mergeCell ref="R812:S812"/>
    <mergeCell ref="I813:J813"/>
    <mergeCell ref="N813:O813"/>
    <mergeCell ref="R813:S813"/>
    <mergeCell ref="I814:J814"/>
    <mergeCell ref="N814:O814"/>
    <mergeCell ref="R814:S814"/>
    <mergeCell ref="I815:J815"/>
    <mergeCell ref="N815:O815"/>
    <mergeCell ref="R815:S815"/>
    <mergeCell ref="I816:J816"/>
    <mergeCell ref="N816:O816"/>
    <mergeCell ref="R816:S816"/>
    <mergeCell ref="I817:J817"/>
    <mergeCell ref="N817:O817"/>
    <mergeCell ref="R817:S817"/>
    <mergeCell ref="I818:J818"/>
    <mergeCell ref="N818:O818"/>
    <mergeCell ref="R818:S818"/>
    <mergeCell ref="I819:J819"/>
    <mergeCell ref="N819:O819"/>
    <mergeCell ref="R819:S819"/>
    <mergeCell ref="I820:J820"/>
    <mergeCell ref="N820:O820"/>
    <mergeCell ref="R820:S820"/>
    <mergeCell ref="I821:J821"/>
    <mergeCell ref="N821:O821"/>
    <mergeCell ref="R821:S821"/>
    <mergeCell ref="I822:J822"/>
    <mergeCell ref="N822:O822"/>
    <mergeCell ref="R822:S822"/>
    <mergeCell ref="I823:J823"/>
    <mergeCell ref="N823:O823"/>
    <mergeCell ref="R823:S823"/>
    <mergeCell ref="I824:J824"/>
    <mergeCell ref="N824:O824"/>
    <mergeCell ref="R824:S824"/>
    <mergeCell ref="I825:J825"/>
    <mergeCell ref="N825:O825"/>
    <mergeCell ref="R825:S825"/>
    <mergeCell ref="I826:J826"/>
    <mergeCell ref="N826:O826"/>
    <mergeCell ref="R826:S826"/>
    <mergeCell ref="I827:J827"/>
    <mergeCell ref="N827:O827"/>
    <mergeCell ref="R827:S827"/>
    <mergeCell ref="I828:J828"/>
    <mergeCell ref="N828:O828"/>
    <mergeCell ref="R828:S828"/>
    <mergeCell ref="I829:J829"/>
    <mergeCell ref="N829:O829"/>
    <mergeCell ref="R829:S829"/>
    <mergeCell ref="I830:J830"/>
    <mergeCell ref="N830:O830"/>
    <mergeCell ref="R830:S830"/>
    <mergeCell ref="I831:J831"/>
    <mergeCell ref="N831:O831"/>
    <mergeCell ref="R831:S831"/>
    <mergeCell ref="I832:J832"/>
    <mergeCell ref="N832:O832"/>
    <mergeCell ref="R832:S832"/>
    <mergeCell ref="I833:J833"/>
    <mergeCell ref="N833:O833"/>
    <mergeCell ref="R833:S833"/>
    <mergeCell ref="I834:J834"/>
    <mergeCell ref="N834:O834"/>
    <mergeCell ref="R834:S834"/>
    <mergeCell ref="I835:J835"/>
    <mergeCell ref="N835:O835"/>
    <mergeCell ref="R835:S835"/>
    <mergeCell ref="I836:J836"/>
    <mergeCell ref="N836:O836"/>
    <mergeCell ref="R836:S836"/>
    <mergeCell ref="I837:J837"/>
    <mergeCell ref="N837:O837"/>
    <mergeCell ref="R837:S837"/>
    <mergeCell ref="I838:J838"/>
    <mergeCell ref="N838:O838"/>
    <mergeCell ref="R838:S838"/>
    <mergeCell ref="I839:J839"/>
    <mergeCell ref="N839:O839"/>
    <mergeCell ref="R839:S839"/>
    <mergeCell ref="I840:J840"/>
    <mergeCell ref="N840:O840"/>
    <mergeCell ref="R840:S840"/>
    <mergeCell ref="I841:J841"/>
    <mergeCell ref="N841:O841"/>
    <mergeCell ref="R841:S841"/>
    <mergeCell ref="I842:J842"/>
    <mergeCell ref="N842:O842"/>
    <mergeCell ref="R842:S842"/>
    <mergeCell ref="I843:J843"/>
    <mergeCell ref="N843:O843"/>
    <mergeCell ref="R843:S843"/>
    <mergeCell ref="I844:J844"/>
    <mergeCell ref="N844:O844"/>
    <mergeCell ref="R844:S844"/>
    <mergeCell ref="I845:J845"/>
    <mergeCell ref="N845:O845"/>
    <mergeCell ref="R845:S845"/>
    <mergeCell ref="I846:J846"/>
    <mergeCell ref="N846:O846"/>
    <mergeCell ref="R846:S846"/>
    <mergeCell ref="I847:J847"/>
    <mergeCell ref="N847:O847"/>
    <mergeCell ref="R847:S847"/>
    <mergeCell ref="I848:J848"/>
    <mergeCell ref="N848:O848"/>
    <mergeCell ref="R848:S848"/>
    <mergeCell ref="I849:J849"/>
    <mergeCell ref="N849:O849"/>
    <mergeCell ref="R849:S849"/>
    <mergeCell ref="I850:J850"/>
    <mergeCell ref="N850:O850"/>
    <mergeCell ref="R850:S850"/>
    <mergeCell ref="I851:J851"/>
    <mergeCell ref="N851:O851"/>
    <mergeCell ref="R851:S851"/>
    <mergeCell ref="I852:J852"/>
    <mergeCell ref="N852:O852"/>
    <mergeCell ref="R852:S852"/>
    <mergeCell ref="I853:J853"/>
    <mergeCell ref="N853:O853"/>
    <mergeCell ref="R853:S853"/>
    <mergeCell ref="I854:J854"/>
    <mergeCell ref="N854:O854"/>
    <mergeCell ref="R854:S854"/>
    <mergeCell ref="I855:J855"/>
    <mergeCell ref="N855:O855"/>
    <mergeCell ref="R855:S855"/>
    <mergeCell ref="I856:J856"/>
    <mergeCell ref="N856:O856"/>
    <mergeCell ref="R856:S856"/>
    <mergeCell ref="I857:J857"/>
    <mergeCell ref="N857:O857"/>
    <mergeCell ref="R857:S857"/>
    <mergeCell ref="I858:J858"/>
    <mergeCell ref="N858:O858"/>
    <mergeCell ref="R858:S858"/>
    <mergeCell ref="I859:J859"/>
    <mergeCell ref="N859:O859"/>
    <mergeCell ref="R859:S859"/>
    <mergeCell ref="I860:J860"/>
    <mergeCell ref="N860:O860"/>
    <mergeCell ref="R860:S860"/>
    <mergeCell ref="I861:J861"/>
    <mergeCell ref="N861:O861"/>
    <mergeCell ref="R861:S861"/>
    <mergeCell ref="I862:J862"/>
    <mergeCell ref="N862:O862"/>
    <mergeCell ref="R862:S862"/>
    <mergeCell ref="I863:J863"/>
    <mergeCell ref="N863:O863"/>
    <mergeCell ref="R863:S863"/>
    <mergeCell ref="I864:J864"/>
    <mergeCell ref="N864:O864"/>
    <mergeCell ref="R864:S864"/>
    <mergeCell ref="I865:J865"/>
    <mergeCell ref="N865:O865"/>
    <mergeCell ref="R865:S865"/>
    <mergeCell ref="I866:J866"/>
    <mergeCell ref="N866:O866"/>
    <mergeCell ref="R866:S866"/>
    <mergeCell ref="I867:J867"/>
    <mergeCell ref="N867:O867"/>
    <mergeCell ref="R867:S867"/>
    <mergeCell ref="I868:J868"/>
    <mergeCell ref="N868:O868"/>
    <mergeCell ref="R868:S868"/>
    <mergeCell ref="I869:J869"/>
    <mergeCell ref="N869:O869"/>
    <mergeCell ref="R869:S869"/>
    <mergeCell ref="I870:J870"/>
    <mergeCell ref="N870:O870"/>
    <mergeCell ref="R870:S870"/>
    <mergeCell ref="I871:J871"/>
    <mergeCell ref="N871:O871"/>
    <mergeCell ref="R871:S871"/>
    <mergeCell ref="I872:J872"/>
    <mergeCell ref="N872:O872"/>
    <mergeCell ref="R872:S872"/>
    <mergeCell ref="I873:J873"/>
    <mergeCell ref="N873:O873"/>
    <mergeCell ref="R873:S873"/>
    <mergeCell ref="I874:J874"/>
    <mergeCell ref="N874:O874"/>
    <mergeCell ref="R874:S874"/>
    <mergeCell ref="I875:J875"/>
    <mergeCell ref="N875:O875"/>
    <mergeCell ref="R875:S875"/>
    <mergeCell ref="I876:J876"/>
    <mergeCell ref="N876:O876"/>
    <mergeCell ref="R876:S876"/>
    <mergeCell ref="I877:J877"/>
    <mergeCell ref="N877:O877"/>
    <mergeCell ref="R877:S877"/>
    <mergeCell ref="I878:J878"/>
    <mergeCell ref="N878:O878"/>
    <mergeCell ref="R878:S878"/>
    <mergeCell ref="I879:J879"/>
    <mergeCell ref="N879:O879"/>
    <mergeCell ref="R879:S879"/>
    <mergeCell ref="I880:J880"/>
    <mergeCell ref="N880:O880"/>
    <mergeCell ref="R880:S880"/>
    <mergeCell ref="I881:J881"/>
    <mergeCell ref="N881:O881"/>
    <mergeCell ref="R881:S881"/>
    <mergeCell ref="I882:J882"/>
    <mergeCell ref="N882:O882"/>
    <mergeCell ref="R882:S882"/>
    <mergeCell ref="I883:J883"/>
    <mergeCell ref="N883:O883"/>
    <mergeCell ref="R883:S883"/>
    <mergeCell ref="I884:J884"/>
    <mergeCell ref="N884:O884"/>
    <mergeCell ref="R884:S884"/>
    <mergeCell ref="I885:J885"/>
    <mergeCell ref="N885:O885"/>
    <mergeCell ref="R885:S885"/>
    <mergeCell ref="I886:J886"/>
    <mergeCell ref="N886:O886"/>
    <mergeCell ref="R886:S886"/>
    <mergeCell ref="I887:J887"/>
    <mergeCell ref="N887:O887"/>
    <mergeCell ref="R887:S887"/>
    <mergeCell ref="I888:J888"/>
    <mergeCell ref="N888:O888"/>
    <mergeCell ref="R888:S888"/>
    <mergeCell ref="I889:J889"/>
    <mergeCell ref="N889:O889"/>
    <mergeCell ref="R889:S889"/>
    <mergeCell ref="I890:J890"/>
    <mergeCell ref="N890:O890"/>
    <mergeCell ref="R890:S890"/>
    <mergeCell ref="I891:J891"/>
    <mergeCell ref="N891:O891"/>
    <mergeCell ref="R891:S891"/>
    <mergeCell ref="I892:J892"/>
    <mergeCell ref="N892:O892"/>
    <mergeCell ref="R892:S892"/>
    <mergeCell ref="I893:J893"/>
    <mergeCell ref="N893:O893"/>
    <mergeCell ref="R893:S893"/>
    <mergeCell ref="I894:J894"/>
    <mergeCell ref="N894:O894"/>
    <mergeCell ref="R894:S894"/>
    <mergeCell ref="I895:J895"/>
    <mergeCell ref="N895:O895"/>
    <mergeCell ref="R895:S895"/>
    <mergeCell ref="I896:J896"/>
    <mergeCell ref="N896:O896"/>
    <mergeCell ref="R896:S896"/>
    <mergeCell ref="I897:J897"/>
    <mergeCell ref="N897:O897"/>
    <mergeCell ref="R897:S897"/>
    <mergeCell ref="I898:J898"/>
    <mergeCell ref="N898:O898"/>
    <mergeCell ref="R898:S898"/>
    <mergeCell ref="I899:J899"/>
    <mergeCell ref="N899:O899"/>
    <mergeCell ref="R899:S899"/>
    <mergeCell ref="I900:J900"/>
    <mergeCell ref="N900:O900"/>
    <mergeCell ref="R900:S900"/>
    <mergeCell ref="I901:J901"/>
    <mergeCell ref="N901:O901"/>
    <mergeCell ref="R901:S901"/>
    <mergeCell ref="I902:J902"/>
    <mergeCell ref="N902:O902"/>
    <mergeCell ref="R902:S902"/>
    <mergeCell ref="I903:J903"/>
    <mergeCell ref="N903:O903"/>
    <mergeCell ref="R903:S903"/>
    <mergeCell ref="I910:J910"/>
    <mergeCell ref="N910:O910"/>
    <mergeCell ref="R910:S910"/>
    <mergeCell ref="I911:J911"/>
    <mergeCell ref="N911:O911"/>
    <mergeCell ref="R911:S911"/>
    <mergeCell ref="I912:J912"/>
    <mergeCell ref="N912:O912"/>
    <mergeCell ref="R912:S912"/>
    <mergeCell ref="I904:J904"/>
    <mergeCell ref="N904:O904"/>
    <mergeCell ref="R904:S904"/>
    <mergeCell ref="I905:J905"/>
    <mergeCell ref="N905:O905"/>
    <mergeCell ref="R905:S905"/>
    <mergeCell ref="I906:J906"/>
    <mergeCell ref="N906:O906"/>
    <mergeCell ref="R906:S906"/>
    <mergeCell ref="I907:J907"/>
    <mergeCell ref="N907:O907"/>
    <mergeCell ref="R907:S907"/>
    <mergeCell ref="I908:J908"/>
    <mergeCell ref="N908:O908"/>
    <mergeCell ref="R908:S908"/>
    <mergeCell ref="I909:J909"/>
    <mergeCell ref="N909:O909"/>
    <mergeCell ref="R909:S909"/>
  </mergeCells>
  <phoneticPr fontId="2"/>
  <conditionalFormatting sqref="V13:AC13 V14:V512">
    <cfRule type="expression" dxfId="6" priority="8">
      <formula>IF($V13="配布対象外",TRUE,FALSE)</formula>
    </cfRule>
  </conditionalFormatting>
  <conditionalFormatting sqref="W14:AC512">
    <cfRule type="expression" dxfId="5" priority="7">
      <formula>IF($V14="配布対象外",TRUE,FALSE)</formula>
    </cfRule>
  </conditionalFormatting>
  <conditionalFormatting sqref="V513:V912">
    <cfRule type="expression" dxfId="4" priority="6">
      <formula>IF($V513="配布対象外",TRUE,FALSE)</formula>
    </cfRule>
  </conditionalFormatting>
  <conditionalFormatting sqref="W513:AC912">
    <cfRule type="expression" dxfId="3" priority="5">
      <formula>IF($V513="配布対象外",TRUE,FALSE)</formula>
    </cfRule>
  </conditionalFormatting>
  <conditionalFormatting sqref="AE13">
    <cfRule type="expression" dxfId="2" priority="3">
      <formula>AND($AE13&lt;&gt;"",$AE13&lt;&gt;0)</formula>
    </cfRule>
  </conditionalFormatting>
  <conditionalFormatting sqref="AE14:AE912">
    <cfRule type="expression" dxfId="1" priority="1">
      <formula>AND($AE14&lt;&gt;"",$AE14&lt;&gt;0)</formula>
    </cfRule>
  </conditionalFormatting>
  <dataValidations count="1">
    <dataValidation type="list" allowBlank="1" showInputMessage="1" showErrorMessage="1" sqref="E3:F3" xr:uid="{00000000-0002-0000-0100-000000000000}">
      <formula1>"島根県、鳥取県、広島県、岡山県、山口県、徳島県、香川県、愛媛県、高知県"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5"/>
  <sheetViews>
    <sheetView showGridLines="0" view="pageBreakPreview" zoomScale="70" zoomScaleNormal="100" zoomScaleSheetLayoutView="70" workbookViewId="0">
      <selection activeCell="G24" sqref="G24:H24"/>
    </sheetView>
  </sheetViews>
  <sheetFormatPr defaultColWidth="9" defaultRowHeight="15.75" x14ac:dyDescent="0.25"/>
  <cols>
    <col min="1" max="1" width="2.75" style="2" customWidth="1"/>
    <col min="2" max="2" width="2.25" style="2" customWidth="1"/>
    <col min="3" max="3" width="9.25" style="2" customWidth="1"/>
    <col min="4" max="4" width="21.5" style="2" customWidth="1"/>
    <col min="5" max="6" width="11.625" style="2" customWidth="1"/>
    <col min="7" max="7" width="5.25" style="2" customWidth="1"/>
    <col min="8" max="8" width="19.25" style="8" bestFit="1" customWidth="1"/>
    <col min="9" max="9" width="18.375" style="2" customWidth="1"/>
    <col min="10" max="10" width="15" style="2" customWidth="1"/>
    <col min="11" max="11" width="15.625" style="2" customWidth="1"/>
    <col min="12" max="12" width="5.25" style="2" customWidth="1"/>
    <col min="13" max="13" width="6" style="2" customWidth="1"/>
    <col min="14" max="14" width="9" style="4"/>
    <col min="15" max="16384" width="9" style="2"/>
  </cols>
  <sheetData>
    <row r="1" spans="1:14" ht="17.25" customHeight="1" x14ac:dyDescent="0.25">
      <c r="A1" s="65"/>
      <c r="B1" s="66"/>
      <c r="C1" s="66"/>
      <c r="D1" s="66"/>
      <c r="E1" s="66"/>
      <c r="F1" s="66"/>
      <c r="G1" s="66"/>
      <c r="H1" s="67"/>
      <c r="I1" s="66"/>
      <c r="J1" s="66"/>
      <c r="K1" s="66"/>
      <c r="L1" s="66"/>
      <c r="M1" s="68"/>
    </row>
    <row r="2" spans="1:14" ht="17.25" customHeight="1" x14ac:dyDescent="0.25">
      <c r="A2" s="69"/>
      <c r="B2" s="70"/>
      <c r="C2" s="70"/>
      <c r="D2" s="70"/>
      <c r="E2" s="70"/>
      <c r="F2" s="70"/>
      <c r="G2" s="70"/>
      <c r="H2" s="71"/>
      <c r="I2" s="70"/>
      <c r="J2" s="70"/>
      <c r="K2" s="70"/>
      <c r="L2" s="72" t="s">
        <v>27</v>
      </c>
      <c r="M2" s="73"/>
      <c r="N2" s="4" t="s">
        <v>28</v>
      </c>
    </row>
    <row r="3" spans="1:14" ht="17.25" customHeight="1" x14ac:dyDescent="0.25">
      <c r="A3" s="69"/>
      <c r="B3" s="70"/>
      <c r="C3" s="70"/>
      <c r="D3" s="70"/>
      <c r="E3" s="70"/>
      <c r="F3" s="70"/>
      <c r="G3" s="70"/>
      <c r="H3" s="71"/>
      <c r="I3" s="70"/>
      <c r="J3" s="70"/>
      <c r="K3" s="70"/>
      <c r="L3" s="70"/>
      <c r="M3" s="73"/>
    </row>
    <row r="4" spans="1:14" ht="30" customHeight="1" x14ac:dyDescent="0.25">
      <c r="A4" s="69"/>
      <c r="B4" s="70"/>
      <c r="C4" s="70"/>
      <c r="D4" s="70"/>
      <c r="E4" s="70"/>
      <c r="F4" s="70"/>
      <c r="G4" s="170" t="s">
        <v>29</v>
      </c>
      <c r="H4" s="170"/>
      <c r="I4" s="184"/>
      <c r="J4" s="184"/>
      <c r="K4" s="184"/>
      <c r="L4" s="184"/>
      <c r="M4" s="73"/>
    </row>
    <row r="5" spans="1:14" ht="30" customHeight="1" x14ac:dyDescent="0.25">
      <c r="A5" s="69"/>
      <c r="B5" s="70"/>
      <c r="C5" s="70"/>
      <c r="D5" s="70"/>
      <c r="E5" s="70"/>
      <c r="F5" s="70"/>
      <c r="G5" s="170" t="s">
        <v>143</v>
      </c>
      <c r="H5" s="170"/>
      <c r="I5" s="184"/>
      <c r="J5" s="184"/>
      <c r="K5" s="184"/>
      <c r="L5" s="184"/>
      <c r="M5" s="73"/>
    </row>
    <row r="6" spans="1:14" ht="30" customHeight="1" x14ac:dyDescent="0.25">
      <c r="A6" s="69"/>
      <c r="B6" s="70"/>
      <c r="C6" s="70"/>
      <c r="D6" s="70"/>
      <c r="E6" s="70"/>
      <c r="F6" s="70"/>
      <c r="G6" s="170" t="s">
        <v>30</v>
      </c>
      <c r="H6" s="170"/>
      <c r="I6" s="184"/>
      <c r="J6" s="184"/>
      <c r="K6" s="184"/>
      <c r="L6" s="184"/>
      <c r="M6" s="73"/>
    </row>
    <row r="7" spans="1:14" ht="30" customHeight="1" x14ac:dyDescent="0.25">
      <c r="A7" s="69"/>
      <c r="B7" s="70"/>
      <c r="C7" s="70"/>
      <c r="D7" s="70"/>
      <c r="E7" s="70"/>
      <c r="F7" s="70"/>
      <c r="G7" s="170" t="s">
        <v>154</v>
      </c>
      <c r="H7" s="170"/>
      <c r="I7" s="184"/>
      <c r="J7" s="184"/>
      <c r="K7" s="184"/>
      <c r="L7" s="184"/>
      <c r="M7" s="73"/>
    </row>
    <row r="8" spans="1:14" ht="30" customHeight="1" x14ac:dyDescent="0.25">
      <c r="A8" s="69"/>
      <c r="B8" s="70"/>
      <c r="C8" s="70"/>
      <c r="D8" s="70"/>
      <c r="E8" s="70"/>
      <c r="F8" s="70"/>
      <c r="G8" s="170" t="s">
        <v>155</v>
      </c>
      <c r="H8" s="170"/>
      <c r="I8" s="184"/>
      <c r="J8" s="184"/>
      <c r="K8" s="184"/>
      <c r="L8" s="184"/>
      <c r="M8" s="73"/>
    </row>
    <row r="9" spans="1:14" ht="22.5" customHeight="1" x14ac:dyDescent="0.25">
      <c r="A9" s="69"/>
      <c r="B9" s="70"/>
      <c r="C9" s="70"/>
      <c r="D9" s="70"/>
      <c r="E9" s="70"/>
      <c r="F9" s="70"/>
      <c r="G9" s="70"/>
      <c r="H9" s="72"/>
      <c r="I9" s="182"/>
      <c r="J9" s="182"/>
      <c r="K9" s="182"/>
      <c r="L9" s="182"/>
      <c r="M9" s="73"/>
    </row>
    <row r="10" spans="1:14" ht="17.25" customHeight="1" x14ac:dyDescent="0.25">
      <c r="A10" s="69"/>
      <c r="B10" s="70"/>
      <c r="C10" s="70"/>
      <c r="D10" s="70"/>
      <c r="E10" s="70"/>
      <c r="F10" s="70"/>
      <c r="G10" s="70"/>
      <c r="H10" s="71"/>
      <c r="I10" s="70"/>
      <c r="J10" s="70"/>
      <c r="K10" s="70"/>
      <c r="L10" s="70"/>
      <c r="M10" s="73"/>
    </row>
    <row r="11" spans="1:14" ht="17.25" customHeight="1" x14ac:dyDescent="0.25">
      <c r="A11" s="69"/>
      <c r="B11" s="183" t="s">
        <v>156</v>
      </c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73"/>
    </row>
    <row r="12" spans="1:14" ht="17.25" customHeight="1" x14ac:dyDescent="0.25">
      <c r="A12" s="69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3"/>
    </row>
    <row r="13" spans="1:14" ht="17.25" customHeight="1" x14ac:dyDescent="0.25">
      <c r="A13" s="69"/>
      <c r="B13" s="70" t="s">
        <v>31</v>
      </c>
      <c r="C13" s="187" t="s">
        <v>157</v>
      </c>
      <c r="D13" s="187"/>
      <c r="E13" s="187"/>
      <c r="F13" s="187"/>
      <c r="G13" s="187"/>
      <c r="H13" s="187"/>
      <c r="I13" s="187"/>
      <c r="J13" s="187"/>
      <c r="K13" s="187"/>
      <c r="L13" s="70"/>
      <c r="M13" s="73"/>
    </row>
    <row r="14" spans="1:14" ht="17.25" customHeight="1" x14ac:dyDescent="0.25">
      <c r="A14" s="69"/>
      <c r="B14" s="70"/>
      <c r="C14" s="70"/>
      <c r="D14" s="70"/>
      <c r="E14" s="70"/>
      <c r="F14" s="70"/>
      <c r="G14" s="70"/>
      <c r="H14" s="71"/>
      <c r="I14" s="70"/>
      <c r="J14" s="70"/>
      <c r="K14" s="70"/>
      <c r="L14" s="70"/>
      <c r="M14" s="73"/>
    </row>
    <row r="15" spans="1:14" ht="17.25" customHeight="1" x14ac:dyDescent="0.25">
      <c r="A15" s="69"/>
      <c r="B15" s="70"/>
      <c r="C15" s="70"/>
      <c r="D15" s="70"/>
      <c r="E15" s="70"/>
      <c r="F15" s="70"/>
      <c r="G15" s="70"/>
      <c r="H15" s="71"/>
      <c r="I15" s="70"/>
      <c r="J15" s="70"/>
      <c r="K15" s="70"/>
      <c r="L15" s="70"/>
      <c r="M15" s="73"/>
    </row>
    <row r="16" spans="1:14" ht="17.25" customHeight="1" x14ac:dyDescent="0.25">
      <c r="A16" s="69"/>
      <c r="B16" s="70"/>
      <c r="C16" s="70"/>
      <c r="D16" s="70"/>
      <c r="E16" s="70"/>
      <c r="F16" s="70"/>
      <c r="G16" s="70"/>
      <c r="H16" s="71"/>
      <c r="I16" s="70"/>
      <c r="J16" s="70"/>
      <c r="K16" s="70"/>
      <c r="L16" s="70"/>
      <c r="M16" s="73"/>
    </row>
    <row r="17" spans="1:14" ht="17.25" customHeight="1" x14ac:dyDescent="0.25">
      <c r="A17" s="69"/>
      <c r="B17" s="183" t="s">
        <v>32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73"/>
    </row>
    <row r="18" spans="1:14" ht="24.75" customHeight="1" x14ac:dyDescent="0.25">
      <c r="A18" s="69"/>
      <c r="B18" s="70" t="s">
        <v>152</v>
      </c>
      <c r="C18" s="70"/>
      <c r="D18" s="70"/>
      <c r="E18" s="70"/>
      <c r="F18" s="70"/>
      <c r="G18" s="70"/>
      <c r="H18" s="71"/>
      <c r="I18" s="70"/>
      <c r="J18" s="70"/>
      <c r="K18" s="70"/>
      <c r="L18" s="70"/>
      <c r="M18" s="73"/>
    </row>
    <row r="19" spans="1:14" ht="18.75" customHeight="1" x14ac:dyDescent="0.25">
      <c r="A19" s="69"/>
      <c r="B19" s="70"/>
      <c r="C19" s="186">
        <f>$K$29</f>
        <v>0</v>
      </c>
      <c r="D19" s="186"/>
      <c r="E19" s="70" t="s">
        <v>24</v>
      </c>
      <c r="F19" s="70"/>
      <c r="G19" s="70"/>
      <c r="H19" s="71"/>
      <c r="I19" s="70"/>
      <c r="J19" s="70"/>
      <c r="K19" s="70"/>
      <c r="L19" s="70"/>
      <c r="M19" s="73"/>
    </row>
    <row r="20" spans="1:14" ht="18.75" customHeight="1" x14ac:dyDescent="0.25">
      <c r="A20" s="69"/>
      <c r="B20" s="70"/>
      <c r="C20" s="74"/>
      <c r="D20" s="74"/>
      <c r="E20" s="70"/>
      <c r="F20" s="70"/>
      <c r="G20" s="70"/>
      <c r="H20" s="71"/>
      <c r="I20" s="70"/>
      <c r="J20" s="70"/>
      <c r="K20" s="70"/>
      <c r="L20" s="70"/>
      <c r="M20" s="73"/>
    </row>
    <row r="21" spans="1:14" ht="18.75" customHeight="1" x14ac:dyDescent="0.25">
      <c r="A21" s="69"/>
      <c r="B21" s="70"/>
      <c r="C21" s="70" t="s">
        <v>146</v>
      </c>
      <c r="D21" s="70"/>
      <c r="E21" s="70"/>
      <c r="F21" s="70"/>
      <c r="G21" s="70"/>
      <c r="H21" s="71"/>
      <c r="I21" s="70"/>
      <c r="J21" s="70"/>
      <c r="K21" s="70"/>
      <c r="L21" s="70"/>
      <c r="M21" s="73"/>
    </row>
    <row r="22" spans="1:14" ht="18.75" customHeight="1" x14ac:dyDescent="0.25">
      <c r="A22" s="69"/>
      <c r="B22" s="70" t="s">
        <v>33</v>
      </c>
      <c r="C22" s="70"/>
      <c r="D22" s="70"/>
      <c r="E22" s="70"/>
      <c r="F22" s="70"/>
      <c r="G22" s="70"/>
      <c r="H22" s="71"/>
      <c r="I22" s="70"/>
      <c r="J22" s="70"/>
      <c r="K22" s="70"/>
      <c r="L22" s="70"/>
      <c r="M22" s="73"/>
    </row>
    <row r="23" spans="1:14" ht="44.25" customHeight="1" x14ac:dyDescent="0.25">
      <c r="A23" s="69"/>
      <c r="B23" s="70"/>
      <c r="C23" s="57" t="s">
        <v>137</v>
      </c>
      <c r="D23" s="58" t="s">
        <v>34</v>
      </c>
      <c r="E23" s="181" t="s">
        <v>35</v>
      </c>
      <c r="F23" s="181"/>
      <c r="G23" s="173" t="s">
        <v>4</v>
      </c>
      <c r="H23" s="181"/>
      <c r="I23" s="181" t="s">
        <v>36</v>
      </c>
      <c r="J23" s="181"/>
      <c r="K23" s="185" t="s">
        <v>37</v>
      </c>
      <c r="L23" s="181"/>
      <c r="M23" s="73"/>
    </row>
    <row r="24" spans="1:14" ht="45" customHeight="1" x14ac:dyDescent="0.25">
      <c r="A24" s="69"/>
      <c r="B24" s="70"/>
      <c r="C24" s="59"/>
      <c r="D24" s="60"/>
      <c r="E24" s="178"/>
      <c r="F24" s="179"/>
      <c r="G24" s="180">
        <f>入力シート_上限3千円!$L$913</f>
        <v>0</v>
      </c>
      <c r="H24" s="177"/>
      <c r="I24" s="177">
        <f>入力シート_上限3千円!$S$913</f>
        <v>0</v>
      </c>
      <c r="J24" s="177"/>
      <c r="K24" s="177">
        <f>入力シート_上限3千円!$O$913</f>
        <v>0</v>
      </c>
      <c r="L24" s="177"/>
      <c r="M24" s="73"/>
      <c r="N24" s="4" t="s">
        <v>167</v>
      </c>
    </row>
    <row r="25" spans="1:14" ht="45" customHeight="1" x14ac:dyDescent="0.25">
      <c r="A25" s="69"/>
      <c r="B25" s="70"/>
      <c r="C25" s="61"/>
      <c r="D25" s="62"/>
      <c r="E25" s="167"/>
      <c r="F25" s="168"/>
      <c r="G25" s="169"/>
      <c r="H25" s="166"/>
      <c r="I25" s="166"/>
      <c r="J25" s="166"/>
      <c r="K25" s="166"/>
      <c r="L25" s="166"/>
      <c r="M25" s="73"/>
      <c r="N25" s="2"/>
    </row>
    <row r="26" spans="1:14" ht="45" customHeight="1" x14ac:dyDescent="0.25">
      <c r="A26" s="69"/>
      <c r="B26" s="70"/>
      <c r="C26" s="61"/>
      <c r="D26" s="62"/>
      <c r="E26" s="167"/>
      <c r="F26" s="168"/>
      <c r="G26" s="169"/>
      <c r="H26" s="166"/>
      <c r="I26" s="166"/>
      <c r="J26" s="166"/>
      <c r="K26" s="166"/>
      <c r="L26" s="166"/>
      <c r="M26" s="73"/>
    </row>
    <row r="27" spans="1:14" ht="45" customHeight="1" x14ac:dyDescent="0.25">
      <c r="A27" s="69"/>
      <c r="B27" s="70"/>
      <c r="C27" s="61"/>
      <c r="D27" s="62"/>
      <c r="E27" s="167"/>
      <c r="F27" s="168"/>
      <c r="G27" s="169"/>
      <c r="H27" s="166"/>
      <c r="I27" s="166"/>
      <c r="J27" s="166"/>
      <c r="K27" s="166"/>
      <c r="L27" s="166"/>
      <c r="M27" s="73"/>
    </row>
    <row r="28" spans="1:14" ht="45" customHeight="1" x14ac:dyDescent="0.25">
      <c r="A28" s="69"/>
      <c r="B28" s="70"/>
      <c r="C28" s="63"/>
      <c r="D28" s="64"/>
      <c r="E28" s="174"/>
      <c r="F28" s="175"/>
      <c r="G28" s="176"/>
      <c r="H28" s="164"/>
      <c r="I28" s="164"/>
      <c r="J28" s="164"/>
      <c r="K28" s="164"/>
      <c r="L28" s="164"/>
      <c r="M28" s="73"/>
    </row>
    <row r="29" spans="1:14" ht="45" customHeight="1" x14ac:dyDescent="0.25">
      <c r="A29" s="69"/>
      <c r="B29" s="70"/>
      <c r="C29" s="171" t="s">
        <v>38</v>
      </c>
      <c r="D29" s="172"/>
      <c r="E29" s="172"/>
      <c r="F29" s="173"/>
      <c r="G29" s="165">
        <f>SUM(G24:H28)</f>
        <v>0</v>
      </c>
      <c r="H29" s="165"/>
      <c r="I29" s="165">
        <f>SUM(I24:J28)</f>
        <v>0</v>
      </c>
      <c r="J29" s="165"/>
      <c r="K29" s="165">
        <f>SUM(K24:L28)</f>
        <v>0</v>
      </c>
      <c r="L29" s="165"/>
      <c r="M29" s="73"/>
    </row>
    <row r="30" spans="1:14" ht="17.25" customHeight="1" x14ac:dyDescent="0.25">
      <c r="A30" s="69"/>
      <c r="B30" s="70"/>
      <c r="C30" s="70"/>
      <c r="D30" s="70"/>
      <c r="E30" s="70"/>
      <c r="F30" s="70"/>
      <c r="G30" s="70"/>
      <c r="H30" s="71"/>
      <c r="I30" s="70"/>
      <c r="J30" s="70"/>
      <c r="K30" s="70"/>
      <c r="L30" s="70"/>
      <c r="M30" s="73"/>
    </row>
    <row r="31" spans="1:14" ht="17.25" customHeight="1" x14ac:dyDescent="0.25">
      <c r="A31" s="69"/>
      <c r="B31" s="70"/>
      <c r="C31" s="70"/>
      <c r="D31" s="70"/>
      <c r="E31" s="70"/>
      <c r="F31" s="70"/>
      <c r="G31" s="70"/>
      <c r="H31" s="71"/>
      <c r="I31" s="70"/>
      <c r="J31" s="70"/>
      <c r="K31" s="70"/>
      <c r="L31" s="70"/>
      <c r="M31" s="73"/>
    </row>
    <row r="32" spans="1:14" ht="26.65" customHeight="1" x14ac:dyDescent="0.25">
      <c r="A32" s="69"/>
      <c r="B32" s="70">
        <v>2</v>
      </c>
      <c r="C32" s="70" t="s">
        <v>147</v>
      </c>
      <c r="D32" s="70"/>
      <c r="E32" s="70"/>
      <c r="F32" s="70"/>
      <c r="G32" s="70"/>
      <c r="H32" s="71"/>
      <c r="I32" s="70"/>
      <c r="J32" s="70"/>
      <c r="K32" s="70"/>
      <c r="L32" s="70"/>
      <c r="M32" s="73"/>
    </row>
    <row r="33" spans="1:14" ht="17.25" customHeight="1" x14ac:dyDescent="0.25">
      <c r="A33" s="69"/>
      <c r="B33" s="70"/>
      <c r="C33" s="70" t="s">
        <v>39</v>
      </c>
      <c r="D33" s="70"/>
      <c r="E33" s="70" t="s">
        <v>40</v>
      </c>
      <c r="F33" s="70"/>
      <c r="G33" s="70"/>
      <c r="H33" s="71"/>
      <c r="I33" s="70"/>
      <c r="J33" s="70"/>
      <c r="K33" s="70"/>
      <c r="L33" s="70"/>
      <c r="M33" s="73"/>
      <c r="N33" s="4" t="s">
        <v>41</v>
      </c>
    </row>
    <row r="34" spans="1:14" ht="17.25" customHeight="1" x14ac:dyDescent="0.25">
      <c r="A34" s="69"/>
      <c r="B34" s="70"/>
      <c r="C34" s="70"/>
      <c r="D34" s="70"/>
      <c r="E34" s="70"/>
      <c r="F34" s="70"/>
      <c r="G34" s="70"/>
      <c r="H34" s="71"/>
      <c r="I34" s="70"/>
      <c r="J34" s="70"/>
      <c r="K34" s="70"/>
      <c r="L34" s="70"/>
      <c r="M34" s="73"/>
    </row>
    <row r="35" spans="1:14" ht="26.25" customHeight="1" x14ac:dyDescent="0.25">
      <c r="A35" s="69"/>
      <c r="B35" s="70">
        <v>3</v>
      </c>
      <c r="C35" s="70" t="s">
        <v>148</v>
      </c>
      <c r="D35" s="70"/>
      <c r="E35" s="70"/>
      <c r="F35" s="70"/>
      <c r="G35" s="70"/>
      <c r="H35" s="71"/>
      <c r="I35" s="70"/>
      <c r="J35" s="70"/>
      <c r="K35" s="70"/>
      <c r="L35" s="70"/>
      <c r="M35" s="73"/>
      <c r="N35" s="2"/>
    </row>
    <row r="36" spans="1:14" ht="17.25" customHeight="1" x14ac:dyDescent="0.25">
      <c r="A36" s="69"/>
      <c r="B36" s="70"/>
      <c r="C36" s="72"/>
      <c r="D36" s="70" t="s">
        <v>175</v>
      </c>
      <c r="E36" s="70"/>
      <c r="F36" s="70"/>
      <c r="G36" s="70"/>
      <c r="H36" s="71"/>
      <c r="I36" s="70"/>
      <c r="J36" s="70"/>
      <c r="K36" s="70"/>
      <c r="L36" s="70"/>
      <c r="M36" s="73"/>
      <c r="N36" s="4" t="s">
        <v>42</v>
      </c>
    </row>
    <row r="37" spans="1:14" ht="17.25" customHeight="1" x14ac:dyDescent="0.25">
      <c r="A37" s="69"/>
      <c r="B37" s="70"/>
      <c r="C37" s="72"/>
      <c r="D37" s="92" t="s">
        <v>158</v>
      </c>
      <c r="E37" s="70"/>
      <c r="F37" s="70"/>
      <c r="G37" s="70"/>
      <c r="H37" s="71"/>
      <c r="I37" s="70"/>
      <c r="J37" s="70"/>
      <c r="K37" s="70"/>
      <c r="L37" s="70"/>
      <c r="M37" s="73"/>
    </row>
    <row r="38" spans="1:14" ht="17.25" customHeight="1" x14ac:dyDescent="0.25">
      <c r="A38" s="69"/>
      <c r="B38" s="70"/>
      <c r="C38" s="72"/>
      <c r="D38" s="75"/>
      <c r="E38" s="70"/>
      <c r="F38" s="70"/>
      <c r="G38" s="70"/>
      <c r="H38" s="71"/>
      <c r="I38" s="70"/>
      <c r="J38" s="70"/>
      <c r="K38" s="70"/>
      <c r="L38" s="70"/>
      <c r="M38" s="73"/>
    </row>
    <row r="39" spans="1:14" ht="17.25" customHeight="1" x14ac:dyDescent="0.25">
      <c r="A39" s="69"/>
      <c r="B39" s="70"/>
      <c r="C39" s="75"/>
      <c r="D39" s="70"/>
      <c r="E39" s="70"/>
      <c r="F39" s="70"/>
      <c r="G39" s="70"/>
      <c r="H39" s="71"/>
      <c r="I39" s="70"/>
      <c r="J39" s="70"/>
      <c r="K39" s="70"/>
      <c r="L39" s="70"/>
      <c r="M39" s="73"/>
    </row>
    <row r="40" spans="1:14" ht="17.25" customHeight="1" x14ac:dyDescent="0.25">
      <c r="A40" s="76"/>
      <c r="B40" s="77"/>
      <c r="C40" s="78"/>
      <c r="D40" s="78"/>
      <c r="E40" s="77"/>
      <c r="F40" s="77"/>
      <c r="G40" s="77"/>
      <c r="H40" s="79"/>
      <c r="I40" s="77"/>
      <c r="J40" s="77"/>
      <c r="K40" s="77"/>
      <c r="L40" s="77"/>
      <c r="M40" s="80"/>
    </row>
    <row r="41" spans="1:14" ht="19.5" x14ac:dyDescent="0.25">
      <c r="A41" s="55"/>
      <c r="B41" s="55"/>
      <c r="E41" s="55"/>
      <c r="F41" s="55"/>
      <c r="G41" s="55"/>
      <c r="H41" s="56"/>
      <c r="I41" s="55"/>
      <c r="J41" s="55"/>
      <c r="K41" s="55"/>
      <c r="L41" s="55"/>
      <c r="M41" s="55"/>
    </row>
    <row r="45" spans="1:14" x14ac:dyDescent="0.25">
      <c r="N45" s="2"/>
    </row>
  </sheetData>
  <sheetProtection selectLockedCells="1"/>
  <mergeCells count="43">
    <mergeCell ref="G4:H4"/>
    <mergeCell ref="I23:J23"/>
    <mergeCell ref="I9:L9"/>
    <mergeCell ref="G23:H23"/>
    <mergeCell ref="B11:L11"/>
    <mergeCell ref="B17:L17"/>
    <mergeCell ref="E23:F23"/>
    <mergeCell ref="I4:L4"/>
    <mergeCell ref="I5:L5"/>
    <mergeCell ref="I6:L6"/>
    <mergeCell ref="I7:L7"/>
    <mergeCell ref="I8:L8"/>
    <mergeCell ref="K23:L23"/>
    <mergeCell ref="C19:D19"/>
    <mergeCell ref="C13:K13"/>
    <mergeCell ref="G5:H5"/>
    <mergeCell ref="I25:J25"/>
    <mergeCell ref="K25:L25"/>
    <mergeCell ref="K24:L24"/>
    <mergeCell ref="E24:F24"/>
    <mergeCell ref="I24:J24"/>
    <mergeCell ref="G24:H24"/>
    <mergeCell ref="G6:H6"/>
    <mergeCell ref="G7:H7"/>
    <mergeCell ref="G8:H8"/>
    <mergeCell ref="C29:F29"/>
    <mergeCell ref="E26:F26"/>
    <mergeCell ref="G26:H26"/>
    <mergeCell ref="E28:F28"/>
    <mergeCell ref="G28:H28"/>
    <mergeCell ref="E25:F25"/>
    <mergeCell ref="G25:H25"/>
    <mergeCell ref="I26:J26"/>
    <mergeCell ref="K26:L26"/>
    <mergeCell ref="E27:F27"/>
    <mergeCell ref="G27:H27"/>
    <mergeCell ref="I27:J27"/>
    <mergeCell ref="K27:L27"/>
    <mergeCell ref="I28:J28"/>
    <mergeCell ref="K28:L28"/>
    <mergeCell ref="G29:H29"/>
    <mergeCell ref="I29:J29"/>
    <mergeCell ref="K29:L29"/>
  </mergeCells>
  <phoneticPr fontId="2"/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2</xdr:col>
                    <xdr:colOff>171450</xdr:colOff>
                    <xdr:row>35</xdr:row>
                    <xdr:rowOff>0</xdr:rowOff>
                  </from>
                  <to>
                    <xdr:col>2</xdr:col>
                    <xdr:colOff>400050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Check Box 8">
              <controlPr defaultSize="0" autoFill="0" autoLine="0" autoPict="0">
                <anchor moveWithCells="1">
                  <from>
                    <xdr:col>2</xdr:col>
                    <xdr:colOff>171450</xdr:colOff>
                    <xdr:row>36</xdr:row>
                    <xdr:rowOff>0</xdr:rowOff>
                  </from>
                  <to>
                    <xdr:col>2</xdr:col>
                    <xdr:colOff>400050</xdr:colOff>
                    <xdr:row>37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41"/>
  <sheetViews>
    <sheetView view="pageBreakPreview" zoomScale="85" zoomScaleNormal="100" zoomScaleSheetLayoutView="85" workbookViewId="0">
      <selection activeCell="M6" sqref="M6"/>
    </sheetView>
  </sheetViews>
  <sheetFormatPr defaultColWidth="9" defaultRowHeight="16.5" customHeight="1" x14ac:dyDescent="0.25"/>
  <cols>
    <col min="1" max="1" width="6.375" style="18" customWidth="1"/>
    <col min="2" max="2" width="13.375" style="18" customWidth="1"/>
    <col min="3" max="3" width="10.625" style="18" customWidth="1"/>
    <col min="4" max="4" width="9.875" style="18" customWidth="1"/>
    <col min="5" max="5" width="12.25" style="18" customWidth="1"/>
    <col min="6" max="6" width="3.125" style="18" customWidth="1"/>
    <col min="7" max="7" width="8.375" style="18" customWidth="1"/>
    <col min="8" max="8" width="6.875" style="18" customWidth="1"/>
    <col min="9" max="9" width="12.5" style="18" customWidth="1"/>
    <col min="10" max="10" width="7.375" style="18" customWidth="1"/>
    <col min="11" max="12" width="12.125" style="18" customWidth="1"/>
    <col min="13" max="15" width="9" style="18"/>
    <col min="16" max="16" width="0" style="18" hidden="1" customWidth="1"/>
    <col min="17" max="16384" width="9" style="18"/>
  </cols>
  <sheetData>
    <row r="1" spans="1:16" ht="16.5" customHeight="1" x14ac:dyDescent="0.25">
      <c r="A1" s="32"/>
      <c r="B1" s="33" t="s">
        <v>150</v>
      </c>
      <c r="C1" s="33"/>
      <c r="D1" s="33"/>
      <c r="E1" s="33"/>
      <c r="F1" s="33"/>
      <c r="G1" s="33"/>
      <c r="H1" s="33"/>
      <c r="I1" s="33"/>
      <c r="J1" s="33"/>
    </row>
    <row r="2" spans="1:16" ht="11.2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139"/>
      <c r="L2" s="139"/>
      <c r="P2" s="18">
        <v>1</v>
      </c>
    </row>
    <row r="3" spans="1:16" ht="18.75" customHeight="1" x14ac:dyDescent="0.25">
      <c r="A3" s="34"/>
      <c r="B3" s="35"/>
      <c r="C3" s="35"/>
      <c r="D3" s="35"/>
      <c r="E3" s="36"/>
      <c r="F3" s="40" t="s">
        <v>43</v>
      </c>
      <c r="G3" s="141" t="s">
        <v>177</v>
      </c>
      <c r="H3" s="141"/>
      <c r="I3" s="141"/>
      <c r="J3" s="141"/>
      <c r="P3" s="18">
        <v>2</v>
      </c>
    </row>
    <row r="4" spans="1:16" ht="19.5" customHeight="1" x14ac:dyDescent="0.25">
      <c r="A4" s="153" t="e">
        <f>'【事務局用 編集不可】クーポン受領書反映用'!$B$2&amp;"　様"</f>
        <v>#N/A</v>
      </c>
      <c r="B4" s="153"/>
      <c r="C4" s="153"/>
      <c r="D4" s="37"/>
      <c r="E4" s="37"/>
      <c r="F4" s="37"/>
      <c r="G4" s="37"/>
      <c r="H4" s="37"/>
      <c r="I4" s="37"/>
      <c r="J4" s="37"/>
      <c r="P4" s="18">
        <v>3</v>
      </c>
    </row>
    <row r="5" spans="1:16" ht="18.75" customHeight="1" x14ac:dyDescent="0.25">
      <c r="A5" s="156" t="s">
        <v>171</v>
      </c>
      <c r="B5" s="156"/>
      <c r="C5" s="156"/>
      <c r="D5" s="156"/>
      <c r="E5" s="156"/>
      <c r="F5" s="156"/>
      <c r="G5" s="156"/>
      <c r="H5" s="156"/>
      <c r="I5" s="156"/>
      <c r="J5" s="156"/>
      <c r="P5" s="18">
        <v>4</v>
      </c>
    </row>
    <row r="6" spans="1:16" ht="18.75" customHeight="1" x14ac:dyDescent="0.25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9"/>
      <c r="L6" s="19"/>
      <c r="P6" s="18">
        <v>5</v>
      </c>
    </row>
    <row r="7" spans="1:16" ht="22.15" customHeight="1" x14ac:dyDescent="0.25">
      <c r="A7" s="41"/>
      <c r="B7" s="41"/>
      <c r="C7" s="41"/>
      <c r="D7" s="41"/>
      <c r="E7" s="41"/>
      <c r="F7" s="41"/>
      <c r="G7" s="42" t="s">
        <v>29</v>
      </c>
      <c r="H7" s="154">
        <f>入力シート_上限3千円!$H$2</f>
        <v>0</v>
      </c>
      <c r="I7" s="154"/>
      <c r="J7" s="154"/>
      <c r="K7" s="19"/>
      <c r="L7" s="19"/>
      <c r="P7" s="18">
        <v>6</v>
      </c>
    </row>
    <row r="8" spans="1:16" ht="24" customHeight="1" x14ac:dyDescent="0.25">
      <c r="A8" s="43"/>
      <c r="B8" s="44"/>
      <c r="C8" s="44"/>
      <c r="D8" s="44"/>
      <c r="E8" s="44"/>
      <c r="F8" s="44"/>
      <c r="G8" s="42" t="s">
        <v>44</v>
      </c>
      <c r="H8" s="155">
        <f>入力シート_上限3千円!$H$3</f>
        <v>0</v>
      </c>
      <c r="I8" s="155"/>
      <c r="J8" s="155"/>
    </row>
    <row r="9" spans="1:16" ht="18.75" customHeight="1" x14ac:dyDescent="0.25">
      <c r="A9" s="163" t="s">
        <v>180</v>
      </c>
      <c r="B9" s="163"/>
      <c r="C9" s="163"/>
      <c r="D9" s="163"/>
      <c r="E9" s="163"/>
      <c r="F9" s="163"/>
      <c r="G9" s="163"/>
      <c r="H9" s="163"/>
      <c r="I9" s="163"/>
      <c r="J9" s="163"/>
    </row>
    <row r="10" spans="1:16" ht="18.75" customHeight="1" x14ac:dyDescent="0.25">
      <c r="A10" s="148" t="s">
        <v>181</v>
      </c>
      <c r="B10" s="148"/>
      <c r="C10" s="148"/>
      <c r="D10" s="148"/>
      <c r="E10" s="148"/>
      <c r="F10" s="148"/>
      <c r="G10" s="148"/>
      <c r="H10" s="148"/>
      <c r="I10" s="148"/>
      <c r="J10" s="148"/>
    </row>
    <row r="11" spans="1:16" ht="18.75" customHeight="1" x14ac:dyDescent="0.25">
      <c r="A11" s="45"/>
      <c r="B11" s="44"/>
      <c r="C11" s="44"/>
      <c r="D11" s="44"/>
      <c r="E11" s="105" t="s">
        <v>32</v>
      </c>
      <c r="F11" s="44"/>
      <c r="G11" s="44"/>
      <c r="H11" s="44"/>
      <c r="I11" s="44"/>
      <c r="J11" s="44"/>
    </row>
    <row r="12" spans="1:16" ht="18.75" customHeight="1" x14ac:dyDescent="0.25">
      <c r="A12" s="45"/>
      <c r="B12" s="41" t="s">
        <v>45</v>
      </c>
      <c r="C12" s="38">
        <f>VLOOKUP($P2,クーポン配布,6,FALSE)</f>
        <v>0</v>
      </c>
      <c r="D12" s="44" t="s">
        <v>26</v>
      </c>
      <c r="E12" s="44"/>
      <c r="F12" s="44"/>
      <c r="G12" s="44"/>
      <c r="H12" s="44"/>
      <c r="I12" s="44"/>
      <c r="J12" s="44"/>
    </row>
    <row r="13" spans="1:16" ht="18.75" customHeight="1" x14ac:dyDescent="0.25">
      <c r="A13" s="45"/>
      <c r="B13" s="41"/>
      <c r="C13" s="44"/>
      <c r="D13" s="44"/>
      <c r="E13" s="44"/>
      <c r="F13" s="44"/>
      <c r="G13" s="44"/>
      <c r="H13" s="44"/>
      <c r="I13" s="44"/>
      <c r="J13" s="44"/>
    </row>
    <row r="14" spans="1:16" ht="18.75" customHeight="1" x14ac:dyDescent="0.25">
      <c r="A14" s="45"/>
      <c r="B14" s="149" t="s">
        <v>46</v>
      </c>
      <c r="C14" s="88" t="str">
        <f ca="1">VLOOKUP($P2,クーポン配布,2,FALSE)</f>
        <v/>
      </c>
      <c r="D14" s="46" t="s">
        <v>47</v>
      </c>
      <c r="E14" s="88" t="str">
        <f ca="1">VLOOKUP($P2,クーポン配布,3,FALSE)</f>
        <v/>
      </c>
      <c r="F14" s="46" t="str">
        <f ca="1">IF($G14="","",",")</f>
        <v/>
      </c>
      <c r="G14" s="88" t="str">
        <f ca="1">VLOOKUP($P3,クーポン配布,2,FALSE)</f>
        <v/>
      </c>
      <c r="H14" s="46" t="str">
        <f ca="1">IF(G14="","","～")</f>
        <v/>
      </c>
      <c r="I14" s="89" t="str">
        <f ca="1">VLOOKUP($P3,クーポン配布,3,FALSE)</f>
        <v/>
      </c>
      <c r="J14" s="44"/>
    </row>
    <row r="15" spans="1:16" ht="18.75" customHeight="1" x14ac:dyDescent="0.25">
      <c r="A15" s="45"/>
      <c r="B15" s="150"/>
      <c r="C15" s="90" t="str">
        <f ca="1">VLOOKUP($P4,クーポン配布,2,FALSE)</f>
        <v/>
      </c>
      <c r="D15" s="47" t="str">
        <f ca="1">IF(C15="","","～")</f>
        <v/>
      </c>
      <c r="E15" s="90" t="str">
        <f ca="1">VLOOKUP($P4,クーポン配布,3,FALSE)</f>
        <v/>
      </c>
      <c r="F15" s="47" t="str">
        <f ca="1">IF($G15="","",",")</f>
        <v/>
      </c>
      <c r="G15" s="90" t="str">
        <f ca="1">VLOOKUP($P5,クーポン配布,2,FALSE)</f>
        <v/>
      </c>
      <c r="H15" s="47" t="str">
        <f ca="1">IF(G15="","","～")</f>
        <v/>
      </c>
      <c r="I15" s="91" t="str">
        <f ca="1">VLOOKUP($P5,クーポン配布,3,FALSE)</f>
        <v/>
      </c>
      <c r="J15" s="44"/>
    </row>
    <row r="16" spans="1:16" ht="18.75" customHeight="1" x14ac:dyDescent="0.25">
      <c r="A16" s="45"/>
      <c r="B16" s="149" t="s">
        <v>48</v>
      </c>
      <c r="C16" s="157" t="str">
        <f ca="1">'【事務局用 編集不可】クーポン受領書反映用'!$V$23</f>
        <v/>
      </c>
      <c r="D16" s="158"/>
      <c r="E16" s="158"/>
      <c r="F16" s="158"/>
      <c r="G16" s="158"/>
      <c r="H16" s="158"/>
      <c r="I16" s="159"/>
      <c r="J16" s="44"/>
    </row>
    <row r="17" spans="1:10" ht="18.75" customHeight="1" x14ac:dyDescent="0.25">
      <c r="A17" s="45"/>
      <c r="B17" s="151"/>
      <c r="C17" s="160"/>
      <c r="D17" s="161"/>
      <c r="E17" s="161"/>
      <c r="F17" s="161"/>
      <c r="G17" s="161"/>
      <c r="H17" s="161"/>
      <c r="I17" s="162"/>
      <c r="J17" s="44"/>
    </row>
    <row r="18" spans="1:10" ht="24.75" customHeight="1" x14ac:dyDescent="0.25">
      <c r="A18" s="99"/>
      <c r="B18" s="34" t="s">
        <v>176</v>
      </c>
      <c r="C18" s="44"/>
      <c r="D18" s="41"/>
      <c r="E18" s="44"/>
      <c r="F18" s="44"/>
      <c r="G18" s="41"/>
      <c r="H18" s="44"/>
      <c r="I18" s="44"/>
      <c r="J18" s="44"/>
    </row>
    <row r="19" spans="1:10" ht="25.5" customHeight="1" thickBot="1" x14ac:dyDescent="0.3">
      <c r="A19" s="45"/>
      <c r="B19" s="105" t="s">
        <v>178</v>
      </c>
      <c r="C19" s="101"/>
      <c r="D19" s="96"/>
      <c r="E19" s="44"/>
      <c r="F19" s="44"/>
      <c r="G19" s="96"/>
      <c r="H19" s="44"/>
      <c r="I19" s="44"/>
      <c r="J19" s="44"/>
    </row>
    <row r="20" spans="1:10" ht="22.5" customHeight="1" x14ac:dyDescent="0.25">
      <c r="A20" s="45"/>
      <c r="B20" s="128" t="s">
        <v>182</v>
      </c>
      <c r="C20" s="146"/>
      <c r="D20" s="146"/>
      <c r="E20" s="146"/>
      <c r="F20" s="146"/>
      <c r="G20" s="146"/>
      <c r="H20" s="146"/>
      <c r="I20" s="147"/>
      <c r="J20" s="44"/>
    </row>
    <row r="21" spans="1:10" ht="22.5" customHeight="1" x14ac:dyDescent="0.25">
      <c r="A21" s="45"/>
      <c r="B21" s="129"/>
      <c r="C21" s="144"/>
      <c r="D21" s="144"/>
      <c r="E21" s="144"/>
      <c r="F21" s="144"/>
      <c r="G21" s="144"/>
      <c r="H21" s="144"/>
      <c r="I21" s="145"/>
      <c r="J21" s="44"/>
    </row>
    <row r="22" spans="1:10" ht="22.5" customHeight="1" x14ac:dyDescent="0.25">
      <c r="A22" s="45"/>
      <c r="B22" s="152" t="s">
        <v>151</v>
      </c>
      <c r="C22" s="142"/>
      <c r="D22" s="142"/>
      <c r="E22" s="142"/>
      <c r="F22" s="142"/>
      <c r="G22" s="142"/>
      <c r="H22" s="142"/>
      <c r="I22" s="143"/>
      <c r="J22" s="44"/>
    </row>
    <row r="23" spans="1:10" ht="22.5" customHeight="1" x14ac:dyDescent="0.25">
      <c r="A23" s="45"/>
      <c r="B23" s="129"/>
      <c r="C23" s="144"/>
      <c r="D23" s="144"/>
      <c r="E23" s="144"/>
      <c r="F23" s="144"/>
      <c r="G23" s="144"/>
      <c r="H23" s="144"/>
      <c r="I23" s="145"/>
      <c r="J23" s="44"/>
    </row>
    <row r="24" spans="1:10" ht="22.5" customHeight="1" x14ac:dyDescent="0.2">
      <c r="A24" s="45"/>
      <c r="B24" s="133" t="s">
        <v>49</v>
      </c>
      <c r="C24" s="134"/>
      <c r="D24" s="107"/>
      <c r="E24" s="101"/>
      <c r="F24" s="101"/>
      <c r="G24" s="137" t="s">
        <v>25</v>
      </c>
      <c r="H24" s="101"/>
      <c r="I24" s="106"/>
      <c r="J24" s="44"/>
    </row>
    <row r="25" spans="1:10" ht="22.5" customHeight="1" thickBot="1" x14ac:dyDescent="0.3">
      <c r="A25" s="48"/>
      <c r="B25" s="135"/>
      <c r="C25" s="136"/>
      <c r="D25" s="108"/>
      <c r="E25" s="109"/>
      <c r="F25" s="109"/>
      <c r="G25" s="138"/>
      <c r="H25" s="109"/>
      <c r="I25" s="110"/>
      <c r="J25" s="44"/>
    </row>
    <row r="26" spans="1:10" ht="12.4" customHeight="1" x14ac:dyDescent="0.2">
      <c r="A26" s="48"/>
      <c r="B26" s="107"/>
      <c r="C26" s="107"/>
      <c r="D26" s="107"/>
      <c r="E26" s="107"/>
      <c r="F26" s="101"/>
      <c r="G26" s="101"/>
      <c r="H26" s="101"/>
      <c r="I26" s="101"/>
      <c r="J26" s="44"/>
    </row>
    <row r="27" spans="1:10" ht="22.5" customHeight="1" x14ac:dyDescent="0.15">
      <c r="A27" s="48"/>
      <c r="B27" s="111" t="s">
        <v>186</v>
      </c>
      <c r="C27" s="102"/>
      <c r="D27" s="102"/>
      <c r="E27" s="102"/>
      <c r="F27" s="103"/>
      <c r="G27" s="103"/>
      <c r="H27" s="103"/>
      <c r="I27" s="103"/>
      <c r="J27" s="103"/>
    </row>
    <row r="28" spans="1:10" ht="22.5" customHeight="1" x14ac:dyDescent="0.25">
      <c r="A28" s="45"/>
      <c r="B28" s="104" t="s">
        <v>185</v>
      </c>
      <c r="C28" s="104"/>
      <c r="D28" s="104"/>
      <c r="E28" s="104"/>
      <c r="F28" s="104"/>
      <c r="G28" s="104"/>
      <c r="H28" s="104"/>
      <c r="I28" s="104"/>
      <c r="J28" s="103"/>
    </row>
    <row r="29" spans="1:10" ht="22.5" customHeight="1" x14ac:dyDescent="0.25">
      <c r="A29" s="45"/>
      <c r="B29" s="104" t="s">
        <v>184</v>
      </c>
      <c r="C29" s="104"/>
      <c r="D29" s="104"/>
      <c r="E29" s="104"/>
      <c r="F29" s="104"/>
      <c r="G29" s="104"/>
      <c r="H29" s="104"/>
      <c r="I29" s="104"/>
      <c r="J29" s="103"/>
    </row>
    <row r="30" spans="1:10" ht="18.75" customHeight="1" thickBot="1" x14ac:dyDescent="0.3">
      <c r="A30" s="49"/>
      <c r="B30" s="112" t="s">
        <v>189</v>
      </c>
      <c r="C30" s="50"/>
      <c r="D30" s="50"/>
      <c r="E30" s="50"/>
      <c r="F30" s="50"/>
      <c r="G30" s="50"/>
      <c r="H30" s="50"/>
      <c r="I30" s="50"/>
      <c r="J30" s="50"/>
    </row>
    <row r="31" spans="1:10" ht="18.75" customHeight="1" x14ac:dyDescent="0.25">
      <c r="A31" s="48"/>
      <c r="B31" s="48" t="s">
        <v>50</v>
      </c>
      <c r="C31" s="48"/>
      <c r="D31" s="44"/>
      <c r="E31" s="44"/>
      <c r="F31" s="44"/>
      <c r="G31" s="44"/>
      <c r="H31" s="44"/>
      <c r="I31" s="44"/>
      <c r="J31" s="44"/>
    </row>
    <row r="32" spans="1:10" ht="18.75" customHeight="1" x14ac:dyDescent="0.25">
      <c r="A32" s="48"/>
      <c r="B32" s="44" t="s">
        <v>51</v>
      </c>
      <c r="C32" s="44"/>
      <c r="D32" s="44"/>
      <c r="E32" s="44"/>
      <c r="F32" s="44"/>
      <c r="G32" s="44"/>
      <c r="H32" s="44"/>
      <c r="I32" s="44"/>
      <c r="J32" s="44"/>
    </row>
    <row r="33" spans="1:11" ht="34.9" customHeight="1" x14ac:dyDescent="0.25">
      <c r="A33" s="48"/>
      <c r="B33" s="52" t="s">
        <v>145</v>
      </c>
      <c r="C33" s="140" t="e">
        <f>VLOOKUP($A$1,入力シート_上限3千円!$A$13:$B$512,2,FALSE)</f>
        <v>#N/A</v>
      </c>
      <c r="D33" s="140"/>
      <c r="E33" s="140"/>
      <c r="F33" s="140"/>
      <c r="G33" s="140"/>
      <c r="H33" s="140"/>
      <c r="I33" s="140"/>
      <c r="J33" s="44"/>
    </row>
    <row r="34" spans="1:11" ht="34.9" customHeight="1" x14ac:dyDescent="0.25">
      <c r="A34" s="45"/>
      <c r="B34" s="52" t="s">
        <v>149</v>
      </c>
      <c r="C34" s="132" t="s">
        <v>183</v>
      </c>
      <c r="D34" s="132"/>
      <c r="E34" s="132"/>
      <c r="F34" s="132"/>
      <c r="G34" s="132"/>
      <c r="H34" s="132"/>
      <c r="I34" s="132"/>
      <c r="J34" s="51"/>
    </row>
    <row r="35" spans="1:11" ht="58.5" customHeight="1" x14ac:dyDescent="0.25">
      <c r="A35" s="48"/>
      <c r="B35" s="52" t="s">
        <v>2</v>
      </c>
      <c r="C35" s="132" t="s">
        <v>188</v>
      </c>
      <c r="D35" s="132"/>
      <c r="E35" s="132"/>
      <c r="F35" s="132"/>
      <c r="G35" s="132"/>
      <c r="H35" s="132"/>
      <c r="I35" s="132"/>
      <c r="J35" s="51"/>
    </row>
    <row r="36" spans="1:11" ht="104.25" customHeight="1" x14ac:dyDescent="0.25">
      <c r="A36" s="48"/>
      <c r="B36" s="52" t="s">
        <v>52</v>
      </c>
      <c r="C36" s="132" t="s">
        <v>190</v>
      </c>
      <c r="D36" s="132"/>
      <c r="E36" s="132"/>
      <c r="F36" s="132"/>
      <c r="G36" s="132"/>
      <c r="H36" s="132"/>
      <c r="I36" s="132"/>
      <c r="J36" s="51"/>
    </row>
    <row r="37" spans="1:11" ht="44.25" customHeight="1" x14ac:dyDescent="0.25">
      <c r="A37" s="48"/>
      <c r="B37" s="52" t="s">
        <v>49</v>
      </c>
      <c r="C37" s="130" t="s">
        <v>25</v>
      </c>
      <c r="D37" s="130"/>
      <c r="E37" s="131" t="s">
        <v>179</v>
      </c>
      <c r="F37" s="131"/>
      <c r="G37" s="130" t="s">
        <v>26</v>
      </c>
      <c r="H37" s="130"/>
      <c r="I37" s="130"/>
      <c r="J37" s="44"/>
    </row>
    <row r="38" spans="1:11" ht="10.5" customHeight="1" x14ac:dyDescent="0.25">
      <c r="A38" s="48"/>
      <c r="B38" s="54"/>
      <c r="C38" s="44"/>
      <c r="D38" s="44"/>
      <c r="E38" s="44"/>
      <c r="F38" s="44"/>
      <c r="G38" s="44"/>
      <c r="H38" s="44"/>
      <c r="I38" s="44"/>
      <c r="J38" s="44"/>
      <c r="K38" s="31"/>
    </row>
    <row r="39" spans="1:11" ht="25.5" customHeight="1" x14ac:dyDescent="0.25">
      <c r="A39" s="53"/>
      <c r="B39" s="35"/>
      <c r="C39" s="35"/>
      <c r="D39" s="35"/>
      <c r="E39" s="35"/>
      <c r="F39" s="35"/>
      <c r="G39" s="35"/>
      <c r="H39" s="35"/>
      <c r="I39" s="35"/>
      <c r="J39" s="44"/>
    </row>
    <row r="40" spans="1:11" ht="25.5" customHeight="1" x14ac:dyDescent="0.25">
      <c r="A40" s="48"/>
      <c r="J40" s="44"/>
    </row>
    <row r="41" spans="1:11" ht="18.75" customHeight="1" x14ac:dyDescent="0.25">
      <c r="A41" s="35"/>
      <c r="J41" s="35"/>
    </row>
  </sheetData>
  <mergeCells count="24">
    <mergeCell ref="K2:L2"/>
    <mergeCell ref="C33:I33"/>
    <mergeCell ref="C34:I34"/>
    <mergeCell ref="G3:J3"/>
    <mergeCell ref="C22:I23"/>
    <mergeCell ref="C20:I21"/>
    <mergeCell ref="A10:J10"/>
    <mergeCell ref="B14:B15"/>
    <mergeCell ref="B16:B17"/>
    <mergeCell ref="B22:B23"/>
    <mergeCell ref="A4:C4"/>
    <mergeCell ref="H7:J7"/>
    <mergeCell ref="H8:J8"/>
    <mergeCell ref="A5:J6"/>
    <mergeCell ref="C16:I17"/>
    <mergeCell ref="A9:J9"/>
    <mergeCell ref="B20:B21"/>
    <mergeCell ref="C37:D37"/>
    <mergeCell ref="E37:F37"/>
    <mergeCell ref="C35:I35"/>
    <mergeCell ref="C36:I36"/>
    <mergeCell ref="G37:I37"/>
    <mergeCell ref="B24:C25"/>
    <mergeCell ref="G24:G25"/>
  </mergeCells>
  <phoneticPr fontId="2"/>
  <conditionalFormatting sqref="C33">
    <cfRule type="cellIs" dxfId="0" priority="1" operator="equal">
      <formula>0</formula>
    </cfRule>
  </conditionalFormatting>
  <printOptions horizontalCentered="1"/>
  <pageMargins left="0.11811023622047244" right="0.11811023622047244" top="0.3543307086614173" bottom="0.3543307086614173" header="0.31496062992125984" footer="0.31496062992125984"/>
  <pageSetup paperSize="9" scale="87" orientation="portrait" r:id="rId1"/>
  <headerFooter>
    <oddFooter>&amp;R「ウェルカニとっとり得々割」事務局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Z55"/>
  <sheetViews>
    <sheetView workbookViewId="0">
      <selection activeCell="A3" sqref="A3:B4"/>
    </sheetView>
  </sheetViews>
  <sheetFormatPr defaultRowHeight="14.25" x14ac:dyDescent="0.25"/>
  <cols>
    <col min="1" max="1" width="13.625" bestFit="1" customWidth="1"/>
    <col min="5" max="6" width="13.5" bestFit="1" customWidth="1"/>
    <col min="7" max="8" width="13.5" customWidth="1"/>
    <col min="9" max="9" width="6.375" customWidth="1"/>
    <col min="10" max="10" width="5.875" customWidth="1"/>
    <col min="11" max="11" width="13.5" customWidth="1"/>
    <col min="12" max="12" width="9.625" customWidth="1"/>
    <col min="13" max="13" width="4.875" customWidth="1"/>
    <col min="14" max="14" width="5" customWidth="1"/>
    <col min="15" max="15" width="15" bestFit="1" customWidth="1"/>
    <col min="16" max="16" width="7.5" customWidth="1"/>
    <col min="17" max="17" width="3.375" customWidth="1"/>
    <col min="18" max="18" width="3" bestFit="1" customWidth="1"/>
    <col min="21" max="21" width="6.625" customWidth="1"/>
    <col min="22" max="23" width="13.5" bestFit="1" customWidth="1"/>
    <col min="24" max="24" width="11.375" bestFit="1" customWidth="1"/>
    <col min="25" max="25" width="11.375" customWidth="1"/>
  </cols>
  <sheetData>
    <row r="1" spans="1:26" x14ac:dyDescent="0.25">
      <c r="A1" t="s">
        <v>53</v>
      </c>
      <c r="B1" t="s">
        <v>1</v>
      </c>
    </row>
    <row r="2" spans="1:26" x14ac:dyDescent="0.25">
      <c r="A2" t="e">
        <f>VLOOKUP(受領確認書!$A$1,入力シート_上限3千円!$A$13:$B$912,2,FALSE)</f>
        <v>#N/A</v>
      </c>
      <c r="B2" t="e">
        <f>VLOOKUP($A$2,入力シート_上限3千円!$B$13:$D$912,3,FALSE)</f>
        <v>#N/A</v>
      </c>
    </row>
    <row r="3" spans="1:26" x14ac:dyDescent="0.25">
      <c r="A3" s="189"/>
      <c r="B3" s="189"/>
      <c r="C3" s="188" t="s">
        <v>54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</row>
    <row r="4" spans="1:26" x14ac:dyDescent="0.25">
      <c r="A4" s="189"/>
      <c r="B4" s="189"/>
      <c r="C4" s="27" t="s">
        <v>55</v>
      </c>
      <c r="D4" s="26" t="s">
        <v>35</v>
      </c>
      <c r="E4" s="26" t="s">
        <v>56</v>
      </c>
      <c r="F4" s="26" t="s">
        <v>57</v>
      </c>
      <c r="G4" s="26" t="s">
        <v>58</v>
      </c>
      <c r="H4" s="26" t="s">
        <v>59</v>
      </c>
      <c r="I4" s="189" t="s">
        <v>60</v>
      </c>
      <c r="J4" s="189"/>
      <c r="K4" s="26" t="s">
        <v>61</v>
      </c>
      <c r="L4" s="26" t="s">
        <v>62</v>
      </c>
      <c r="M4" s="189" t="s">
        <v>63</v>
      </c>
      <c r="N4" s="189"/>
      <c r="O4" s="26" t="s">
        <v>64</v>
      </c>
      <c r="P4" s="26"/>
      <c r="Q4" s="26"/>
      <c r="R4" s="26"/>
      <c r="S4" s="26" t="s">
        <v>9</v>
      </c>
      <c r="V4" t="s">
        <v>65</v>
      </c>
      <c r="W4" t="s">
        <v>66</v>
      </c>
      <c r="X4" t="s">
        <v>67</v>
      </c>
      <c r="Z4" t="s">
        <v>9</v>
      </c>
    </row>
    <row r="5" spans="1:26" x14ac:dyDescent="0.25">
      <c r="A5" s="26" t="s">
        <v>68</v>
      </c>
      <c r="B5" s="26" t="e">
        <f>$A$2&amp;"-"&amp;ROW()-4</f>
        <v>#N/A</v>
      </c>
      <c r="C5" s="26">
        <f>IFERROR(INDEX(入力シート_上限3千円!$B$13:$AD$912,MATCH('【事務局用 編集不可】クーポン受領書反映用'!$B5,入力シート_上限3千円!$AK$13:$AK$912,0),6),0)</f>
        <v>0</v>
      </c>
      <c r="D5" s="26">
        <f>IFERROR(INDEX(入力シート_上限3千円!$B$13:$AD$912,MATCH('【事務局用 編集不可】クーポン受領書反映用'!$B5,入力シート_上限3千円!$AK$13:$AK$912,0),8),0)</f>
        <v>0</v>
      </c>
      <c r="E5" s="26">
        <f>IFERROR(INDEX(入力シート_上限3千円!$B$13:$AD$912,MATCH('【事務局用 編集不可】クーポン受領書反映用'!$B5,入力シート_上限3千円!$AK$13:$AK$912,0),25),0)</f>
        <v>0</v>
      </c>
      <c r="F5" s="26">
        <f>IFERROR(INDEX(入力シート_上限3千円!$B$13:$AD$912,MATCH('【事務局用 編集不可】クーポン受領書反映用'!$B5,入力シート_上限3千円!$AK$13:$AK$912,0),27),0)</f>
        <v>0</v>
      </c>
      <c r="G5" s="26">
        <f>$E5</f>
        <v>0</v>
      </c>
      <c r="H5" s="26" t="str">
        <f>IF(OR($G5="",$G5=0),"",$G5)</f>
        <v/>
      </c>
      <c r="I5" s="26">
        <f>COUNTIF($E$5:$E$55,H5)</f>
        <v>0</v>
      </c>
      <c r="J5" s="26" t="str">
        <f ca="1">IF($I5=0,"",COUNTIF($I$5:INDIRECT("I"&amp;4+ROW()-4),$I5))</f>
        <v/>
      </c>
      <c r="K5" s="26">
        <f>IF(COUNTIF($E$5:$E$55,$F5+1),"",$F5)</f>
        <v>0</v>
      </c>
      <c r="L5" s="26" t="str">
        <f>IF(OR($K5="",$K5=0),"",$K5)</f>
        <v/>
      </c>
      <c r="M5" s="26">
        <f>COUNTIF($F$5:$F$55,L5)</f>
        <v>0</v>
      </c>
      <c r="N5" s="26" t="str">
        <f ca="1">IF($M5=0,"",COUNTIF($M$5:INDIRECT("M"&amp;4+ROW()-4),$M5))</f>
        <v/>
      </c>
      <c r="O5" s="26">
        <f>IFERROR(INDEX(入力シート_上限3千円!$B$13:$AD$912,MATCH('【事務局用 編集不可】クーポン受領書反映用'!$B5,入力シート_上限3千円!$AK$13:$AK$912,0),28),0)</f>
        <v>0</v>
      </c>
      <c r="P5" s="26" t="str">
        <f>IF($O5=0,"",$O5)</f>
        <v/>
      </c>
      <c r="Q5" s="26" t="str">
        <f ca="1">IF($P5="","",COUNTIF($P$5:INDIRECT("P"&amp;4+ROW()-4),$P5))</f>
        <v/>
      </c>
      <c r="R5" s="26" t="str">
        <f ca="1">IF(OR($Q5=0,$Q5=""),"",COUNTIF($Q$5:INDIRECT("Q"&amp;4+ROW()-4),$Q5))</f>
        <v/>
      </c>
      <c r="S5" s="26">
        <f>IFERROR(INDEX(入力シート_上限3千円!$B$13:$AD$912,MATCH('【事務局用 編集不可】クーポン受領書反映用'!$B5,入力シート_上限3千円!$AK$13:$AK$912,0),29),0)</f>
        <v>0</v>
      </c>
      <c r="U5">
        <v>1</v>
      </c>
      <c r="V5" t="str">
        <f t="shared" ref="V5:V11" ca="1" si="0">IFERROR(INDEX($H$5:$H$55,MATCH($U5,$J$5:$J$55,0),1),"")</f>
        <v/>
      </c>
      <c r="W5" t="str">
        <f t="shared" ref="W5:W11" ca="1" si="1">IFERROR(INDEX($L$5:$L$55,MATCH($U5,$N$5:$N$55,0),1),"")</f>
        <v/>
      </c>
      <c r="X5" t="str">
        <f ca="1">IFERROR(INDEX($P$5:$P$55,MATCH($U5,$R$5:$R$55,0),1),"")</f>
        <v/>
      </c>
      <c r="Y5" t="str">
        <f ca="1">IF(AND($X5&lt;&gt;"",$X6&lt;&gt;""),",","")</f>
        <v/>
      </c>
      <c r="Z5">
        <f>SUM($S$5:$S$55)</f>
        <v>0</v>
      </c>
    </row>
    <row r="6" spans="1:26" x14ac:dyDescent="0.25">
      <c r="A6" s="26" t="s">
        <v>69</v>
      </c>
      <c r="B6" s="26" t="e">
        <f t="shared" ref="B6:B55" si="2">$A$2&amp;"-"&amp;ROW()-4</f>
        <v>#N/A</v>
      </c>
      <c r="C6" s="26">
        <f>IFERROR(INDEX(入力シート_上限3千円!$B$13:$AD$912,MATCH('【事務局用 編集不可】クーポン受領書反映用'!$B6,入力シート_上限3千円!$AK$13:$AK$912,0),6),0)</f>
        <v>0</v>
      </c>
      <c r="D6" s="26">
        <f>IFERROR(INDEX(入力シート_上限3千円!$B$13:$AD$912,MATCH('【事務局用 編集不可】クーポン受領書反映用'!$B6,入力シート_上限3千円!$AK$13:$AK$912,0),8),0)</f>
        <v>0</v>
      </c>
      <c r="E6" s="26">
        <f>IFERROR(INDEX(入力シート_上限3千円!$B$13:$AD$912,MATCH('【事務局用 編集不可】クーポン受領書反映用'!$B6,入力シート_上限3千円!$AK$13:$AK$912,0),25),0)</f>
        <v>0</v>
      </c>
      <c r="F6" s="26">
        <f>IFERROR(INDEX(入力シート_上限3千円!$B$13:$AD$912,MATCH('【事務局用 編集不可】クーポン受領書反映用'!$B6,入力シート_上限3千円!$AK$13:$AK$912,0),27),0)</f>
        <v>0</v>
      </c>
      <c r="G6" s="26">
        <f t="shared" ref="G6:G55" si="3">IF(COUNTIF($F$5:$F$55,$E6-1),"",$E6)</f>
        <v>0</v>
      </c>
      <c r="H6" s="26" t="str">
        <f t="shared" ref="H6:H55" si="4">IF(OR($G6="",$G6=0),"",$G6)</f>
        <v/>
      </c>
      <c r="I6" s="26">
        <f t="shared" ref="I6:I55" si="5">COUNTIF($E$5:$E$55,H6)</f>
        <v>0</v>
      </c>
      <c r="J6" s="26" t="str">
        <f ca="1">IF($I6=0,"",COUNTIF($I$5:INDIRECT("I"&amp;4+ROW()-4),$I6))</f>
        <v/>
      </c>
      <c r="K6" s="26">
        <f t="shared" ref="K6:K55" si="6">IF(COUNTIF($E$5:$E$55,$F6+1),"",$F6)</f>
        <v>0</v>
      </c>
      <c r="L6" s="26" t="str">
        <f t="shared" ref="L6:L55" si="7">IF(OR($K6="",$K6=0),"",$K6)</f>
        <v/>
      </c>
      <c r="M6" s="26">
        <f t="shared" ref="M6:M55" si="8">COUNTIF($F$5:$F$55,L6)</f>
        <v>0</v>
      </c>
      <c r="N6" s="26" t="str">
        <f ca="1">IF($M6=0,"",COUNTIF($M$5:INDIRECT("M"&amp;4+ROW()-4),$M6))</f>
        <v/>
      </c>
      <c r="O6" s="26">
        <f>IFERROR(INDEX(入力シート_上限3千円!$B$13:$AD$912,MATCH('【事務局用 編集不可】クーポン受領書反映用'!$B6,入力シート_上限3千円!$AK$13:$AK$912,0),28),0)</f>
        <v>0</v>
      </c>
      <c r="P6" s="26" t="str">
        <f t="shared" ref="P6:P55" si="9">IF($O6=0,"",$O6)</f>
        <v/>
      </c>
      <c r="Q6" s="26" t="str">
        <f ca="1">IF($P6="","",COUNTIF($P$5:INDIRECT("P"&amp;4+ROW()-4),$P6))</f>
        <v/>
      </c>
      <c r="R6" s="26" t="str">
        <f ca="1">IF(OR($Q6=0,$Q6=""),"",COUNTIF($Q$5:INDIRECT("Q"&amp;4+ROW()-4),$Q6))</f>
        <v/>
      </c>
      <c r="S6" s="26">
        <f>IFERROR(INDEX(入力シート_上限3千円!$B$13:$AD$912,MATCH('【事務局用 編集不可】クーポン受領書反映用'!$B6,入力シート_上限3千円!$AK$13:$AK$912,0),29),0)</f>
        <v>0</v>
      </c>
      <c r="U6">
        <v>2</v>
      </c>
      <c r="V6" t="str">
        <f t="shared" ca="1" si="0"/>
        <v/>
      </c>
      <c r="W6" t="str">
        <f t="shared" ca="1" si="1"/>
        <v/>
      </c>
      <c r="X6" t="str">
        <f t="shared" ref="X6:X14" ca="1" si="10">IFERROR(INDEX($P$5:$P$55,MATCH($U6,$R$5:$R$55,0),1),"")</f>
        <v/>
      </c>
      <c r="Y6" t="str">
        <f t="shared" ref="Y6:Y13" ca="1" si="11">IF(AND($X6&lt;&gt;"",$X7&lt;&gt;""),",","")</f>
        <v/>
      </c>
    </row>
    <row r="7" spans="1:26" x14ac:dyDescent="0.25">
      <c r="A7" s="26" t="s">
        <v>70</v>
      </c>
      <c r="B7" s="26" t="e">
        <f t="shared" si="2"/>
        <v>#N/A</v>
      </c>
      <c r="C7" s="26">
        <f>IFERROR(INDEX(入力シート_上限3千円!$B$13:$AD$912,MATCH('【事務局用 編集不可】クーポン受領書反映用'!$B7,入力シート_上限3千円!$AK$13:$AK$912,0),6),0)</f>
        <v>0</v>
      </c>
      <c r="D7" s="26">
        <f>IFERROR(INDEX(入力シート_上限3千円!$B$13:$AD$912,MATCH('【事務局用 編集不可】クーポン受領書反映用'!$B7,入力シート_上限3千円!$AK$13:$AK$912,0),8),0)</f>
        <v>0</v>
      </c>
      <c r="E7" s="26">
        <f>IFERROR(INDEX(入力シート_上限3千円!$B$13:$AD$912,MATCH('【事務局用 編集不可】クーポン受領書反映用'!$B7,入力シート_上限3千円!$AK$13:$AK$912,0),25),0)</f>
        <v>0</v>
      </c>
      <c r="F7" s="26">
        <f>IFERROR(INDEX(入力シート_上限3千円!$B$13:$AD$912,MATCH('【事務局用 編集不可】クーポン受領書反映用'!$B7,入力シート_上限3千円!$AK$13:$AK$912,0),27),0)</f>
        <v>0</v>
      </c>
      <c r="G7" s="26">
        <f t="shared" si="3"/>
        <v>0</v>
      </c>
      <c r="H7" s="26" t="str">
        <f t="shared" si="4"/>
        <v/>
      </c>
      <c r="I7" s="26">
        <f t="shared" si="5"/>
        <v>0</v>
      </c>
      <c r="J7" s="26" t="str">
        <f ca="1">IF($I7=0,"",COUNTIF($I$5:INDIRECT("I"&amp;4+ROW()-4),$I7))</f>
        <v/>
      </c>
      <c r="K7" s="26">
        <f t="shared" si="6"/>
        <v>0</v>
      </c>
      <c r="L7" s="26" t="str">
        <f t="shared" si="7"/>
        <v/>
      </c>
      <c r="M7" s="26">
        <f t="shared" si="8"/>
        <v>0</v>
      </c>
      <c r="N7" s="26" t="str">
        <f ca="1">IF($M7=0,"",COUNTIF($M$5:INDIRECT("M"&amp;4+ROW()-4),$M7))</f>
        <v/>
      </c>
      <c r="O7" s="26">
        <f>IFERROR(INDEX(入力シート_上限3千円!$B$13:$AD$912,MATCH('【事務局用 編集不可】クーポン受領書反映用'!$B7,入力シート_上限3千円!$AK$13:$AK$912,0),28),0)</f>
        <v>0</v>
      </c>
      <c r="P7" s="26" t="str">
        <f t="shared" si="9"/>
        <v/>
      </c>
      <c r="Q7" s="26" t="str">
        <f ca="1">IF($P7="","",COUNTIF($P$5:INDIRECT("P"&amp;4+ROW()-4),$P7))</f>
        <v/>
      </c>
      <c r="R7" s="26" t="str">
        <f ca="1">IF(OR($Q7=0,$Q7=""),"",COUNTIF($Q$5:INDIRECT("Q"&amp;4+ROW()-4),$Q7))</f>
        <v/>
      </c>
      <c r="S7" s="26">
        <f>IFERROR(INDEX(入力シート_上限3千円!$B$13:$AD$912,MATCH('【事務局用 編集不可】クーポン受領書反映用'!$B7,入力シート_上限3千円!$AK$13:$AK$912,0),29),0)</f>
        <v>0</v>
      </c>
      <c r="U7">
        <v>3</v>
      </c>
      <c r="V7" t="str">
        <f t="shared" ca="1" si="0"/>
        <v/>
      </c>
      <c r="W7" t="str">
        <f t="shared" ca="1" si="1"/>
        <v/>
      </c>
      <c r="X7" t="str">
        <f t="shared" ca="1" si="10"/>
        <v/>
      </c>
      <c r="Y7" t="str">
        <f t="shared" ca="1" si="11"/>
        <v/>
      </c>
    </row>
    <row r="8" spans="1:26" x14ac:dyDescent="0.25">
      <c r="A8" s="26" t="s">
        <v>71</v>
      </c>
      <c r="B8" s="26" t="e">
        <f t="shared" si="2"/>
        <v>#N/A</v>
      </c>
      <c r="C8" s="26">
        <f>IFERROR(INDEX(入力シート_上限3千円!$B$13:$AD$912,MATCH('【事務局用 編集不可】クーポン受領書反映用'!$B8,入力シート_上限3千円!$AK$13:$AK$912,0),6),0)</f>
        <v>0</v>
      </c>
      <c r="D8" s="26">
        <f>IFERROR(INDEX(入力シート_上限3千円!$B$13:$AD$912,MATCH('【事務局用 編集不可】クーポン受領書反映用'!$B8,入力シート_上限3千円!$AK$13:$AK$912,0),8),0)</f>
        <v>0</v>
      </c>
      <c r="E8" s="26">
        <f>IFERROR(INDEX(入力シート_上限3千円!$B$13:$AD$912,MATCH('【事務局用 編集不可】クーポン受領書反映用'!$B8,入力シート_上限3千円!$AK$13:$AK$912,0),25),0)</f>
        <v>0</v>
      </c>
      <c r="F8" s="26">
        <f>IFERROR(INDEX(入力シート_上限3千円!$B$13:$AD$912,MATCH('【事務局用 編集不可】クーポン受領書反映用'!$B8,入力シート_上限3千円!$AK$13:$AK$912,0),27),0)</f>
        <v>0</v>
      </c>
      <c r="G8" s="26">
        <f t="shared" si="3"/>
        <v>0</v>
      </c>
      <c r="H8" s="26" t="str">
        <f t="shared" si="4"/>
        <v/>
      </c>
      <c r="I8" s="26">
        <f t="shared" si="5"/>
        <v>0</v>
      </c>
      <c r="J8" s="26" t="str">
        <f ca="1">IF($I8=0,"",COUNTIF($I$5:INDIRECT("I"&amp;4+ROW()-4),$I8))</f>
        <v/>
      </c>
      <c r="K8" s="26">
        <f t="shared" si="6"/>
        <v>0</v>
      </c>
      <c r="L8" s="26" t="str">
        <f t="shared" si="7"/>
        <v/>
      </c>
      <c r="M8" s="26">
        <f t="shared" si="8"/>
        <v>0</v>
      </c>
      <c r="N8" s="26" t="str">
        <f ca="1">IF($M8=0,"",COUNTIF($M$5:INDIRECT("M"&amp;4+ROW()-4),$M8))</f>
        <v/>
      </c>
      <c r="O8" s="26">
        <f>IFERROR(INDEX(入力シート_上限3千円!$B$13:$AD$912,MATCH('【事務局用 編集不可】クーポン受領書反映用'!$B8,入力シート_上限3千円!$AK$13:$AK$912,0),28),0)</f>
        <v>0</v>
      </c>
      <c r="P8" s="26" t="str">
        <f t="shared" si="9"/>
        <v/>
      </c>
      <c r="Q8" s="26" t="str">
        <f ca="1">IF($P8="","",COUNTIF($P$5:INDIRECT("P"&amp;4+ROW()-4),$P8))</f>
        <v/>
      </c>
      <c r="R8" s="26" t="str">
        <f ca="1">IF(OR($Q8=0,$Q8=""),"",COUNTIF($Q$5:INDIRECT("Q"&amp;4+ROW()-4),$Q8))</f>
        <v/>
      </c>
      <c r="S8" s="26">
        <f>IFERROR(INDEX(入力シート_上限3千円!$B$13:$AD$912,MATCH('【事務局用 編集不可】クーポン受領書反映用'!$B8,入力シート_上限3千円!$AK$13:$AK$912,0),29),0)</f>
        <v>0</v>
      </c>
      <c r="U8">
        <v>4</v>
      </c>
      <c r="V8" t="str">
        <f t="shared" ca="1" si="0"/>
        <v/>
      </c>
      <c r="W8" t="str">
        <f t="shared" ca="1" si="1"/>
        <v/>
      </c>
      <c r="X8" t="str">
        <f t="shared" ca="1" si="10"/>
        <v/>
      </c>
      <c r="Y8" t="str">
        <f t="shared" ca="1" si="11"/>
        <v/>
      </c>
    </row>
    <row r="9" spans="1:26" x14ac:dyDescent="0.25">
      <c r="A9" s="26" t="s">
        <v>72</v>
      </c>
      <c r="B9" s="26" t="e">
        <f t="shared" si="2"/>
        <v>#N/A</v>
      </c>
      <c r="C9" s="26">
        <f>IFERROR(INDEX(入力シート_上限3千円!$B$13:$AD$912,MATCH('【事務局用 編集不可】クーポン受領書反映用'!$B9,入力シート_上限3千円!$AK$13:$AK$912,0),6),0)</f>
        <v>0</v>
      </c>
      <c r="D9" s="26">
        <f>IFERROR(INDEX(入力シート_上限3千円!$B$13:$AD$912,MATCH('【事務局用 編集不可】クーポン受領書反映用'!$B9,入力シート_上限3千円!$AK$13:$AK$912,0),8),0)</f>
        <v>0</v>
      </c>
      <c r="E9" s="26">
        <f>IFERROR(INDEX(入力シート_上限3千円!$B$13:$AD$912,MATCH('【事務局用 編集不可】クーポン受領書反映用'!$B9,入力シート_上限3千円!$AK$13:$AK$912,0),25),0)</f>
        <v>0</v>
      </c>
      <c r="F9" s="26">
        <f>IFERROR(INDEX(入力シート_上限3千円!$B$13:$AD$912,MATCH('【事務局用 編集不可】クーポン受領書反映用'!$B9,入力シート_上限3千円!$AK$13:$AK$912,0),27),0)</f>
        <v>0</v>
      </c>
      <c r="G9" s="26">
        <f t="shared" si="3"/>
        <v>0</v>
      </c>
      <c r="H9" s="26" t="str">
        <f t="shared" si="4"/>
        <v/>
      </c>
      <c r="I9" s="26">
        <f t="shared" si="5"/>
        <v>0</v>
      </c>
      <c r="J9" s="26" t="str">
        <f ca="1">IF($I9=0,"",COUNTIF($I$5:INDIRECT("I"&amp;4+ROW()-4),$I9))</f>
        <v/>
      </c>
      <c r="K9" s="26">
        <f t="shared" si="6"/>
        <v>0</v>
      </c>
      <c r="L9" s="26" t="str">
        <f t="shared" si="7"/>
        <v/>
      </c>
      <c r="M9" s="26">
        <f t="shared" si="8"/>
        <v>0</v>
      </c>
      <c r="N9" s="26" t="str">
        <f ca="1">IF($M9=0,"",COUNTIF($M$5:INDIRECT("M"&amp;4+ROW()-4),$M9))</f>
        <v/>
      </c>
      <c r="O9" s="26">
        <f>IFERROR(INDEX(入力シート_上限3千円!$B$13:$AD$912,MATCH('【事務局用 編集不可】クーポン受領書反映用'!$B9,入力シート_上限3千円!$AK$13:$AK$912,0),28),0)</f>
        <v>0</v>
      </c>
      <c r="P9" s="26" t="str">
        <f t="shared" si="9"/>
        <v/>
      </c>
      <c r="Q9" s="26" t="str">
        <f ca="1">IF($P9="","",COUNTIF($P$5:INDIRECT("P"&amp;4+ROW()-4),$P9))</f>
        <v/>
      </c>
      <c r="R9" s="26" t="str">
        <f ca="1">IF(OR($Q9=0,$Q9=""),"",COUNTIF($Q$5:INDIRECT("Q"&amp;4+ROW()-4),$Q9))</f>
        <v/>
      </c>
      <c r="S9" s="26">
        <f>IFERROR(INDEX(入力シート_上限3千円!$B$13:$AD$912,MATCH('【事務局用 編集不可】クーポン受領書反映用'!$B9,入力シート_上限3千円!$AK$13:$AK$912,0),29),0)</f>
        <v>0</v>
      </c>
      <c r="U9">
        <v>5</v>
      </c>
      <c r="V9" t="str">
        <f t="shared" ca="1" si="0"/>
        <v/>
      </c>
      <c r="W9" t="str">
        <f t="shared" ca="1" si="1"/>
        <v/>
      </c>
      <c r="X9" t="str">
        <f t="shared" ca="1" si="10"/>
        <v/>
      </c>
      <c r="Y9" t="str">
        <f t="shared" ca="1" si="11"/>
        <v/>
      </c>
    </row>
    <row r="10" spans="1:26" x14ac:dyDescent="0.25">
      <c r="A10" s="26" t="s">
        <v>73</v>
      </c>
      <c r="B10" s="26" t="e">
        <f t="shared" si="2"/>
        <v>#N/A</v>
      </c>
      <c r="C10" s="26">
        <f>IFERROR(INDEX(入力シート_上限3千円!$B$13:$AD$912,MATCH('【事務局用 編集不可】クーポン受領書反映用'!$B10,入力シート_上限3千円!$AK$13:$AK$912,0),6),0)</f>
        <v>0</v>
      </c>
      <c r="D10" s="26">
        <f>IFERROR(INDEX(入力シート_上限3千円!$B$13:$AD$912,MATCH('【事務局用 編集不可】クーポン受領書反映用'!$B10,入力シート_上限3千円!$AK$13:$AK$912,0),8),0)</f>
        <v>0</v>
      </c>
      <c r="E10" s="26">
        <f>IFERROR(INDEX(入力シート_上限3千円!$B$13:$AD$912,MATCH('【事務局用 編集不可】クーポン受領書反映用'!$B10,入力シート_上限3千円!$AK$13:$AK$912,0),25),0)</f>
        <v>0</v>
      </c>
      <c r="F10" s="26">
        <f>IFERROR(INDEX(入力シート_上限3千円!$B$13:$AD$912,MATCH('【事務局用 編集不可】クーポン受領書反映用'!$B10,入力シート_上限3千円!$AK$13:$AK$912,0),27),0)</f>
        <v>0</v>
      </c>
      <c r="G10" s="26">
        <f t="shared" si="3"/>
        <v>0</v>
      </c>
      <c r="H10" s="26" t="str">
        <f t="shared" si="4"/>
        <v/>
      </c>
      <c r="I10" s="26">
        <f t="shared" si="5"/>
        <v>0</v>
      </c>
      <c r="J10" s="26" t="str">
        <f ca="1">IF($I10=0,"",COUNTIF($I$5:INDIRECT("I"&amp;4+ROW()-4),$I10))</f>
        <v/>
      </c>
      <c r="K10" s="26">
        <f t="shared" si="6"/>
        <v>0</v>
      </c>
      <c r="L10" s="26" t="str">
        <f t="shared" si="7"/>
        <v/>
      </c>
      <c r="M10" s="26">
        <f t="shared" si="8"/>
        <v>0</v>
      </c>
      <c r="N10" s="26" t="str">
        <f ca="1">IF($M10=0,"",COUNTIF($M$5:INDIRECT("M"&amp;4+ROW()-4),$M10))</f>
        <v/>
      </c>
      <c r="O10" s="26">
        <f>IFERROR(INDEX(入力シート_上限3千円!$B$13:$AD$912,MATCH('【事務局用 編集不可】クーポン受領書反映用'!$B10,入力シート_上限3千円!$AK$13:$AK$912,0),28),0)</f>
        <v>0</v>
      </c>
      <c r="P10" s="26" t="str">
        <f t="shared" si="9"/>
        <v/>
      </c>
      <c r="Q10" s="26" t="str">
        <f ca="1">IF($P10="","",COUNTIF($P$5:INDIRECT("P"&amp;4+ROW()-4),$P10))</f>
        <v/>
      </c>
      <c r="R10" s="26" t="str">
        <f ca="1">IF(OR($Q10=0,$Q10=""),"",COUNTIF($Q$5:INDIRECT("Q"&amp;4+ROW()-4),$Q10))</f>
        <v/>
      </c>
      <c r="S10" s="26">
        <f>IFERROR(INDEX(入力シート_上限3千円!$B$13:$AD$912,MATCH('【事務局用 編集不可】クーポン受領書反映用'!$B10,入力シート_上限3千円!$AK$13:$AK$912,0),29),0)</f>
        <v>0</v>
      </c>
      <c r="U10">
        <v>6</v>
      </c>
      <c r="V10" t="str">
        <f t="shared" ca="1" si="0"/>
        <v/>
      </c>
      <c r="W10" t="str">
        <f t="shared" ca="1" si="1"/>
        <v/>
      </c>
      <c r="X10" t="str">
        <f t="shared" ca="1" si="10"/>
        <v/>
      </c>
      <c r="Y10" t="str">
        <f t="shared" ca="1" si="11"/>
        <v/>
      </c>
    </row>
    <row r="11" spans="1:26" x14ac:dyDescent="0.25">
      <c r="A11" s="26" t="s">
        <v>74</v>
      </c>
      <c r="B11" s="26" t="e">
        <f t="shared" si="2"/>
        <v>#N/A</v>
      </c>
      <c r="C11" s="26">
        <f>IFERROR(INDEX(入力シート_上限3千円!$B$13:$AD$912,MATCH('【事務局用 編集不可】クーポン受領書反映用'!$B11,入力シート_上限3千円!$AK$13:$AK$912,0),6),0)</f>
        <v>0</v>
      </c>
      <c r="D11" s="26">
        <f>IFERROR(INDEX(入力シート_上限3千円!$B$13:$AD$912,MATCH('【事務局用 編集不可】クーポン受領書反映用'!$B11,入力シート_上限3千円!$AK$13:$AK$912,0),8),0)</f>
        <v>0</v>
      </c>
      <c r="E11" s="26">
        <f>IFERROR(INDEX(入力シート_上限3千円!$B$13:$AD$912,MATCH('【事務局用 編集不可】クーポン受領書反映用'!$B11,入力シート_上限3千円!$AK$13:$AK$912,0),25),0)</f>
        <v>0</v>
      </c>
      <c r="F11" s="26">
        <f>IFERROR(INDEX(入力シート_上限3千円!$B$13:$AD$912,MATCH('【事務局用 編集不可】クーポン受領書反映用'!$B11,入力シート_上限3千円!$AK$13:$AK$912,0),27),0)</f>
        <v>0</v>
      </c>
      <c r="G11" s="26">
        <f t="shared" si="3"/>
        <v>0</v>
      </c>
      <c r="H11" s="26" t="str">
        <f t="shared" si="4"/>
        <v/>
      </c>
      <c r="I11" s="26">
        <f t="shared" si="5"/>
        <v>0</v>
      </c>
      <c r="J11" s="26" t="str">
        <f ca="1">IF($I11=0,"",COUNTIF($I$5:INDIRECT("I"&amp;4+ROW()-4),$I11))</f>
        <v/>
      </c>
      <c r="K11" s="26">
        <f t="shared" si="6"/>
        <v>0</v>
      </c>
      <c r="L11" s="26" t="str">
        <f t="shared" si="7"/>
        <v/>
      </c>
      <c r="M11" s="26">
        <f t="shared" si="8"/>
        <v>0</v>
      </c>
      <c r="N11" s="26" t="str">
        <f ca="1">IF($M11=0,"",COUNTIF($M$5:INDIRECT("M"&amp;4+ROW()-4),$M11))</f>
        <v/>
      </c>
      <c r="O11" s="26">
        <f>IFERROR(INDEX(入力シート_上限3千円!$B$13:$AD$912,MATCH('【事務局用 編集不可】クーポン受領書反映用'!$B11,入力シート_上限3千円!$AK$13:$AK$912,0),28),0)</f>
        <v>0</v>
      </c>
      <c r="P11" s="26" t="str">
        <f t="shared" si="9"/>
        <v/>
      </c>
      <c r="Q11" s="26" t="str">
        <f ca="1">IF($P11="","",COUNTIF($P$5:INDIRECT("P"&amp;4+ROW()-4),$P11))</f>
        <v/>
      </c>
      <c r="R11" s="26" t="str">
        <f ca="1">IF(OR($Q11=0,$Q11=""),"",COUNTIF($Q$5:INDIRECT("Q"&amp;4+ROW()-4),$Q11))</f>
        <v/>
      </c>
      <c r="S11" s="26">
        <f>IFERROR(INDEX(入力シート_上限3千円!$B$13:$AD$912,MATCH('【事務局用 編集不可】クーポン受領書反映用'!$B11,入力シート_上限3千円!$AK$13:$AK$912,0),29),0)</f>
        <v>0</v>
      </c>
      <c r="U11">
        <v>7</v>
      </c>
      <c r="V11" t="str">
        <f t="shared" ca="1" si="0"/>
        <v/>
      </c>
      <c r="W11" t="str">
        <f t="shared" ca="1" si="1"/>
        <v/>
      </c>
      <c r="X11" t="str">
        <f t="shared" ca="1" si="10"/>
        <v/>
      </c>
      <c r="Y11" t="str">
        <f t="shared" ca="1" si="11"/>
        <v/>
      </c>
    </row>
    <row r="12" spans="1:26" x14ac:dyDescent="0.25">
      <c r="A12" s="26" t="s">
        <v>75</v>
      </c>
      <c r="B12" s="26" t="e">
        <f t="shared" si="2"/>
        <v>#N/A</v>
      </c>
      <c r="C12" s="26">
        <f>IFERROR(INDEX(入力シート_上限3千円!$B$13:$AD$912,MATCH('【事務局用 編集不可】クーポン受領書反映用'!$B12,入力シート_上限3千円!$AK$13:$AK$912,0),6),0)</f>
        <v>0</v>
      </c>
      <c r="D12" s="26">
        <f>IFERROR(INDEX(入力シート_上限3千円!$B$13:$AD$912,MATCH('【事務局用 編集不可】クーポン受領書反映用'!$B12,入力シート_上限3千円!$AK$13:$AK$912,0),8),0)</f>
        <v>0</v>
      </c>
      <c r="E12" s="26">
        <f>IFERROR(INDEX(入力シート_上限3千円!$B$13:$AD$912,MATCH('【事務局用 編集不可】クーポン受領書反映用'!$B12,入力シート_上限3千円!$AK$13:$AK$912,0),25),0)</f>
        <v>0</v>
      </c>
      <c r="F12" s="26">
        <f>IFERROR(INDEX(入力シート_上限3千円!$B$13:$AD$912,MATCH('【事務局用 編集不可】クーポン受領書反映用'!$B12,入力シート_上限3千円!$AK$13:$AK$912,0),27),0)</f>
        <v>0</v>
      </c>
      <c r="G12" s="26">
        <f t="shared" si="3"/>
        <v>0</v>
      </c>
      <c r="H12" s="26" t="str">
        <f t="shared" si="4"/>
        <v/>
      </c>
      <c r="I12" s="26">
        <f t="shared" si="5"/>
        <v>0</v>
      </c>
      <c r="J12" s="26" t="str">
        <f ca="1">IF($I12=0,"",COUNTIF($I$5:INDIRECT("I"&amp;4+ROW()-4),$I12))</f>
        <v/>
      </c>
      <c r="K12" s="26">
        <f t="shared" si="6"/>
        <v>0</v>
      </c>
      <c r="L12" s="26" t="str">
        <f t="shared" si="7"/>
        <v/>
      </c>
      <c r="M12" s="26">
        <f t="shared" si="8"/>
        <v>0</v>
      </c>
      <c r="N12" s="26" t="str">
        <f ca="1">IF($M12=0,"",COUNTIF($M$5:INDIRECT("M"&amp;4+ROW()-4),$M12))</f>
        <v/>
      </c>
      <c r="O12" s="26">
        <f>IFERROR(INDEX(入力シート_上限3千円!$B$13:$AD$912,MATCH('【事務局用 編集不可】クーポン受領書反映用'!$B12,入力シート_上限3千円!$AK$13:$AK$912,0),28),0)</f>
        <v>0</v>
      </c>
      <c r="P12" s="26" t="str">
        <f t="shared" si="9"/>
        <v/>
      </c>
      <c r="Q12" s="26" t="str">
        <f ca="1">IF($P12="","",COUNTIF($P$5:INDIRECT("P"&amp;4+ROW()-4),$P12))</f>
        <v/>
      </c>
      <c r="R12" s="26" t="str">
        <f ca="1">IF(OR($Q12=0,$Q12=""),"",COUNTIF($Q$5:INDIRECT("Q"&amp;4+ROW()-4),$Q12))</f>
        <v/>
      </c>
      <c r="S12" s="26">
        <f>IFERROR(INDEX(入力シート_上限3千円!$B$13:$AD$912,MATCH('【事務局用 編集不可】クーポン受領書反映用'!$B12,入力シート_上限3千円!$AK$13:$AK$912,0),29),0)</f>
        <v>0</v>
      </c>
      <c r="U12">
        <v>8</v>
      </c>
      <c r="X12" t="str">
        <f t="shared" ca="1" si="10"/>
        <v/>
      </c>
      <c r="Y12" t="str">
        <f t="shared" ca="1" si="11"/>
        <v/>
      </c>
    </row>
    <row r="13" spans="1:26" x14ac:dyDescent="0.25">
      <c r="A13" s="26" t="s">
        <v>76</v>
      </c>
      <c r="B13" s="26" t="e">
        <f t="shared" si="2"/>
        <v>#N/A</v>
      </c>
      <c r="C13" s="26">
        <f>IFERROR(INDEX(入力シート_上限3千円!$B$13:$AD$912,MATCH('【事務局用 編集不可】クーポン受領書反映用'!$B13,入力シート_上限3千円!$AK$13:$AK$912,0),6),0)</f>
        <v>0</v>
      </c>
      <c r="D13" s="26">
        <f>IFERROR(INDEX(入力シート_上限3千円!$B$13:$AD$912,MATCH('【事務局用 編集不可】クーポン受領書反映用'!$B13,入力シート_上限3千円!$AK$13:$AK$912,0),8),0)</f>
        <v>0</v>
      </c>
      <c r="E13" s="26">
        <f>IFERROR(INDEX(入力シート_上限3千円!$B$13:$AD$912,MATCH('【事務局用 編集不可】クーポン受領書反映用'!$B13,入力シート_上限3千円!$AK$13:$AK$912,0),25),0)</f>
        <v>0</v>
      </c>
      <c r="F13" s="26">
        <f>IFERROR(INDEX(入力シート_上限3千円!$B$13:$AD$912,MATCH('【事務局用 編集不可】クーポン受領書反映用'!$B13,入力シート_上限3千円!$AK$13:$AK$912,0),27),0)</f>
        <v>0</v>
      </c>
      <c r="G13" s="26">
        <f t="shared" si="3"/>
        <v>0</v>
      </c>
      <c r="H13" s="26" t="str">
        <f t="shared" si="4"/>
        <v/>
      </c>
      <c r="I13" s="26">
        <f t="shared" si="5"/>
        <v>0</v>
      </c>
      <c r="J13" s="26" t="str">
        <f ca="1">IF($I13=0,"",COUNTIF($I$5:INDIRECT("I"&amp;4+ROW()-4),$I13))</f>
        <v/>
      </c>
      <c r="K13" s="26">
        <f t="shared" si="6"/>
        <v>0</v>
      </c>
      <c r="L13" s="26" t="str">
        <f t="shared" si="7"/>
        <v/>
      </c>
      <c r="M13" s="26">
        <f t="shared" si="8"/>
        <v>0</v>
      </c>
      <c r="N13" s="26" t="str">
        <f ca="1">IF($M13=0,"",COUNTIF($M$5:INDIRECT("M"&amp;4+ROW()-4),$M13))</f>
        <v/>
      </c>
      <c r="O13" s="26">
        <f>IFERROR(INDEX(入力シート_上限3千円!$B$13:$AD$912,MATCH('【事務局用 編集不可】クーポン受領書反映用'!$B13,入力シート_上限3千円!$AK$13:$AK$912,0),28),0)</f>
        <v>0</v>
      </c>
      <c r="P13" s="26" t="str">
        <f t="shared" si="9"/>
        <v/>
      </c>
      <c r="Q13" s="26" t="str">
        <f ca="1">IF($P13="","",COUNTIF($P$5:INDIRECT("P"&amp;4+ROW()-4),$P13))</f>
        <v/>
      </c>
      <c r="R13" s="26" t="str">
        <f ca="1">IF(OR($Q13=0,$Q13=""),"",COUNTIF($Q$5:INDIRECT("Q"&amp;4+ROW()-4),$Q13))</f>
        <v/>
      </c>
      <c r="S13" s="26">
        <f>IFERROR(INDEX(入力シート_上限3千円!$B$13:$AD$912,MATCH('【事務局用 編集不可】クーポン受領書反映用'!$B13,入力シート_上限3千円!$AK$13:$AK$912,0),29),0)</f>
        <v>0</v>
      </c>
      <c r="U13">
        <v>9</v>
      </c>
      <c r="X13" t="str">
        <f t="shared" ca="1" si="10"/>
        <v/>
      </c>
      <c r="Y13" t="str">
        <f t="shared" ca="1" si="11"/>
        <v/>
      </c>
    </row>
    <row r="14" spans="1:26" x14ac:dyDescent="0.25">
      <c r="A14" s="26" t="s">
        <v>77</v>
      </c>
      <c r="B14" s="26" t="e">
        <f t="shared" si="2"/>
        <v>#N/A</v>
      </c>
      <c r="C14" s="26">
        <f>IFERROR(INDEX(入力シート_上限3千円!$B$13:$AD$912,MATCH('【事務局用 編集不可】クーポン受領書反映用'!$B14,入力シート_上限3千円!$AK$13:$AK$912,0),6),0)</f>
        <v>0</v>
      </c>
      <c r="D14" s="26">
        <f>IFERROR(INDEX(入力シート_上限3千円!$B$13:$AD$912,MATCH('【事務局用 編集不可】クーポン受領書反映用'!$B14,入力シート_上限3千円!$AK$13:$AK$912,0),8),0)</f>
        <v>0</v>
      </c>
      <c r="E14" s="26">
        <f>IFERROR(INDEX(入力シート_上限3千円!$B$13:$AD$912,MATCH('【事務局用 編集不可】クーポン受領書反映用'!$B14,入力シート_上限3千円!$AK$13:$AK$912,0),25),0)</f>
        <v>0</v>
      </c>
      <c r="F14" s="26">
        <f>IFERROR(INDEX(入力シート_上限3千円!$B$13:$AD$912,MATCH('【事務局用 編集不可】クーポン受領書反映用'!$B14,入力シート_上限3千円!$AK$13:$AK$912,0),27),0)</f>
        <v>0</v>
      </c>
      <c r="G14" s="26">
        <f t="shared" si="3"/>
        <v>0</v>
      </c>
      <c r="H14" s="26" t="str">
        <f t="shared" si="4"/>
        <v/>
      </c>
      <c r="I14" s="26">
        <f t="shared" si="5"/>
        <v>0</v>
      </c>
      <c r="J14" s="26" t="str">
        <f ca="1">IF($I14=0,"",COUNTIF($I$5:INDIRECT("I"&amp;4+ROW()-4),$I14))</f>
        <v/>
      </c>
      <c r="K14" s="26">
        <f t="shared" si="6"/>
        <v>0</v>
      </c>
      <c r="L14" s="26" t="str">
        <f t="shared" si="7"/>
        <v/>
      </c>
      <c r="M14" s="26">
        <f t="shared" si="8"/>
        <v>0</v>
      </c>
      <c r="N14" s="26" t="str">
        <f ca="1">IF($M14=0,"",COUNTIF($M$5:INDIRECT("M"&amp;4+ROW()-4),$M14))</f>
        <v/>
      </c>
      <c r="O14" s="26">
        <f>IFERROR(INDEX(入力シート_上限3千円!$B$13:$AD$912,MATCH('【事務局用 編集不可】クーポン受領書反映用'!$B14,入力シート_上限3千円!$AK$13:$AK$912,0),28),0)</f>
        <v>0</v>
      </c>
      <c r="P14" s="26" t="str">
        <f t="shared" si="9"/>
        <v/>
      </c>
      <c r="Q14" s="26" t="str">
        <f ca="1">IF($P14="","",COUNTIF($P$5:INDIRECT("P"&amp;4+ROW()-4),$P14))</f>
        <v/>
      </c>
      <c r="R14" s="26" t="str">
        <f ca="1">IF(OR($Q14=0,$Q14=""),"",COUNTIF($Q$5:INDIRECT("Q"&amp;4+ROW()-4),$Q14))</f>
        <v/>
      </c>
      <c r="S14" s="26">
        <f>IFERROR(INDEX(入力シート_上限3千円!$B$13:$AD$912,MATCH('【事務局用 編集不可】クーポン受領書反映用'!$B14,入力シート_上限3千円!$AK$13:$AK$912,0),29),0)</f>
        <v>0</v>
      </c>
      <c r="U14">
        <v>10</v>
      </c>
      <c r="X14" t="str">
        <f t="shared" ca="1" si="10"/>
        <v/>
      </c>
    </row>
    <row r="15" spans="1:26" x14ac:dyDescent="0.25">
      <c r="A15" s="26" t="s">
        <v>78</v>
      </c>
      <c r="B15" s="26" t="e">
        <f t="shared" si="2"/>
        <v>#N/A</v>
      </c>
      <c r="C15" s="26">
        <f>IFERROR(INDEX(入力シート_上限3千円!$B$13:$AD$912,MATCH('【事務局用 編集不可】クーポン受領書反映用'!$B15,入力シート_上限3千円!$AK$13:$AK$912,0),6),0)</f>
        <v>0</v>
      </c>
      <c r="D15" s="26">
        <f>IFERROR(INDEX(入力シート_上限3千円!$B$13:$AD$912,MATCH('【事務局用 編集不可】クーポン受領書反映用'!$B15,入力シート_上限3千円!$AK$13:$AK$912,0),8),0)</f>
        <v>0</v>
      </c>
      <c r="E15" s="26">
        <f>IFERROR(INDEX(入力シート_上限3千円!$B$13:$AD$912,MATCH('【事務局用 編集不可】クーポン受領書反映用'!$B15,入力シート_上限3千円!$AK$13:$AK$912,0),25),0)</f>
        <v>0</v>
      </c>
      <c r="F15" s="26">
        <f>IFERROR(INDEX(入力シート_上限3千円!$B$13:$AD$912,MATCH('【事務局用 編集不可】クーポン受領書反映用'!$B15,入力シート_上限3千円!$AK$13:$AK$912,0),27),0)</f>
        <v>0</v>
      </c>
      <c r="G15" s="26">
        <f t="shared" si="3"/>
        <v>0</v>
      </c>
      <c r="H15" s="26" t="str">
        <f t="shared" si="4"/>
        <v/>
      </c>
      <c r="I15" s="26">
        <f t="shared" si="5"/>
        <v>0</v>
      </c>
      <c r="J15" s="26" t="str">
        <f ca="1">IF($I15=0,"",COUNTIF($I$5:INDIRECT("I"&amp;4+ROW()-4),$I15))</f>
        <v/>
      </c>
      <c r="K15" s="26">
        <f t="shared" si="6"/>
        <v>0</v>
      </c>
      <c r="L15" s="26" t="str">
        <f t="shared" si="7"/>
        <v/>
      </c>
      <c r="M15" s="26">
        <f t="shared" si="8"/>
        <v>0</v>
      </c>
      <c r="N15" s="26" t="str">
        <f ca="1">IF($M15=0,"",COUNTIF($M$5:INDIRECT("M"&amp;4+ROW()-4),$M15))</f>
        <v/>
      </c>
      <c r="O15" s="26">
        <f>IFERROR(INDEX(入力シート_上限3千円!$B$13:$AD$912,MATCH('【事務局用 編集不可】クーポン受領書反映用'!$B15,入力シート_上限3千円!$AK$13:$AK$912,0),28),0)</f>
        <v>0</v>
      </c>
      <c r="P15" s="26" t="str">
        <f t="shared" si="9"/>
        <v/>
      </c>
      <c r="Q15" s="26" t="str">
        <f ca="1">IF($P15="","",COUNTIF($P$5:INDIRECT("P"&amp;4+ROW()-4),$P15))</f>
        <v/>
      </c>
      <c r="R15" s="26" t="str">
        <f ca="1">IF(OR($Q15=0,$Q15=""),"",COUNTIF($Q$5:INDIRECT("Q"&amp;4+ROW()-4),$Q15))</f>
        <v/>
      </c>
      <c r="S15" s="26">
        <f>IFERROR(INDEX(入力シート_上限3千円!$B$13:$AD$912,MATCH('【事務局用 編集不可】クーポン受領書反映用'!$B15,入力シート_上限3千円!$AK$13:$AK$912,0),29),0)</f>
        <v>0</v>
      </c>
    </row>
    <row r="16" spans="1:26" x14ac:dyDescent="0.25">
      <c r="A16" s="26" t="s">
        <v>79</v>
      </c>
      <c r="B16" s="26" t="e">
        <f t="shared" si="2"/>
        <v>#N/A</v>
      </c>
      <c r="C16" s="26">
        <f>IFERROR(INDEX(入力シート_上限3千円!$B$13:$AD$912,MATCH('【事務局用 編集不可】クーポン受領書反映用'!$B16,入力シート_上限3千円!$AK$13:$AK$912,0),6),0)</f>
        <v>0</v>
      </c>
      <c r="D16" s="26">
        <f>IFERROR(INDEX(入力シート_上限3千円!$B$13:$AD$912,MATCH('【事務局用 編集不可】クーポン受領書反映用'!$B16,入力シート_上限3千円!$AK$13:$AK$912,0),8),0)</f>
        <v>0</v>
      </c>
      <c r="E16" s="26">
        <f>IFERROR(INDEX(入力シート_上限3千円!$B$13:$AD$912,MATCH('【事務局用 編集不可】クーポン受領書反映用'!$B16,入力シート_上限3千円!$AK$13:$AK$912,0),25),0)</f>
        <v>0</v>
      </c>
      <c r="F16" s="26">
        <f>IFERROR(INDEX(入力シート_上限3千円!$B$13:$AD$912,MATCH('【事務局用 編集不可】クーポン受領書反映用'!$B16,入力シート_上限3千円!$AK$13:$AK$912,0),27),0)</f>
        <v>0</v>
      </c>
      <c r="G16" s="26">
        <f t="shared" si="3"/>
        <v>0</v>
      </c>
      <c r="H16" s="26" t="str">
        <f t="shared" si="4"/>
        <v/>
      </c>
      <c r="I16" s="26">
        <f t="shared" si="5"/>
        <v>0</v>
      </c>
      <c r="J16" s="26" t="str">
        <f ca="1">IF($I16=0,"",COUNTIF($I$5:INDIRECT("I"&amp;4+ROW()-4),$I16))</f>
        <v/>
      </c>
      <c r="K16" s="26">
        <f t="shared" si="6"/>
        <v>0</v>
      </c>
      <c r="L16" s="26" t="str">
        <f t="shared" si="7"/>
        <v/>
      </c>
      <c r="M16" s="26">
        <f t="shared" si="8"/>
        <v>0</v>
      </c>
      <c r="N16" s="26" t="str">
        <f ca="1">IF($M16=0,"",COUNTIF($M$5:INDIRECT("M"&amp;4+ROW()-4),$M16))</f>
        <v/>
      </c>
      <c r="O16" s="26">
        <f>IFERROR(INDEX(入力シート_上限3千円!$B$13:$AD$912,MATCH('【事務局用 編集不可】クーポン受領書反映用'!$B16,入力シート_上限3千円!$AK$13:$AK$912,0),28),0)</f>
        <v>0</v>
      </c>
      <c r="P16" s="26" t="str">
        <f t="shared" si="9"/>
        <v/>
      </c>
      <c r="Q16" s="26" t="str">
        <f ca="1">IF($P16="","",COUNTIF($P$5:INDIRECT("P"&amp;4+ROW()-4),$P16))</f>
        <v/>
      </c>
      <c r="R16" s="26" t="str">
        <f ca="1">IF(OR($Q16=0,$Q16=""),"",COUNTIF($Q$5:INDIRECT("Q"&amp;4+ROW()-4),$Q16))</f>
        <v/>
      </c>
      <c r="S16" s="26">
        <f>IFERROR(INDEX(入力シート_上限3千円!$B$13:$AD$912,MATCH('【事務局用 編集不可】クーポン受領書反映用'!$B16,入力シート_上限3千円!$AK$13:$AK$912,0),29),0)</f>
        <v>0</v>
      </c>
    </row>
    <row r="17" spans="1:22" x14ac:dyDescent="0.25">
      <c r="A17" s="26" t="s">
        <v>80</v>
      </c>
      <c r="B17" s="26" t="e">
        <f t="shared" si="2"/>
        <v>#N/A</v>
      </c>
      <c r="C17" s="26">
        <f>IFERROR(INDEX(入力シート_上限3千円!$B$13:$AD$912,MATCH('【事務局用 編集不可】クーポン受領書反映用'!$B17,入力シート_上限3千円!$AK$13:$AK$912,0),6),0)</f>
        <v>0</v>
      </c>
      <c r="D17" s="26">
        <f>IFERROR(INDEX(入力シート_上限3千円!$B$13:$AD$912,MATCH('【事務局用 編集不可】クーポン受領書反映用'!$B17,入力シート_上限3千円!$AK$13:$AK$912,0),8),0)</f>
        <v>0</v>
      </c>
      <c r="E17" s="26">
        <f>IFERROR(INDEX(入力シート_上限3千円!$B$13:$AD$912,MATCH('【事務局用 編集不可】クーポン受領書反映用'!$B17,入力シート_上限3千円!$AK$13:$AK$912,0),25),0)</f>
        <v>0</v>
      </c>
      <c r="F17" s="26">
        <f>IFERROR(INDEX(入力シート_上限3千円!$B$13:$AD$912,MATCH('【事務局用 編集不可】クーポン受領書反映用'!$B17,入力シート_上限3千円!$AK$13:$AK$912,0),27),0)</f>
        <v>0</v>
      </c>
      <c r="G17" s="26">
        <f t="shared" si="3"/>
        <v>0</v>
      </c>
      <c r="H17" s="26" t="str">
        <f t="shared" si="4"/>
        <v/>
      </c>
      <c r="I17" s="26">
        <f t="shared" si="5"/>
        <v>0</v>
      </c>
      <c r="J17" s="26" t="str">
        <f ca="1">IF($I17=0,"",COUNTIF($I$5:INDIRECT("I"&amp;4+ROW()-4),$I17))</f>
        <v/>
      </c>
      <c r="K17" s="26">
        <f t="shared" si="6"/>
        <v>0</v>
      </c>
      <c r="L17" s="26" t="str">
        <f t="shared" si="7"/>
        <v/>
      </c>
      <c r="M17" s="26">
        <f t="shared" si="8"/>
        <v>0</v>
      </c>
      <c r="N17" s="26" t="str">
        <f ca="1">IF($M17=0,"",COUNTIF($M$5:INDIRECT("M"&amp;4+ROW()-4),$M17))</f>
        <v/>
      </c>
      <c r="O17" s="26">
        <f>IFERROR(INDEX(入力シート_上限3千円!$B$13:$AD$912,MATCH('【事務局用 編集不可】クーポン受領書反映用'!$B17,入力シート_上限3千円!$AK$13:$AK$912,0),28),0)</f>
        <v>0</v>
      </c>
      <c r="P17" s="26" t="str">
        <f t="shared" si="9"/>
        <v/>
      </c>
      <c r="Q17" s="26" t="str">
        <f ca="1">IF($P17="","",COUNTIF($P$5:INDIRECT("P"&amp;4+ROW()-4),$P17))</f>
        <v/>
      </c>
      <c r="R17" s="26" t="str">
        <f ca="1">IF(OR($Q17=0,$Q17=""),"",COUNTIF($Q$5:INDIRECT("Q"&amp;4+ROW()-4),$Q17))</f>
        <v/>
      </c>
      <c r="S17" s="26">
        <f>IFERROR(INDEX(入力シート_上限3千円!$B$13:$AD$912,MATCH('【事務局用 編集不可】クーポン受領書反映用'!$B17,入力シート_上限3千円!$AK$13:$AK$912,0),29),0)</f>
        <v>0</v>
      </c>
    </row>
    <row r="18" spans="1:22" x14ac:dyDescent="0.25">
      <c r="A18" s="26" t="s">
        <v>81</v>
      </c>
      <c r="B18" s="26" t="e">
        <f t="shared" si="2"/>
        <v>#N/A</v>
      </c>
      <c r="C18" s="26">
        <f>IFERROR(INDEX(入力シート_上限3千円!$B$13:$AD$912,MATCH('【事務局用 編集不可】クーポン受領書反映用'!$B18,入力シート_上限3千円!$AK$13:$AK$912,0),6),0)</f>
        <v>0</v>
      </c>
      <c r="D18" s="26">
        <f>IFERROR(INDEX(入力シート_上限3千円!$B$13:$AD$912,MATCH('【事務局用 編集不可】クーポン受領書反映用'!$B18,入力シート_上限3千円!$AK$13:$AK$912,0),8),0)</f>
        <v>0</v>
      </c>
      <c r="E18" s="26">
        <f>IFERROR(INDEX(入力シート_上限3千円!$B$13:$AD$912,MATCH('【事務局用 編集不可】クーポン受領書反映用'!$B18,入力シート_上限3千円!$AK$13:$AK$912,0),25),0)</f>
        <v>0</v>
      </c>
      <c r="F18" s="26">
        <f>IFERROR(INDEX(入力シート_上限3千円!$B$13:$AD$912,MATCH('【事務局用 編集不可】クーポン受領書反映用'!$B18,入力シート_上限3千円!$AK$13:$AK$912,0),27),0)</f>
        <v>0</v>
      </c>
      <c r="G18" s="26">
        <f t="shared" si="3"/>
        <v>0</v>
      </c>
      <c r="H18" s="26" t="str">
        <f t="shared" si="4"/>
        <v/>
      </c>
      <c r="I18" s="26">
        <f t="shared" si="5"/>
        <v>0</v>
      </c>
      <c r="J18" s="26" t="str">
        <f ca="1">IF($I18=0,"",COUNTIF($I$5:INDIRECT("I"&amp;4+ROW()-4),$I18))</f>
        <v/>
      </c>
      <c r="K18" s="26">
        <f t="shared" si="6"/>
        <v>0</v>
      </c>
      <c r="L18" s="26" t="str">
        <f t="shared" si="7"/>
        <v/>
      </c>
      <c r="M18" s="26">
        <f t="shared" si="8"/>
        <v>0</v>
      </c>
      <c r="N18" s="26" t="str">
        <f ca="1">IF($M18=0,"",COUNTIF($M$5:INDIRECT("M"&amp;4+ROW()-4),$M18))</f>
        <v/>
      </c>
      <c r="O18" s="26">
        <f>IFERROR(INDEX(入力シート_上限3千円!$B$13:$AD$912,MATCH('【事務局用 編集不可】クーポン受領書反映用'!$B18,入力シート_上限3千円!$AK$13:$AK$912,0),28),0)</f>
        <v>0</v>
      </c>
      <c r="P18" s="26" t="str">
        <f t="shared" si="9"/>
        <v/>
      </c>
      <c r="Q18" s="26" t="str">
        <f ca="1">IF($P18="","",COUNTIF($P$5:INDIRECT("P"&amp;4+ROW()-4),$P18))</f>
        <v/>
      </c>
      <c r="R18" s="26" t="str">
        <f ca="1">IF(OR($Q18=0,$Q18=""),"",COUNTIF($Q$5:INDIRECT("Q"&amp;4+ROW()-4),$Q18))</f>
        <v/>
      </c>
      <c r="S18" s="26">
        <f>IFERROR(INDEX(入力シート_上限3千円!$B$13:$AD$912,MATCH('【事務局用 編集不可】クーポン受領書反映用'!$B18,入力シート_上限3千円!$AK$13:$AK$912,0),29),0)</f>
        <v>0</v>
      </c>
    </row>
    <row r="19" spans="1:22" x14ac:dyDescent="0.25">
      <c r="A19" s="26" t="s">
        <v>82</v>
      </c>
      <c r="B19" s="26" t="e">
        <f t="shared" si="2"/>
        <v>#N/A</v>
      </c>
      <c r="C19" s="26">
        <f>IFERROR(INDEX(入力シート_上限3千円!$B$13:$AD$912,MATCH('【事務局用 編集不可】クーポン受領書反映用'!$B19,入力シート_上限3千円!$AK$13:$AK$912,0),6),0)</f>
        <v>0</v>
      </c>
      <c r="D19" s="26">
        <f>IFERROR(INDEX(入力シート_上限3千円!$B$13:$AD$912,MATCH('【事務局用 編集不可】クーポン受領書反映用'!$B19,入力シート_上限3千円!$AK$13:$AK$912,0),8),0)</f>
        <v>0</v>
      </c>
      <c r="E19" s="26">
        <f>IFERROR(INDEX(入力シート_上限3千円!$B$13:$AD$912,MATCH('【事務局用 編集不可】クーポン受領書反映用'!$B19,入力シート_上限3千円!$AK$13:$AK$912,0),25),0)</f>
        <v>0</v>
      </c>
      <c r="F19" s="26">
        <f>IFERROR(INDEX(入力シート_上限3千円!$B$13:$AD$912,MATCH('【事務局用 編集不可】クーポン受領書反映用'!$B19,入力シート_上限3千円!$AK$13:$AK$912,0),27),0)</f>
        <v>0</v>
      </c>
      <c r="G19" s="26">
        <f t="shared" si="3"/>
        <v>0</v>
      </c>
      <c r="H19" s="26" t="str">
        <f t="shared" si="4"/>
        <v/>
      </c>
      <c r="I19" s="26">
        <f t="shared" si="5"/>
        <v>0</v>
      </c>
      <c r="J19" s="26" t="str">
        <f ca="1">IF($I19=0,"",COUNTIF($I$5:INDIRECT("I"&amp;4+ROW()-4),$I19))</f>
        <v/>
      </c>
      <c r="K19" s="26">
        <f t="shared" si="6"/>
        <v>0</v>
      </c>
      <c r="L19" s="26" t="str">
        <f t="shared" si="7"/>
        <v/>
      </c>
      <c r="M19" s="26">
        <f t="shared" si="8"/>
        <v>0</v>
      </c>
      <c r="N19" s="26" t="str">
        <f ca="1">IF($M19=0,"",COUNTIF($M$5:INDIRECT("M"&amp;4+ROW()-4),$M19))</f>
        <v/>
      </c>
      <c r="O19" s="26">
        <f>IFERROR(INDEX(入力シート_上限3千円!$B$13:$AD$912,MATCH('【事務局用 編集不可】クーポン受領書反映用'!$B19,入力シート_上限3千円!$AK$13:$AK$912,0),28),0)</f>
        <v>0</v>
      </c>
      <c r="P19" s="26" t="str">
        <f t="shared" si="9"/>
        <v/>
      </c>
      <c r="Q19" s="26" t="str">
        <f ca="1">IF($P19="","",COUNTIF($P$5:INDIRECT("P"&amp;4+ROW()-4),$P19))</f>
        <v/>
      </c>
      <c r="R19" s="26" t="str">
        <f ca="1">IF(OR($Q19=0,$Q19=""),"",COUNTIF($Q$5:INDIRECT("Q"&amp;4+ROW()-4),$Q19))</f>
        <v/>
      </c>
      <c r="S19" s="26">
        <f>IFERROR(INDEX(入力シート_上限3千円!$B$13:$AD$912,MATCH('【事務局用 編集不可】クーポン受領書反映用'!$B19,入力シート_上限3千円!$AK$13:$AK$912,0),29),0)</f>
        <v>0</v>
      </c>
    </row>
    <row r="20" spans="1:22" x14ac:dyDescent="0.25">
      <c r="A20" s="26" t="s">
        <v>83</v>
      </c>
      <c r="B20" s="26" t="e">
        <f t="shared" si="2"/>
        <v>#N/A</v>
      </c>
      <c r="C20" s="26">
        <f>IFERROR(INDEX(入力シート_上限3千円!$B$13:$AD$912,MATCH('【事務局用 編集不可】クーポン受領書反映用'!$B20,入力シート_上限3千円!$AK$13:$AK$912,0),6),0)</f>
        <v>0</v>
      </c>
      <c r="D20" s="26">
        <f>IFERROR(INDEX(入力シート_上限3千円!$B$13:$AD$912,MATCH('【事務局用 編集不可】クーポン受領書反映用'!$B20,入力シート_上限3千円!$AK$13:$AK$912,0),8),0)</f>
        <v>0</v>
      </c>
      <c r="E20" s="26">
        <f>IFERROR(INDEX(入力シート_上限3千円!$B$13:$AD$912,MATCH('【事務局用 編集不可】クーポン受領書反映用'!$B20,入力シート_上限3千円!$AK$13:$AK$912,0),25),0)</f>
        <v>0</v>
      </c>
      <c r="F20" s="26">
        <f>IFERROR(INDEX(入力シート_上限3千円!$B$13:$AD$912,MATCH('【事務局用 編集不可】クーポン受領書反映用'!$B20,入力シート_上限3千円!$AK$13:$AK$912,0),27),0)</f>
        <v>0</v>
      </c>
      <c r="G20" s="26">
        <f t="shared" si="3"/>
        <v>0</v>
      </c>
      <c r="H20" s="26" t="str">
        <f t="shared" si="4"/>
        <v/>
      </c>
      <c r="I20" s="26">
        <f t="shared" si="5"/>
        <v>0</v>
      </c>
      <c r="J20" s="26" t="str">
        <f ca="1">IF($I20=0,"",COUNTIF($I$5:INDIRECT("I"&amp;4+ROW()-4),$I20))</f>
        <v/>
      </c>
      <c r="K20" s="26">
        <f t="shared" si="6"/>
        <v>0</v>
      </c>
      <c r="L20" s="26" t="str">
        <f t="shared" si="7"/>
        <v/>
      </c>
      <c r="M20" s="26">
        <f t="shared" si="8"/>
        <v>0</v>
      </c>
      <c r="N20" s="26" t="str">
        <f ca="1">IF($M20=0,"",COUNTIF($M$5:INDIRECT("M"&amp;4+ROW()-4),$M20))</f>
        <v/>
      </c>
      <c r="O20" s="26">
        <f>IFERROR(INDEX(入力シート_上限3千円!$B$13:$AD$912,MATCH('【事務局用 編集不可】クーポン受領書反映用'!$B20,入力シート_上限3千円!$AK$13:$AK$912,0),28),0)</f>
        <v>0</v>
      </c>
      <c r="P20" s="26" t="str">
        <f t="shared" si="9"/>
        <v/>
      </c>
      <c r="Q20" s="26" t="str">
        <f ca="1">IF($P20="","",COUNTIF($P$5:INDIRECT("P"&amp;4+ROW()-4),$P20))</f>
        <v/>
      </c>
      <c r="R20" s="26" t="str">
        <f ca="1">IF(OR($Q20=0,$Q20=""),"",COUNTIF($Q$5:INDIRECT("Q"&amp;4+ROW()-4),$Q20))</f>
        <v/>
      </c>
      <c r="S20" s="26">
        <f>IFERROR(INDEX(入力シート_上限3千円!$B$13:$AD$912,MATCH('【事務局用 編集不可】クーポン受領書反映用'!$B20,入力シート_上限3千円!$AK$13:$AK$912,0),29),0)</f>
        <v>0</v>
      </c>
    </row>
    <row r="21" spans="1:22" x14ac:dyDescent="0.25">
      <c r="A21" s="26" t="s">
        <v>84</v>
      </c>
      <c r="B21" s="26" t="e">
        <f t="shared" si="2"/>
        <v>#N/A</v>
      </c>
      <c r="C21" s="26">
        <f>IFERROR(INDEX(入力シート_上限3千円!$B$13:$AD$912,MATCH('【事務局用 編集不可】クーポン受領書反映用'!$B21,入力シート_上限3千円!$AK$13:$AK$912,0),6),0)</f>
        <v>0</v>
      </c>
      <c r="D21" s="26">
        <f>IFERROR(INDEX(入力シート_上限3千円!$B$13:$AD$912,MATCH('【事務局用 編集不可】クーポン受領書反映用'!$B21,入力シート_上限3千円!$AK$13:$AK$912,0),8),0)</f>
        <v>0</v>
      </c>
      <c r="E21" s="26">
        <f>IFERROR(INDEX(入力シート_上限3千円!$B$13:$AD$912,MATCH('【事務局用 編集不可】クーポン受領書反映用'!$B21,入力シート_上限3千円!$AK$13:$AK$912,0),25),0)</f>
        <v>0</v>
      </c>
      <c r="F21" s="26">
        <f>IFERROR(INDEX(入力シート_上限3千円!$B$13:$AD$912,MATCH('【事務局用 編集不可】クーポン受領書反映用'!$B21,入力シート_上限3千円!$AK$13:$AK$912,0),27),0)</f>
        <v>0</v>
      </c>
      <c r="G21" s="26">
        <f t="shared" si="3"/>
        <v>0</v>
      </c>
      <c r="H21" s="26" t="str">
        <f t="shared" si="4"/>
        <v/>
      </c>
      <c r="I21" s="26">
        <f t="shared" si="5"/>
        <v>0</v>
      </c>
      <c r="J21" s="26" t="str">
        <f ca="1">IF($I21=0,"",COUNTIF($I$5:INDIRECT("I"&amp;4+ROW()-4),$I21))</f>
        <v/>
      </c>
      <c r="K21" s="26">
        <f t="shared" si="6"/>
        <v>0</v>
      </c>
      <c r="L21" s="26" t="str">
        <f t="shared" si="7"/>
        <v/>
      </c>
      <c r="M21" s="26">
        <f t="shared" si="8"/>
        <v>0</v>
      </c>
      <c r="N21" s="26" t="str">
        <f ca="1">IF($M21=0,"",COUNTIF($M$5:INDIRECT("M"&amp;4+ROW()-4),$M21))</f>
        <v/>
      </c>
      <c r="O21" s="26">
        <f>IFERROR(INDEX(入力シート_上限3千円!$B$13:$AD$912,MATCH('【事務局用 編集不可】クーポン受領書反映用'!$B21,入力シート_上限3千円!$AK$13:$AK$912,0),28),0)</f>
        <v>0</v>
      </c>
      <c r="P21" s="26" t="str">
        <f t="shared" si="9"/>
        <v/>
      </c>
      <c r="Q21" s="26" t="str">
        <f ca="1">IF($P21="","",COUNTIF($P$5:INDIRECT("P"&amp;4+ROW()-4),$P21))</f>
        <v/>
      </c>
      <c r="R21" s="26" t="str">
        <f ca="1">IF(OR($Q21=0,$Q21=""),"",COUNTIF($Q$5:INDIRECT("Q"&amp;4+ROW()-4),$Q21))</f>
        <v/>
      </c>
      <c r="S21" s="26">
        <f>IFERROR(INDEX(入力シート_上限3千円!$B$13:$AD$912,MATCH('【事務局用 編集不可】クーポン受領書反映用'!$B21,入力シート_上限3千円!$AK$13:$AK$912,0),29),0)</f>
        <v>0</v>
      </c>
    </row>
    <row r="22" spans="1:22" x14ac:dyDescent="0.25">
      <c r="A22" s="26" t="s">
        <v>85</v>
      </c>
      <c r="B22" s="26" t="e">
        <f t="shared" si="2"/>
        <v>#N/A</v>
      </c>
      <c r="C22" s="26">
        <f>IFERROR(INDEX(入力シート_上限3千円!$B$13:$AD$912,MATCH('【事務局用 編集不可】クーポン受領書反映用'!$B22,入力シート_上限3千円!$AK$13:$AK$912,0),6),0)</f>
        <v>0</v>
      </c>
      <c r="D22" s="26">
        <f>IFERROR(INDEX(入力シート_上限3千円!$B$13:$AD$912,MATCH('【事務局用 編集不可】クーポン受領書反映用'!$B22,入力シート_上限3千円!$AK$13:$AK$912,0),8),0)</f>
        <v>0</v>
      </c>
      <c r="E22" s="26">
        <f>IFERROR(INDEX(入力シート_上限3千円!$B$13:$AD$912,MATCH('【事務局用 編集不可】クーポン受領書反映用'!$B22,入力シート_上限3千円!$AK$13:$AK$912,0),25),0)</f>
        <v>0</v>
      </c>
      <c r="F22" s="26">
        <f>IFERROR(INDEX(入力シート_上限3千円!$B$13:$AD$912,MATCH('【事務局用 編集不可】クーポン受領書反映用'!$B22,入力シート_上限3千円!$AK$13:$AK$912,0),27),0)</f>
        <v>0</v>
      </c>
      <c r="G22" s="26">
        <f t="shared" si="3"/>
        <v>0</v>
      </c>
      <c r="H22" s="26" t="str">
        <f t="shared" si="4"/>
        <v/>
      </c>
      <c r="I22" s="26">
        <f t="shared" si="5"/>
        <v>0</v>
      </c>
      <c r="J22" s="26" t="str">
        <f ca="1">IF($I22=0,"",COUNTIF($I$5:INDIRECT("I"&amp;4+ROW()-4),$I22))</f>
        <v/>
      </c>
      <c r="K22" s="26">
        <f t="shared" si="6"/>
        <v>0</v>
      </c>
      <c r="L22" s="26" t="str">
        <f t="shared" si="7"/>
        <v/>
      </c>
      <c r="M22" s="26">
        <f t="shared" si="8"/>
        <v>0</v>
      </c>
      <c r="N22" s="26" t="str">
        <f ca="1">IF($M22=0,"",COUNTIF($M$5:INDIRECT("M"&amp;4+ROW()-4),$M22))</f>
        <v/>
      </c>
      <c r="O22" s="26">
        <f>IFERROR(INDEX(入力シート_上限3千円!$B$13:$AD$912,MATCH('【事務局用 編集不可】クーポン受領書反映用'!$B22,入力シート_上限3千円!$AK$13:$AK$912,0),28),0)</f>
        <v>0</v>
      </c>
      <c r="P22" s="26" t="str">
        <f t="shared" si="9"/>
        <v/>
      </c>
      <c r="Q22" s="26" t="str">
        <f ca="1">IF($P22="","",COUNTIF($P$5:INDIRECT("P"&amp;4+ROW()-4),$P22))</f>
        <v/>
      </c>
      <c r="R22" s="26" t="str">
        <f ca="1">IF(OR($Q22=0,$Q22=""),"",COUNTIF($Q$5:INDIRECT("Q"&amp;4+ROW()-4),$Q22))</f>
        <v/>
      </c>
      <c r="S22" s="26">
        <f>IFERROR(INDEX(入力シート_上限3千円!$B$13:$AD$912,MATCH('【事務局用 編集不可】クーポン受領書反映用'!$B22,入力シート_上限3千円!$AK$13:$AK$912,0),29),0)</f>
        <v>0</v>
      </c>
      <c r="V22" t="s">
        <v>144</v>
      </c>
    </row>
    <row r="23" spans="1:22" x14ac:dyDescent="0.25">
      <c r="A23" s="26" t="s">
        <v>86</v>
      </c>
      <c r="B23" s="26" t="e">
        <f t="shared" si="2"/>
        <v>#N/A</v>
      </c>
      <c r="C23" s="26">
        <f>IFERROR(INDEX(入力シート_上限3千円!$B$13:$AD$912,MATCH('【事務局用 編集不可】クーポン受領書反映用'!$B23,入力シート_上限3千円!$AK$13:$AK$912,0),6),0)</f>
        <v>0</v>
      </c>
      <c r="D23" s="26">
        <f>IFERROR(INDEX(入力シート_上限3千円!$B$13:$AD$912,MATCH('【事務局用 編集不可】クーポン受領書反映用'!$B23,入力シート_上限3千円!$AK$13:$AK$912,0),8),0)</f>
        <v>0</v>
      </c>
      <c r="E23" s="26">
        <f>IFERROR(INDEX(入力シート_上限3千円!$B$13:$AD$912,MATCH('【事務局用 編集不可】クーポン受領書反映用'!$B23,入力シート_上限3千円!$AK$13:$AK$912,0),25),0)</f>
        <v>0</v>
      </c>
      <c r="F23" s="26">
        <f>IFERROR(INDEX(入力シート_上限3千円!$B$13:$AD$912,MATCH('【事務局用 編集不可】クーポン受領書反映用'!$B23,入力シート_上限3千円!$AK$13:$AK$912,0),27),0)</f>
        <v>0</v>
      </c>
      <c r="G23" s="26">
        <f t="shared" si="3"/>
        <v>0</v>
      </c>
      <c r="H23" s="26" t="str">
        <f t="shared" si="4"/>
        <v/>
      </c>
      <c r="I23" s="26">
        <f t="shared" si="5"/>
        <v>0</v>
      </c>
      <c r="J23" s="26" t="str">
        <f ca="1">IF($I23=0,"",COUNTIF($I$5:INDIRECT("I"&amp;4+ROW()-4),$I23))</f>
        <v/>
      </c>
      <c r="K23" s="26">
        <f t="shared" si="6"/>
        <v>0</v>
      </c>
      <c r="L23" s="26" t="str">
        <f t="shared" si="7"/>
        <v/>
      </c>
      <c r="M23" s="26">
        <f t="shared" si="8"/>
        <v>0</v>
      </c>
      <c r="N23" s="26" t="str">
        <f ca="1">IF($M23=0,"",COUNTIF($M$5:INDIRECT("M"&amp;4+ROW()-4),$M23))</f>
        <v/>
      </c>
      <c r="O23" s="26">
        <f>IFERROR(INDEX(入力シート_上限3千円!$B$13:$AD$912,MATCH('【事務局用 編集不可】クーポン受領書反映用'!$B23,入力シート_上限3千円!$AK$13:$AK$912,0),28),0)</f>
        <v>0</v>
      </c>
      <c r="P23" s="26" t="str">
        <f t="shared" si="9"/>
        <v/>
      </c>
      <c r="Q23" s="26" t="str">
        <f ca="1">IF($P23="","",COUNTIF($P$5:INDIRECT("P"&amp;4+ROW()-4),$P23))</f>
        <v/>
      </c>
      <c r="R23" s="26" t="str">
        <f ca="1">IF(OR($Q23=0,$Q23=""),"",COUNTIF($Q$5:INDIRECT("Q"&amp;4+ROW()-4),$Q23))</f>
        <v/>
      </c>
      <c r="S23" s="26">
        <f>IFERROR(INDEX(入力シート_上限3千円!$B$13:$AD$912,MATCH('【事務局用 編集不可】クーポン受領書反映用'!$B23,入力シート_上限3千円!$AK$13:$AK$912,0),29),0)</f>
        <v>0</v>
      </c>
      <c r="V23" t="str">
        <f ca="1">$X$5&amp;$Y$5&amp;$X$6&amp;$Y$6&amp;$X$7&amp;$Y$7&amp;$X$8&amp;$Y$8&amp;$X$9&amp;$Y$9&amp;$X$10&amp;$Y$10&amp;$X$11&amp;$Y$11&amp;$X$12&amp;$Y$12&amp;$X$13&amp;$Y$13&amp;$X$14</f>
        <v/>
      </c>
    </row>
    <row r="24" spans="1:22" x14ac:dyDescent="0.25">
      <c r="A24" s="26" t="s">
        <v>87</v>
      </c>
      <c r="B24" s="26" t="e">
        <f t="shared" si="2"/>
        <v>#N/A</v>
      </c>
      <c r="C24" s="26">
        <f>IFERROR(INDEX(入力シート_上限3千円!$B$13:$AD$912,MATCH('【事務局用 編集不可】クーポン受領書反映用'!$B24,入力シート_上限3千円!$AK$13:$AK$912,0),6),0)</f>
        <v>0</v>
      </c>
      <c r="D24" s="26">
        <f>IFERROR(INDEX(入力シート_上限3千円!$B$13:$AD$912,MATCH('【事務局用 編集不可】クーポン受領書反映用'!$B24,入力シート_上限3千円!$AK$13:$AK$912,0),8),0)</f>
        <v>0</v>
      </c>
      <c r="E24" s="26">
        <f>IFERROR(INDEX(入力シート_上限3千円!$B$13:$AD$912,MATCH('【事務局用 編集不可】クーポン受領書反映用'!$B24,入力シート_上限3千円!$AK$13:$AK$912,0),25),0)</f>
        <v>0</v>
      </c>
      <c r="F24" s="26">
        <f>IFERROR(INDEX(入力シート_上限3千円!$B$13:$AD$912,MATCH('【事務局用 編集不可】クーポン受領書反映用'!$B24,入力シート_上限3千円!$AK$13:$AK$912,0),27),0)</f>
        <v>0</v>
      </c>
      <c r="G24" s="26">
        <f t="shared" si="3"/>
        <v>0</v>
      </c>
      <c r="H24" s="26" t="str">
        <f t="shared" si="4"/>
        <v/>
      </c>
      <c r="I24" s="26">
        <f t="shared" si="5"/>
        <v>0</v>
      </c>
      <c r="J24" s="26" t="str">
        <f ca="1">IF($I24=0,"",COUNTIF($I$5:INDIRECT("I"&amp;4+ROW()-4),$I24))</f>
        <v/>
      </c>
      <c r="K24" s="26">
        <f t="shared" si="6"/>
        <v>0</v>
      </c>
      <c r="L24" s="26" t="str">
        <f t="shared" si="7"/>
        <v/>
      </c>
      <c r="M24" s="26">
        <f t="shared" si="8"/>
        <v>0</v>
      </c>
      <c r="N24" s="26" t="str">
        <f ca="1">IF($M24=0,"",COUNTIF($M$5:INDIRECT("M"&amp;4+ROW()-4),$M24))</f>
        <v/>
      </c>
      <c r="O24" s="26">
        <f>IFERROR(INDEX(入力シート_上限3千円!$B$13:$AD$912,MATCH('【事務局用 編集不可】クーポン受領書反映用'!$B24,入力シート_上限3千円!$AK$13:$AK$912,0),28),0)</f>
        <v>0</v>
      </c>
      <c r="P24" s="26" t="str">
        <f t="shared" si="9"/>
        <v/>
      </c>
      <c r="Q24" s="26" t="str">
        <f ca="1">IF($P24="","",COUNTIF($P$5:INDIRECT("P"&amp;4+ROW()-4),$P24))</f>
        <v/>
      </c>
      <c r="R24" s="26" t="str">
        <f ca="1">IF(OR($Q24=0,$Q24=""),"",COUNTIF($Q$5:INDIRECT("Q"&amp;4+ROW()-4),$Q24))</f>
        <v/>
      </c>
      <c r="S24" s="26">
        <f>IFERROR(INDEX(入力シート_上限3千円!$B$13:$AD$912,MATCH('【事務局用 編集不可】クーポン受領書反映用'!$B24,入力シート_上限3千円!$AK$13:$AK$912,0),29),0)</f>
        <v>0</v>
      </c>
    </row>
    <row r="25" spans="1:22" x14ac:dyDescent="0.25">
      <c r="A25" s="26" t="s">
        <v>88</v>
      </c>
      <c r="B25" s="26" t="e">
        <f t="shared" si="2"/>
        <v>#N/A</v>
      </c>
      <c r="C25" s="26">
        <f>IFERROR(INDEX(入力シート_上限3千円!$B$13:$AD$912,MATCH('【事務局用 編集不可】クーポン受領書反映用'!$B25,入力シート_上限3千円!$AK$13:$AK$912,0),6),0)</f>
        <v>0</v>
      </c>
      <c r="D25" s="26">
        <f>IFERROR(INDEX(入力シート_上限3千円!$B$13:$AD$912,MATCH('【事務局用 編集不可】クーポン受領書反映用'!$B25,入力シート_上限3千円!$AK$13:$AK$912,0),8),0)</f>
        <v>0</v>
      </c>
      <c r="E25" s="26">
        <f>IFERROR(INDEX(入力シート_上限3千円!$B$13:$AD$912,MATCH('【事務局用 編集不可】クーポン受領書反映用'!$B25,入力シート_上限3千円!$AK$13:$AK$912,0),25),0)</f>
        <v>0</v>
      </c>
      <c r="F25" s="26">
        <f>IFERROR(INDEX(入力シート_上限3千円!$B$13:$AD$912,MATCH('【事務局用 編集不可】クーポン受領書反映用'!$B25,入力シート_上限3千円!$AK$13:$AK$912,0),27),0)</f>
        <v>0</v>
      </c>
      <c r="G25" s="26">
        <f t="shared" si="3"/>
        <v>0</v>
      </c>
      <c r="H25" s="26" t="str">
        <f t="shared" si="4"/>
        <v/>
      </c>
      <c r="I25" s="26">
        <f t="shared" si="5"/>
        <v>0</v>
      </c>
      <c r="J25" s="26" t="str">
        <f ca="1">IF($I25=0,"",COUNTIF($I$5:INDIRECT("I"&amp;4+ROW()-4),$I25))</f>
        <v/>
      </c>
      <c r="K25" s="26">
        <f t="shared" si="6"/>
        <v>0</v>
      </c>
      <c r="L25" s="26" t="str">
        <f t="shared" si="7"/>
        <v/>
      </c>
      <c r="M25" s="26">
        <f t="shared" si="8"/>
        <v>0</v>
      </c>
      <c r="N25" s="26" t="str">
        <f ca="1">IF($M25=0,"",COUNTIF($M$5:INDIRECT("M"&amp;4+ROW()-4),$M25))</f>
        <v/>
      </c>
      <c r="O25" s="26">
        <f>IFERROR(INDEX(入力シート_上限3千円!$B$13:$AD$912,MATCH('【事務局用 編集不可】クーポン受領書反映用'!$B25,入力シート_上限3千円!$AK$13:$AK$912,0),28),0)</f>
        <v>0</v>
      </c>
      <c r="P25" s="26" t="str">
        <f t="shared" si="9"/>
        <v/>
      </c>
      <c r="Q25" s="26" t="str">
        <f ca="1">IF($P25="","",COUNTIF($P$5:INDIRECT("P"&amp;4+ROW()-4),$P25))</f>
        <v/>
      </c>
      <c r="R25" s="26" t="str">
        <f ca="1">IF(OR($Q25=0,$Q25=""),"",COUNTIF($Q$5:INDIRECT("Q"&amp;4+ROW()-4),$Q25))</f>
        <v/>
      </c>
      <c r="S25" s="26">
        <f>IFERROR(INDEX(入力シート_上限3千円!$B$13:$AD$912,MATCH('【事務局用 編集不可】クーポン受領書反映用'!$B25,入力シート_上限3千円!$AK$13:$AK$912,0),29),0)</f>
        <v>0</v>
      </c>
    </row>
    <row r="26" spans="1:22" x14ac:dyDescent="0.25">
      <c r="A26" s="26" t="s">
        <v>89</v>
      </c>
      <c r="B26" s="26" t="e">
        <f t="shared" si="2"/>
        <v>#N/A</v>
      </c>
      <c r="C26" s="26">
        <f>IFERROR(INDEX(入力シート_上限3千円!$B$13:$AD$912,MATCH('【事務局用 編集不可】クーポン受領書反映用'!$B26,入力シート_上限3千円!$AK$13:$AK$912,0),6),0)</f>
        <v>0</v>
      </c>
      <c r="D26" s="26">
        <f>IFERROR(INDEX(入力シート_上限3千円!$B$13:$AD$912,MATCH('【事務局用 編集不可】クーポン受領書反映用'!$B26,入力シート_上限3千円!$AK$13:$AK$912,0),8),0)</f>
        <v>0</v>
      </c>
      <c r="E26" s="26">
        <f>IFERROR(INDEX(入力シート_上限3千円!$B$13:$AD$912,MATCH('【事務局用 編集不可】クーポン受領書反映用'!$B26,入力シート_上限3千円!$AK$13:$AK$912,0),25),0)</f>
        <v>0</v>
      </c>
      <c r="F26" s="26">
        <f>IFERROR(INDEX(入力シート_上限3千円!$B$13:$AD$912,MATCH('【事務局用 編集不可】クーポン受領書反映用'!$B26,入力シート_上限3千円!$AK$13:$AK$912,0),27),0)</f>
        <v>0</v>
      </c>
      <c r="G26" s="26">
        <f t="shared" si="3"/>
        <v>0</v>
      </c>
      <c r="H26" s="26" t="str">
        <f t="shared" si="4"/>
        <v/>
      </c>
      <c r="I26" s="26">
        <f t="shared" si="5"/>
        <v>0</v>
      </c>
      <c r="J26" s="26" t="str">
        <f ca="1">IF($I26=0,"",COUNTIF($I$5:INDIRECT("I"&amp;4+ROW()-4),$I26))</f>
        <v/>
      </c>
      <c r="K26" s="26">
        <f t="shared" si="6"/>
        <v>0</v>
      </c>
      <c r="L26" s="26" t="str">
        <f t="shared" si="7"/>
        <v/>
      </c>
      <c r="M26" s="26">
        <f t="shared" si="8"/>
        <v>0</v>
      </c>
      <c r="N26" s="26" t="str">
        <f ca="1">IF($M26=0,"",COUNTIF($M$5:INDIRECT("M"&amp;4+ROW()-4),$M26))</f>
        <v/>
      </c>
      <c r="O26" s="26">
        <f>IFERROR(INDEX(入力シート_上限3千円!$B$13:$AD$912,MATCH('【事務局用 編集不可】クーポン受領書反映用'!$B26,入力シート_上限3千円!$AK$13:$AK$912,0),28),0)</f>
        <v>0</v>
      </c>
      <c r="P26" s="26" t="str">
        <f t="shared" si="9"/>
        <v/>
      </c>
      <c r="Q26" s="26" t="str">
        <f ca="1">IF($P26="","",COUNTIF($P$5:INDIRECT("P"&amp;4+ROW()-4),$P26))</f>
        <v/>
      </c>
      <c r="R26" s="26" t="str">
        <f ca="1">IF(OR($Q26=0,$Q26=""),"",COUNTIF($Q$5:INDIRECT("Q"&amp;4+ROW()-4),$Q26))</f>
        <v/>
      </c>
      <c r="S26" s="26">
        <f>IFERROR(INDEX(入力シート_上限3千円!$B$13:$AD$912,MATCH('【事務局用 編集不可】クーポン受領書反映用'!$B26,入力シート_上限3千円!$AK$13:$AK$912,0),29),0)</f>
        <v>0</v>
      </c>
    </row>
    <row r="27" spans="1:22" x14ac:dyDescent="0.25">
      <c r="A27" s="26" t="s">
        <v>90</v>
      </c>
      <c r="B27" s="26" t="e">
        <f t="shared" si="2"/>
        <v>#N/A</v>
      </c>
      <c r="C27" s="26">
        <f>IFERROR(INDEX(入力シート_上限3千円!$B$13:$AD$912,MATCH('【事務局用 編集不可】クーポン受領書反映用'!$B27,入力シート_上限3千円!$AK$13:$AK$912,0),6),0)</f>
        <v>0</v>
      </c>
      <c r="D27" s="26">
        <f>IFERROR(INDEX(入力シート_上限3千円!$B$13:$AD$912,MATCH('【事務局用 編集不可】クーポン受領書反映用'!$B27,入力シート_上限3千円!$AK$13:$AK$912,0),8),0)</f>
        <v>0</v>
      </c>
      <c r="E27" s="26">
        <f>IFERROR(INDEX(入力シート_上限3千円!$B$13:$AD$912,MATCH('【事務局用 編集不可】クーポン受領書反映用'!$B27,入力シート_上限3千円!$AK$13:$AK$912,0),25),0)</f>
        <v>0</v>
      </c>
      <c r="F27" s="26">
        <f>IFERROR(INDEX(入力シート_上限3千円!$B$13:$AD$912,MATCH('【事務局用 編集不可】クーポン受領書反映用'!$B27,入力シート_上限3千円!$AK$13:$AK$912,0),27),0)</f>
        <v>0</v>
      </c>
      <c r="G27" s="26">
        <f t="shared" si="3"/>
        <v>0</v>
      </c>
      <c r="H27" s="26" t="str">
        <f t="shared" si="4"/>
        <v/>
      </c>
      <c r="I27" s="26">
        <f t="shared" si="5"/>
        <v>0</v>
      </c>
      <c r="J27" s="26" t="str">
        <f ca="1">IF($I27=0,"",COUNTIF($I$5:INDIRECT("I"&amp;4+ROW()-4),$I27))</f>
        <v/>
      </c>
      <c r="K27" s="26">
        <f t="shared" si="6"/>
        <v>0</v>
      </c>
      <c r="L27" s="26" t="str">
        <f t="shared" si="7"/>
        <v/>
      </c>
      <c r="M27" s="26">
        <f t="shared" si="8"/>
        <v>0</v>
      </c>
      <c r="N27" s="26" t="str">
        <f ca="1">IF($M27=0,"",COUNTIF($M$5:INDIRECT("M"&amp;4+ROW()-4),$M27))</f>
        <v/>
      </c>
      <c r="O27" s="26">
        <f>IFERROR(INDEX(入力シート_上限3千円!$B$13:$AD$912,MATCH('【事務局用 編集不可】クーポン受領書反映用'!$B27,入力シート_上限3千円!$AK$13:$AK$912,0),28),0)</f>
        <v>0</v>
      </c>
      <c r="P27" s="26" t="str">
        <f t="shared" si="9"/>
        <v/>
      </c>
      <c r="Q27" s="26" t="str">
        <f ca="1">IF($P27="","",COUNTIF($P$5:INDIRECT("P"&amp;4+ROW()-4),$P27))</f>
        <v/>
      </c>
      <c r="R27" s="26" t="str">
        <f ca="1">IF(OR($Q27=0,$Q27=""),"",COUNTIF($Q$5:INDIRECT("Q"&amp;4+ROW()-4),$Q27))</f>
        <v/>
      </c>
      <c r="S27" s="26">
        <f>IFERROR(INDEX(入力シート_上限3千円!$B$13:$AD$912,MATCH('【事務局用 編集不可】クーポン受領書反映用'!$B27,入力シート_上限3千円!$AK$13:$AK$912,0),29),0)</f>
        <v>0</v>
      </c>
    </row>
    <row r="28" spans="1:22" x14ac:dyDescent="0.25">
      <c r="A28" s="26" t="s">
        <v>91</v>
      </c>
      <c r="B28" s="26" t="e">
        <f t="shared" si="2"/>
        <v>#N/A</v>
      </c>
      <c r="C28" s="26">
        <f>IFERROR(INDEX(入力シート_上限3千円!$B$13:$AD$912,MATCH('【事務局用 編集不可】クーポン受領書反映用'!$B28,入力シート_上限3千円!$AK$13:$AK$912,0),6),0)</f>
        <v>0</v>
      </c>
      <c r="D28" s="26">
        <f>IFERROR(INDEX(入力シート_上限3千円!$B$13:$AD$912,MATCH('【事務局用 編集不可】クーポン受領書反映用'!$B28,入力シート_上限3千円!$AK$13:$AK$912,0),8),0)</f>
        <v>0</v>
      </c>
      <c r="E28" s="26">
        <f>IFERROR(INDEX(入力シート_上限3千円!$B$13:$AD$912,MATCH('【事務局用 編集不可】クーポン受領書反映用'!$B28,入力シート_上限3千円!$AK$13:$AK$912,0),25),0)</f>
        <v>0</v>
      </c>
      <c r="F28" s="26">
        <f>IFERROR(INDEX(入力シート_上限3千円!$B$13:$AD$912,MATCH('【事務局用 編集不可】クーポン受領書反映用'!$B28,入力シート_上限3千円!$AK$13:$AK$912,0),27),0)</f>
        <v>0</v>
      </c>
      <c r="G28" s="26">
        <f t="shared" si="3"/>
        <v>0</v>
      </c>
      <c r="H28" s="26" t="str">
        <f t="shared" si="4"/>
        <v/>
      </c>
      <c r="I28" s="26">
        <f t="shared" si="5"/>
        <v>0</v>
      </c>
      <c r="J28" s="26" t="str">
        <f ca="1">IF($I28=0,"",COUNTIF($I$5:INDIRECT("I"&amp;4+ROW()-4),$I28))</f>
        <v/>
      </c>
      <c r="K28" s="26">
        <f t="shared" si="6"/>
        <v>0</v>
      </c>
      <c r="L28" s="26" t="str">
        <f t="shared" si="7"/>
        <v/>
      </c>
      <c r="M28" s="26">
        <f t="shared" si="8"/>
        <v>0</v>
      </c>
      <c r="N28" s="26" t="str">
        <f ca="1">IF($M28=0,"",COUNTIF($M$5:INDIRECT("M"&amp;4+ROW()-4),$M28))</f>
        <v/>
      </c>
      <c r="O28" s="26">
        <f>IFERROR(INDEX(入力シート_上限3千円!$B$13:$AD$912,MATCH('【事務局用 編集不可】クーポン受領書反映用'!$B28,入力シート_上限3千円!$AK$13:$AK$912,0),28),0)</f>
        <v>0</v>
      </c>
      <c r="P28" s="26" t="str">
        <f t="shared" si="9"/>
        <v/>
      </c>
      <c r="Q28" s="26" t="str">
        <f ca="1">IF($P28="","",COUNTIF($P$5:INDIRECT("P"&amp;4+ROW()-4),$P28))</f>
        <v/>
      </c>
      <c r="R28" s="26" t="str">
        <f ca="1">IF(OR($Q28=0,$Q28=""),"",COUNTIF($Q$5:INDIRECT("Q"&amp;4+ROW()-4),$Q28))</f>
        <v/>
      </c>
      <c r="S28" s="26">
        <f>IFERROR(INDEX(入力シート_上限3千円!$B$13:$AD$912,MATCH('【事務局用 編集不可】クーポン受領書反映用'!$B28,入力シート_上限3千円!$AK$13:$AK$912,0),29),0)</f>
        <v>0</v>
      </c>
    </row>
    <row r="29" spans="1:22" x14ac:dyDescent="0.25">
      <c r="A29" s="26" t="s">
        <v>92</v>
      </c>
      <c r="B29" s="26" t="e">
        <f t="shared" si="2"/>
        <v>#N/A</v>
      </c>
      <c r="C29" s="26">
        <f>IFERROR(INDEX(入力シート_上限3千円!$B$13:$AD$912,MATCH('【事務局用 編集不可】クーポン受領書反映用'!$B29,入力シート_上限3千円!$AK$13:$AK$912,0),6),0)</f>
        <v>0</v>
      </c>
      <c r="D29" s="26">
        <f>IFERROR(INDEX(入力シート_上限3千円!$B$13:$AD$912,MATCH('【事務局用 編集不可】クーポン受領書反映用'!$B29,入力シート_上限3千円!$AK$13:$AK$912,0),8),0)</f>
        <v>0</v>
      </c>
      <c r="E29" s="26">
        <f>IFERROR(INDEX(入力シート_上限3千円!$B$13:$AD$912,MATCH('【事務局用 編集不可】クーポン受領書反映用'!$B29,入力シート_上限3千円!$AK$13:$AK$912,0),25),0)</f>
        <v>0</v>
      </c>
      <c r="F29" s="26">
        <f>IFERROR(INDEX(入力シート_上限3千円!$B$13:$AD$912,MATCH('【事務局用 編集不可】クーポン受領書反映用'!$B29,入力シート_上限3千円!$AK$13:$AK$912,0),27),0)</f>
        <v>0</v>
      </c>
      <c r="G29" s="26">
        <f t="shared" si="3"/>
        <v>0</v>
      </c>
      <c r="H29" s="26" t="str">
        <f t="shared" si="4"/>
        <v/>
      </c>
      <c r="I29" s="26">
        <f t="shared" si="5"/>
        <v>0</v>
      </c>
      <c r="J29" s="26" t="str">
        <f ca="1">IF($I29=0,"",COUNTIF($I$5:INDIRECT("I"&amp;4+ROW()-4),$I29))</f>
        <v/>
      </c>
      <c r="K29" s="26">
        <f t="shared" si="6"/>
        <v>0</v>
      </c>
      <c r="L29" s="26" t="str">
        <f t="shared" si="7"/>
        <v/>
      </c>
      <c r="M29" s="26">
        <f t="shared" si="8"/>
        <v>0</v>
      </c>
      <c r="N29" s="26" t="str">
        <f ca="1">IF($M29=0,"",COUNTIF($M$5:INDIRECT("M"&amp;4+ROW()-4),$M29))</f>
        <v/>
      </c>
      <c r="O29" s="26">
        <f>IFERROR(INDEX(入力シート_上限3千円!$B$13:$AD$912,MATCH('【事務局用 編集不可】クーポン受領書反映用'!$B29,入力シート_上限3千円!$AK$13:$AK$912,0),28),0)</f>
        <v>0</v>
      </c>
      <c r="P29" s="26" t="str">
        <f t="shared" si="9"/>
        <v/>
      </c>
      <c r="Q29" s="26" t="str">
        <f ca="1">IF($P29="","",COUNTIF($P$5:INDIRECT("P"&amp;4+ROW()-4),$P29))</f>
        <v/>
      </c>
      <c r="R29" s="26" t="str">
        <f ca="1">IF(OR($Q29=0,$Q29=""),"",COUNTIF($Q$5:INDIRECT("Q"&amp;4+ROW()-4),$Q29))</f>
        <v/>
      </c>
      <c r="S29" s="26">
        <f>IFERROR(INDEX(入力シート_上限3千円!$B$13:$AD$912,MATCH('【事務局用 編集不可】クーポン受領書反映用'!$B29,入力シート_上限3千円!$AK$13:$AK$912,0),29),0)</f>
        <v>0</v>
      </c>
    </row>
    <row r="30" spans="1:22" x14ac:dyDescent="0.25">
      <c r="A30" s="26" t="s">
        <v>93</v>
      </c>
      <c r="B30" s="26" t="e">
        <f t="shared" si="2"/>
        <v>#N/A</v>
      </c>
      <c r="C30" s="26">
        <f>IFERROR(INDEX(入力シート_上限3千円!$B$13:$AD$912,MATCH('【事務局用 編集不可】クーポン受領書反映用'!$B30,入力シート_上限3千円!$AK$13:$AK$912,0),6),0)</f>
        <v>0</v>
      </c>
      <c r="D30" s="26">
        <f>IFERROR(INDEX(入力シート_上限3千円!$B$13:$AD$912,MATCH('【事務局用 編集不可】クーポン受領書反映用'!$B30,入力シート_上限3千円!$AK$13:$AK$912,0),8),0)</f>
        <v>0</v>
      </c>
      <c r="E30" s="26">
        <f>IFERROR(INDEX(入力シート_上限3千円!$B$13:$AD$912,MATCH('【事務局用 編集不可】クーポン受領書反映用'!$B30,入力シート_上限3千円!$AK$13:$AK$912,0),25),0)</f>
        <v>0</v>
      </c>
      <c r="F30" s="26">
        <f>IFERROR(INDEX(入力シート_上限3千円!$B$13:$AD$912,MATCH('【事務局用 編集不可】クーポン受領書反映用'!$B30,入力シート_上限3千円!$AK$13:$AK$912,0),27),0)</f>
        <v>0</v>
      </c>
      <c r="G30" s="26">
        <f t="shared" si="3"/>
        <v>0</v>
      </c>
      <c r="H30" s="26" t="str">
        <f t="shared" si="4"/>
        <v/>
      </c>
      <c r="I30" s="26">
        <f t="shared" si="5"/>
        <v>0</v>
      </c>
      <c r="J30" s="26" t="str">
        <f ca="1">IF($I30=0,"",COUNTIF($I$5:INDIRECT("I"&amp;4+ROW()-4),$I30))</f>
        <v/>
      </c>
      <c r="K30" s="26">
        <f t="shared" si="6"/>
        <v>0</v>
      </c>
      <c r="L30" s="26" t="str">
        <f t="shared" si="7"/>
        <v/>
      </c>
      <c r="M30" s="26">
        <f t="shared" si="8"/>
        <v>0</v>
      </c>
      <c r="N30" s="26" t="str">
        <f ca="1">IF($M30=0,"",COUNTIF($M$5:INDIRECT("M"&amp;4+ROW()-4),$M30))</f>
        <v/>
      </c>
      <c r="O30" s="26">
        <f>IFERROR(INDEX(入力シート_上限3千円!$B$13:$AD$912,MATCH('【事務局用 編集不可】クーポン受領書反映用'!$B30,入力シート_上限3千円!$AK$13:$AK$912,0),28),0)</f>
        <v>0</v>
      </c>
      <c r="P30" s="26" t="str">
        <f t="shared" si="9"/>
        <v/>
      </c>
      <c r="Q30" s="26" t="str">
        <f ca="1">IF($P30="","",COUNTIF($P$5:INDIRECT("P"&amp;4+ROW()-4),$P30))</f>
        <v/>
      </c>
      <c r="R30" s="26" t="str">
        <f ca="1">IF(OR($Q30=0,$Q30=""),"",COUNTIF($Q$5:INDIRECT("Q"&amp;4+ROW()-4),$Q30))</f>
        <v/>
      </c>
      <c r="S30" s="26">
        <f>IFERROR(INDEX(入力シート_上限3千円!$B$13:$AD$912,MATCH('【事務局用 編集不可】クーポン受領書反映用'!$B30,入力シート_上限3千円!$AK$13:$AK$912,0),29),0)</f>
        <v>0</v>
      </c>
    </row>
    <row r="31" spans="1:22" x14ac:dyDescent="0.25">
      <c r="A31" s="26" t="s">
        <v>94</v>
      </c>
      <c r="B31" s="26" t="e">
        <f t="shared" si="2"/>
        <v>#N/A</v>
      </c>
      <c r="C31" s="26">
        <f>IFERROR(INDEX(入力シート_上限3千円!$B$13:$AD$912,MATCH('【事務局用 編集不可】クーポン受領書反映用'!$B31,入力シート_上限3千円!$AK$13:$AK$912,0),6),0)</f>
        <v>0</v>
      </c>
      <c r="D31" s="26">
        <f>IFERROR(INDEX(入力シート_上限3千円!$B$13:$AD$912,MATCH('【事務局用 編集不可】クーポン受領書反映用'!$B31,入力シート_上限3千円!$AK$13:$AK$912,0),8),0)</f>
        <v>0</v>
      </c>
      <c r="E31" s="26">
        <f>IFERROR(INDEX(入力シート_上限3千円!$B$13:$AD$912,MATCH('【事務局用 編集不可】クーポン受領書反映用'!$B31,入力シート_上限3千円!$AK$13:$AK$912,0),25),0)</f>
        <v>0</v>
      </c>
      <c r="F31" s="26">
        <f>IFERROR(INDEX(入力シート_上限3千円!$B$13:$AD$912,MATCH('【事務局用 編集不可】クーポン受領書反映用'!$B31,入力シート_上限3千円!$AK$13:$AK$912,0),27),0)</f>
        <v>0</v>
      </c>
      <c r="G31" s="26">
        <f t="shared" si="3"/>
        <v>0</v>
      </c>
      <c r="H31" s="26" t="str">
        <f t="shared" si="4"/>
        <v/>
      </c>
      <c r="I31" s="26">
        <f t="shared" si="5"/>
        <v>0</v>
      </c>
      <c r="J31" s="26" t="str">
        <f ca="1">IF($I31=0,"",COUNTIF($I$5:INDIRECT("I"&amp;4+ROW()-4),$I31))</f>
        <v/>
      </c>
      <c r="K31" s="26">
        <f t="shared" si="6"/>
        <v>0</v>
      </c>
      <c r="L31" s="26" t="str">
        <f t="shared" si="7"/>
        <v/>
      </c>
      <c r="M31" s="26">
        <f t="shared" si="8"/>
        <v>0</v>
      </c>
      <c r="N31" s="26" t="str">
        <f ca="1">IF($M31=0,"",COUNTIF($M$5:INDIRECT("M"&amp;4+ROW()-4),$M31))</f>
        <v/>
      </c>
      <c r="O31" s="26">
        <f>IFERROR(INDEX(入力シート_上限3千円!$B$13:$AD$912,MATCH('【事務局用 編集不可】クーポン受領書反映用'!$B31,入力シート_上限3千円!$AK$13:$AK$912,0),28),0)</f>
        <v>0</v>
      </c>
      <c r="P31" s="26" t="str">
        <f t="shared" si="9"/>
        <v/>
      </c>
      <c r="Q31" s="26" t="str">
        <f ca="1">IF($P31="","",COUNTIF($P$5:INDIRECT("P"&amp;4+ROW()-4),$P31))</f>
        <v/>
      </c>
      <c r="R31" s="26" t="str">
        <f ca="1">IF(OR($Q31=0,$Q31=""),"",COUNTIF($Q$5:INDIRECT("Q"&amp;4+ROW()-4),$Q31))</f>
        <v/>
      </c>
      <c r="S31" s="26">
        <f>IFERROR(INDEX(入力シート_上限3千円!$B$13:$AD$912,MATCH('【事務局用 編集不可】クーポン受領書反映用'!$B31,入力シート_上限3千円!$AK$13:$AK$912,0),29),0)</f>
        <v>0</v>
      </c>
    </row>
    <row r="32" spans="1:22" x14ac:dyDescent="0.25">
      <c r="A32" s="26" t="s">
        <v>95</v>
      </c>
      <c r="B32" s="26" t="e">
        <f t="shared" si="2"/>
        <v>#N/A</v>
      </c>
      <c r="C32" s="26">
        <f>IFERROR(INDEX(入力シート_上限3千円!$B$13:$AD$912,MATCH('【事務局用 編集不可】クーポン受領書反映用'!$B32,入力シート_上限3千円!$AK$13:$AK$912,0),6),0)</f>
        <v>0</v>
      </c>
      <c r="D32" s="26">
        <f>IFERROR(INDEX(入力シート_上限3千円!$B$13:$AD$912,MATCH('【事務局用 編集不可】クーポン受領書反映用'!$B32,入力シート_上限3千円!$AK$13:$AK$912,0),8),0)</f>
        <v>0</v>
      </c>
      <c r="E32" s="26">
        <f>IFERROR(INDEX(入力シート_上限3千円!$B$13:$AD$912,MATCH('【事務局用 編集不可】クーポン受領書反映用'!$B32,入力シート_上限3千円!$AK$13:$AK$912,0),25),0)</f>
        <v>0</v>
      </c>
      <c r="F32" s="26">
        <f>IFERROR(INDEX(入力シート_上限3千円!$B$13:$AD$912,MATCH('【事務局用 編集不可】クーポン受領書反映用'!$B32,入力シート_上限3千円!$AK$13:$AK$912,0),27),0)</f>
        <v>0</v>
      </c>
      <c r="G32" s="26">
        <f t="shared" si="3"/>
        <v>0</v>
      </c>
      <c r="H32" s="26" t="str">
        <f t="shared" si="4"/>
        <v/>
      </c>
      <c r="I32" s="26">
        <f t="shared" si="5"/>
        <v>0</v>
      </c>
      <c r="J32" s="26" t="str">
        <f ca="1">IF($I32=0,"",COUNTIF($I$5:INDIRECT("I"&amp;4+ROW()-4),$I32))</f>
        <v/>
      </c>
      <c r="K32" s="26">
        <f t="shared" si="6"/>
        <v>0</v>
      </c>
      <c r="L32" s="26" t="str">
        <f t="shared" si="7"/>
        <v/>
      </c>
      <c r="M32" s="26">
        <f t="shared" si="8"/>
        <v>0</v>
      </c>
      <c r="N32" s="26" t="str">
        <f ca="1">IF($M32=0,"",COUNTIF($M$5:INDIRECT("M"&amp;4+ROW()-4),$M32))</f>
        <v/>
      </c>
      <c r="O32" s="26">
        <f>IFERROR(INDEX(入力シート_上限3千円!$B$13:$AD$912,MATCH('【事務局用 編集不可】クーポン受領書反映用'!$B32,入力シート_上限3千円!$AK$13:$AK$912,0),28),0)</f>
        <v>0</v>
      </c>
      <c r="P32" s="26" t="str">
        <f t="shared" si="9"/>
        <v/>
      </c>
      <c r="Q32" s="26" t="str">
        <f ca="1">IF($P32="","",COUNTIF($P$5:INDIRECT("P"&amp;4+ROW()-4),$P32))</f>
        <v/>
      </c>
      <c r="R32" s="26" t="str">
        <f ca="1">IF(OR($Q32=0,$Q32=""),"",COUNTIF($Q$5:INDIRECT("Q"&amp;4+ROW()-4),$Q32))</f>
        <v/>
      </c>
      <c r="S32" s="26">
        <f>IFERROR(INDEX(入力シート_上限3千円!$B$13:$AD$912,MATCH('【事務局用 編集不可】クーポン受領書反映用'!$B32,入力シート_上限3千円!$AK$13:$AK$912,0),29),0)</f>
        <v>0</v>
      </c>
    </row>
    <row r="33" spans="1:19" x14ac:dyDescent="0.25">
      <c r="A33" s="26" t="s">
        <v>96</v>
      </c>
      <c r="B33" s="26" t="e">
        <f t="shared" si="2"/>
        <v>#N/A</v>
      </c>
      <c r="C33" s="26">
        <f>IFERROR(INDEX(入力シート_上限3千円!$B$13:$AD$912,MATCH('【事務局用 編集不可】クーポン受領書反映用'!$B33,入力シート_上限3千円!$AK$13:$AK$912,0),6),0)</f>
        <v>0</v>
      </c>
      <c r="D33" s="26">
        <f>IFERROR(INDEX(入力シート_上限3千円!$B$13:$AD$912,MATCH('【事務局用 編集不可】クーポン受領書反映用'!$B33,入力シート_上限3千円!$AK$13:$AK$912,0),8),0)</f>
        <v>0</v>
      </c>
      <c r="E33" s="26">
        <f>IFERROR(INDEX(入力シート_上限3千円!$B$13:$AD$912,MATCH('【事務局用 編集不可】クーポン受領書反映用'!$B33,入力シート_上限3千円!$AK$13:$AK$912,0),25),0)</f>
        <v>0</v>
      </c>
      <c r="F33" s="26">
        <f>IFERROR(INDEX(入力シート_上限3千円!$B$13:$AD$912,MATCH('【事務局用 編集不可】クーポン受領書反映用'!$B33,入力シート_上限3千円!$AK$13:$AK$912,0),27),0)</f>
        <v>0</v>
      </c>
      <c r="G33" s="26">
        <f t="shared" si="3"/>
        <v>0</v>
      </c>
      <c r="H33" s="26" t="str">
        <f t="shared" si="4"/>
        <v/>
      </c>
      <c r="I33" s="26">
        <f t="shared" si="5"/>
        <v>0</v>
      </c>
      <c r="J33" s="26" t="str">
        <f ca="1">IF($I33=0,"",COUNTIF($I$5:INDIRECT("I"&amp;4+ROW()-4),$I33))</f>
        <v/>
      </c>
      <c r="K33" s="26">
        <f t="shared" si="6"/>
        <v>0</v>
      </c>
      <c r="L33" s="26" t="str">
        <f t="shared" si="7"/>
        <v/>
      </c>
      <c r="M33" s="26">
        <f t="shared" si="8"/>
        <v>0</v>
      </c>
      <c r="N33" s="26" t="str">
        <f ca="1">IF($M33=0,"",COUNTIF($M$5:INDIRECT("M"&amp;4+ROW()-4),$M33))</f>
        <v/>
      </c>
      <c r="O33" s="26">
        <f>IFERROR(INDEX(入力シート_上限3千円!$B$13:$AD$912,MATCH('【事務局用 編集不可】クーポン受領書反映用'!$B33,入力シート_上限3千円!$AK$13:$AK$912,0),28),0)</f>
        <v>0</v>
      </c>
      <c r="P33" s="26" t="str">
        <f t="shared" si="9"/>
        <v/>
      </c>
      <c r="Q33" s="26" t="str">
        <f ca="1">IF($P33="","",COUNTIF($P$5:INDIRECT("P"&amp;4+ROW()-4),$P33))</f>
        <v/>
      </c>
      <c r="R33" s="26" t="str">
        <f ca="1">IF(OR($Q33=0,$Q33=""),"",COUNTIF($Q$5:INDIRECT("Q"&amp;4+ROW()-4),$Q33))</f>
        <v/>
      </c>
      <c r="S33" s="26">
        <f>IFERROR(INDEX(入力シート_上限3千円!$B$13:$AD$912,MATCH('【事務局用 編集不可】クーポン受領書反映用'!$B33,入力シート_上限3千円!$AK$13:$AK$912,0),29),0)</f>
        <v>0</v>
      </c>
    </row>
    <row r="34" spans="1:19" x14ac:dyDescent="0.25">
      <c r="A34" s="26" t="s">
        <v>97</v>
      </c>
      <c r="B34" s="26" t="e">
        <f t="shared" si="2"/>
        <v>#N/A</v>
      </c>
      <c r="C34" s="26">
        <f>IFERROR(INDEX(入力シート_上限3千円!$B$13:$AD$912,MATCH('【事務局用 編集不可】クーポン受領書反映用'!$B34,入力シート_上限3千円!$AK$13:$AK$912,0),6),0)</f>
        <v>0</v>
      </c>
      <c r="D34" s="26">
        <f>IFERROR(INDEX(入力シート_上限3千円!$B$13:$AD$912,MATCH('【事務局用 編集不可】クーポン受領書反映用'!$B34,入力シート_上限3千円!$AK$13:$AK$912,0),8),0)</f>
        <v>0</v>
      </c>
      <c r="E34" s="26">
        <f>IFERROR(INDEX(入力シート_上限3千円!$B$13:$AD$912,MATCH('【事務局用 編集不可】クーポン受領書反映用'!$B34,入力シート_上限3千円!$AK$13:$AK$912,0),25),0)</f>
        <v>0</v>
      </c>
      <c r="F34" s="26">
        <f>IFERROR(INDEX(入力シート_上限3千円!$B$13:$AD$912,MATCH('【事務局用 編集不可】クーポン受領書反映用'!$B34,入力シート_上限3千円!$AK$13:$AK$912,0),27),0)</f>
        <v>0</v>
      </c>
      <c r="G34" s="26">
        <f t="shared" si="3"/>
        <v>0</v>
      </c>
      <c r="H34" s="26" t="str">
        <f t="shared" si="4"/>
        <v/>
      </c>
      <c r="I34" s="26">
        <f t="shared" si="5"/>
        <v>0</v>
      </c>
      <c r="J34" s="26" t="str">
        <f ca="1">IF($I34=0,"",COUNTIF($I$5:INDIRECT("I"&amp;4+ROW()-4),$I34))</f>
        <v/>
      </c>
      <c r="K34" s="26">
        <f t="shared" si="6"/>
        <v>0</v>
      </c>
      <c r="L34" s="26" t="str">
        <f t="shared" si="7"/>
        <v/>
      </c>
      <c r="M34" s="26">
        <f t="shared" si="8"/>
        <v>0</v>
      </c>
      <c r="N34" s="26" t="str">
        <f ca="1">IF($M34=0,"",COUNTIF($M$5:INDIRECT("M"&amp;4+ROW()-4),$M34))</f>
        <v/>
      </c>
      <c r="O34" s="26">
        <f>IFERROR(INDEX(入力シート_上限3千円!$B$13:$AD$912,MATCH('【事務局用 編集不可】クーポン受領書反映用'!$B34,入力シート_上限3千円!$AK$13:$AK$912,0),28),0)</f>
        <v>0</v>
      </c>
      <c r="P34" s="26" t="str">
        <f t="shared" si="9"/>
        <v/>
      </c>
      <c r="Q34" s="26" t="str">
        <f ca="1">IF($P34="","",COUNTIF($P$5:INDIRECT("P"&amp;4+ROW()-4),$P34))</f>
        <v/>
      </c>
      <c r="R34" s="26" t="str">
        <f ca="1">IF(OR($Q34=0,$Q34=""),"",COUNTIF($Q$5:INDIRECT("Q"&amp;4+ROW()-4),$Q34))</f>
        <v/>
      </c>
      <c r="S34" s="26">
        <f>IFERROR(INDEX(入力シート_上限3千円!$B$13:$AD$912,MATCH('【事務局用 編集不可】クーポン受領書反映用'!$B34,入力シート_上限3千円!$AK$13:$AK$912,0),29),0)</f>
        <v>0</v>
      </c>
    </row>
    <row r="35" spans="1:19" x14ac:dyDescent="0.25">
      <c r="A35" s="26" t="s">
        <v>98</v>
      </c>
      <c r="B35" s="26" t="e">
        <f t="shared" si="2"/>
        <v>#N/A</v>
      </c>
      <c r="C35" s="26">
        <f>IFERROR(INDEX(入力シート_上限3千円!$B$13:$AD$912,MATCH('【事務局用 編集不可】クーポン受領書反映用'!$B35,入力シート_上限3千円!$AK$13:$AK$912,0),6),0)</f>
        <v>0</v>
      </c>
      <c r="D35" s="26">
        <f>IFERROR(INDEX(入力シート_上限3千円!$B$13:$AD$912,MATCH('【事務局用 編集不可】クーポン受領書反映用'!$B35,入力シート_上限3千円!$AK$13:$AK$912,0),8),0)</f>
        <v>0</v>
      </c>
      <c r="E35" s="26">
        <f>IFERROR(INDEX(入力シート_上限3千円!$B$13:$AD$912,MATCH('【事務局用 編集不可】クーポン受領書反映用'!$B35,入力シート_上限3千円!$AK$13:$AK$912,0),25),0)</f>
        <v>0</v>
      </c>
      <c r="F35" s="26">
        <f>IFERROR(INDEX(入力シート_上限3千円!$B$13:$AD$912,MATCH('【事務局用 編集不可】クーポン受領書反映用'!$B35,入力シート_上限3千円!$AK$13:$AK$912,0),27),0)</f>
        <v>0</v>
      </c>
      <c r="G35" s="26">
        <f t="shared" si="3"/>
        <v>0</v>
      </c>
      <c r="H35" s="26" t="str">
        <f t="shared" si="4"/>
        <v/>
      </c>
      <c r="I35" s="26">
        <f t="shared" si="5"/>
        <v>0</v>
      </c>
      <c r="J35" s="26" t="str">
        <f ca="1">IF($I35=0,"",COUNTIF($I$5:INDIRECT("I"&amp;4+ROW()-4),$I35))</f>
        <v/>
      </c>
      <c r="K35" s="26">
        <f t="shared" si="6"/>
        <v>0</v>
      </c>
      <c r="L35" s="26" t="str">
        <f t="shared" si="7"/>
        <v/>
      </c>
      <c r="M35" s="26">
        <f t="shared" si="8"/>
        <v>0</v>
      </c>
      <c r="N35" s="26" t="str">
        <f ca="1">IF($M35=0,"",COUNTIF($M$5:INDIRECT("M"&amp;4+ROW()-4),$M35))</f>
        <v/>
      </c>
      <c r="O35" s="26">
        <f>IFERROR(INDEX(入力シート_上限3千円!$B$13:$AD$912,MATCH('【事務局用 編集不可】クーポン受領書反映用'!$B35,入力シート_上限3千円!$AK$13:$AK$912,0),28),0)</f>
        <v>0</v>
      </c>
      <c r="P35" s="26" t="str">
        <f t="shared" si="9"/>
        <v/>
      </c>
      <c r="Q35" s="26" t="str">
        <f ca="1">IF($P35="","",COUNTIF($P$5:INDIRECT("P"&amp;4+ROW()-4),$P35))</f>
        <v/>
      </c>
      <c r="R35" s="26" t="str">
        <f ca="1">IF(OR($Q35=0,$Q35=""),"",COUNTIF($Q$5:INDIRECT("Q"&amp;4+ROW()-4),$Q35))</f>
        <v/>
      </c>
      <c r="S35" s="26">
        <f>IFERROR(INDEX(入力シート_上限3千円!$B$13:$AD$912,MATCH('【事務局用 編集不可】クーポン受領書反映用'!$B35,入力シート_上限3千円!$AK$13:$AK$912,0),29),0)</f>
        <v>0</v>
      </c>
    </row>
    <row r="36" spans="1:19" x14ac:dyDescent="0.25">
      <c r="A36" s="26" t="s">
        <v>99</v>
      </c>
      <c r="B36" s="26" t="e">
        <f t="shared" si="2"/>
        <v>#N/A</v>
      </c>
      <c r="C36" s="26">
        <f>IFERROR(INDEX(入力シート_上限3千円!$B$13:$AD$912,MATCH('【事務局用 編集不可】クーポン受領書反映用'!$B36,入力シート_上限3千円!$AK$13:$AK$912,0),6),0)</f>
        <v>0</v>
      </c>
      <c r="D36" s="26">
        <f>IFERROR(INDEX(入力シート_上限3千円!$B$13:$AD$912,MATCH('【事務局用 編集不可】クーポン受領書反映用'!$B36,入力シート_上限3千円!$AK$13:$AK$912,0),8),0)</f>
        <v>0</v>
      </c>
      <c r="E36" s="26">
        <f>IFERROR(INDEX(入力シート_上限3千円!$B$13:$AD$912,MATCH('【事務局用 編集不可】クーポン受領書反映用'!$B36,入力シート_上限3千円!$AK$13:$AK$912,0),25),0)</f>
        <v>0</v>
      </c>
      <c r="F36" s="26">
        <f>IFERROR(INDEX(入力シート_上限3千円!$B$13:$AD$912,MATCH('【事務局用 編集不可】クーポン受領書反映用'!$B36,入力シート_上限3千円!$AK$13:$AK$912,0),27),0)</f>
        <v>0</v>
      </c>
      <c r="G36" s="26">
        <f t="shared" si="3"/>
        <v>0</v>
      </c>
      <c r="H36" s="26" t="str">
        <f t="shared" si="4"/>
        <v/>
      </c>
      <c r="I36" s="26">
        <f t="shared" si="5"/>
        <v>0</v>
      </c>
      <c r="J36" s="26" t="str">
        <f ca="1">IF($I36=0,"",COUNTIF($I$5:INDIRECT("I"&amp;4+ROW()-4),$I36))</f>
        <v/>
      </c>
      <c r="K36" s="26">
        <f t="shared" si="6"/>
        <v>0</v>
      </c>
      <c r="L36" s="26" t="str">
        <f t="shared" si="7"/>
        <v/>
      </c>
      <c r="M36" s="26">
        <f t="shared" si="8"/>
        <v>0</v>
      </c>
      <c r="N36" s="26" t="str">
        <f ca="1">IF($M36=0,"",COUNTIF($M$5:INDIRECT("M"&amp;4+ROW()-4),$M36))</f>
        <v/>
      </c>
      <c r="O36" s="26">
        <f>IFERROR(INDEX(入力シート_上限3千円!$B$13:$AD$912,MATCH('【事務局用 編集不可】クーポン受領書反映用'!$B36,入力シート_上限3千円!$AK$13:$AK$912,0),28),0)</f>
        <v>0</v>
      </c>
      <c r="P36" s="26" t="str">
        <f t="shared" si="9"/>
        <v/>
      </c>
      <c r="Q36" s="26" t="str">
        <f ca="1">IF($P36="","",COUNTIF($P$5:INDIRECT("P"&amp;4+ROW()-4),$P36))</f>
        <v/>
      </c>
      <c r="R36" s="26" t="str">
        <f ca="1">IF(OR($Q36=0,$Q36=""),"",COUNTIF($Q$5:INDIRECT("Q"&amp;4+ROW()-4),$Q36))</f>
        <v/>
      </c>
      <c r="S36" s="26">
        <f>IFERROR(INDEX(入力シート_上限3千円!$B$13:$AD$912,MATCH('【事務局用 編集不可】クーポン受領書反映用'!$B36,入力シート_上限3千円!$AK$13:$AK$912,0),29),0)</f>
        <v>0</v>
      </c>
    </row>
    <row r="37" spans="1:19" x14ac:dyDescent="0.25">
      <c r="A37" s="26" t="s">
        <v>100</v>
      </c>
      <c r="B37" s="26" t="e">
        <f t="shared" si="2"/>
        <v>#N/A</v>
      </c>
      <c r="C37" s="26">
        <f>IFERROR(INDEX(入力シート_上限3千円!$B$13:$AD$912,MATCH('【事務局用 編集不可】クーポン受領書反映用'!$B37,入力シート_上限3千円!$AK$13:$AK$912,0),6),0)</f>
        <v>0</v>
      </c>
      <c r="D37" s="26">
        <f>IFERROR(INDEX(入力シート_上限3千円!$B$13:$AD$912,MATCH('【事務局用 編集不可】クーポン受領書反映用'!$B37,入力シート_上限3千円!$AK$13:$AK$912,0),8),0)</f>
        <v>0</v>
      </c>
      <c r="E37" s="26">
        <f>IFERROR(INDEX(入力シート_上限3千円!$B$13:$AD$912,MATCH('【事務局用 編集不可】クーポン受領書反映用'!$B37,入力シート_上限3千円!$AK$13:$AK$912,0),25),0)</f>
        <v>0</v>
      </c>
      <c r="F37" s="26">
        <f>IFERROR(INDEX(入力シート_上限3千円!$B$13:$AD$912,MATCH('【事務局用 編集不可】クーポン受領書反映用'!$B37,入力シート_上限3千円!$AK$13:$AK$912,0),27),0)</f>
        <v>0</v>
      </c>
      <c r="G37" s="26">
        <f t="shared" si="3"/>
        <v>0</v>
      </c>
      <c r="H37" s="26" t="str">
        <f t="shared" si="4"/>
        <v/>
      </c>
      <c r="I37" s="26">
        <f t="shared" si="5"/>
        <v>0</v>
      </c>
      <c r="J37" s="26" t="str">
        <f ca="1">IF($I37=0,"",COUNTIF($I$5:INDIRECT("I"&amp;4+ROW()-4),$I37))</f>
        <v/>
      </c>
      <c r="K37" s="26">
        <f t="shared" si="6"/>
        <v>0</v>
      </c>
      <c r="L37" s="26" t="str">
        <f t="shared" si="7"/>
        <v/>
      </c>
      <c r="M37" s="26">
        <f t="shared" si="8"/>
        <v>0</v>
      </c>
      <c r="N37" s="26" t="str">
        <f ca="1">IF($M37=0,"",COUNTIF($M$5:INDIRECT("M"&amp;4+ROW()-4),$M37))</f>
        <v/>
      </c>
      <c r="O37" s="26">
        <f>IFERROR(INDEX(入力シート_上限3千円!$B$13:$AD$912,MATCH('【事務局用 編集不可】クーポン受領書反映用'!$B37,入力シート_上限3千円!$AK$13:$AK$912,0),28),0)</f>
        <v>0</v>
      </c>
      <c r="P37" s="26" t="str">
        <f t="shared" si="9"/>
        <v/>
      </c>
      <c r="Q37" s="26" t="str">
        <f ca="1">IF($P37="","",COUNTIF($P$5:INDIRECT("P"&amp;4+ROW()-4),$P37))</f>
        <v/>
      </c>
      <c r="R37" s="26" t="str">
        <f ca="1">IF(OR($Q37=0,$Q37=""),"",COUNTIF($Q$5:INDIRECT("Q"&amp;4+ROW()-4),$Q37))</f>
        <v/>
      </c>
      <c r="S37" s="26">
        <f>IFERROR(INDEX(入力シート_上限3千円!$B$13:$AD$912,MATCH('【事務局用 編集不可】クーポン受領書反映用'!$B37,入力シート_上限3千円!$AK$13:$AK$912,0),29),0)</f>
        <v>0</v>
      </c>
    </row>
    <row r="38" spans="1:19" x14ac:dyDescent="0.25">
      <c r="A38" s="26" t="s">
        <v>101</v>
      </c>
      <c r="B38" s="26" t="e">
        <f t="shared" si="2"/>
        <v>#N/A</v>
      </c>
      <c r="C38" s="26">
        <f>IFERROR(INDEX(入力シート_上限3千円!$B$13:$AD$912,MATCH('【事務局用 編集不可】クーポン受領書反映用'!$B38,入力シート_上限3千円!$AK$13:$AK$912,0),6),0)</f>
        <v>0</v>
      </c>
      <c r="D38" s="26">
        <f>IFERROR(INDEX(入力シート_上限3千円!$B$13:$AD$912,MATCH('【事務局用 編集不可】クーポン受領書反映用'!$B38,入力シート_上限3千円!$AK$13:$AK$912,0),8),0)</f>
        <v>0</v>
      </c>
      <c r="E38" s="26">
        <f>IFERROR(INDEX(入力シート_上限3千円!$B$13:$AD$912,MATCH('【事務局用 編集不可】クーポン受領書反映用'!$B38,入力シート_上限3千円!$AK$13:$AK$912,0),25),0)</f>
        <v>0</v>
      </c>
      <c r="F38" s="26">
        <f>IFERROR(INDEX(入力シート_上限3千円!$B$13:$AD$912,MATCH('【事務局用 編集不可】クーポン受領書反映用'!$B38,入力シート_上限3千円!$AK$13:$AK$912,0),27),0)</f>
        <v>0</v>
      </c>
      <c r="G38" s="26">
        <f t="shared" si="3"/>
        <v>0</v>
      </c>
      <c r="H38" s="26" t="str">
        <f t="shared" si="4"/>
        <v/>
      </c>
      <c r="I38" s="26">
        <f t="shared" si="5"/>
        <v>0</v>
      </c>
      <c r="J38" s="26" t="str">
        <f ca="1">IF($I38=0,"",COUNTIF($I$5:INDIRECT("I"&amp;4+ROW()-4),$I38))</f>
        <v/>
      </c>
      <c r="K38" s="26">
        <f t="shared" si="6"/>
        <v>0</v>
      </c>
      <c r="L38" s="26" t="str">
        <f t="shared" si="7"/>
        <v/>
      </c>
      <c r="M38" s="26">
        <f t="shared" si="8"/>
        <v>0</v>
      </c>
      <c r="N38" s="26" t="str">
        <f ca="1">IF($M38=0,"",COUNTIF($M$5:INDIRECT("M"&amp;4+ROW()-4),$M38))</f>
        <v/>
      </c>
      <c r="O38" s="26">
        <f>IFERROR(INDEX(入力シート_上限3千円!$B$13:$AD$912,MATCH('【事務局用 編集不可】クーポン受領書反映用'!$B38,入力シート_上限3千円!$AK$13:$AK$912,0),28),0)</f>
        <v>0</v>
      </c>
      <c r="P38" s="26" t="str">
        <f t="shared" si="9"/>
        <v/>
      </c>
      <c r="Q38" s="26" t="str">
        <f ca="1">IF($P38="","",COUNTIF($P$5:INDIRECT("P"&amp;4+ROW()-4),$P38))</f>
        <v/>
      </c>
      <c r="R38" s="26" t="str">
        <f ca="1">IF(OR($Q38=0,$Q38=""),"",COUNTIF($Q$5:INDIRECT("Q"&amp;4+ROW()-4),$Q38))</f>
        <v/>
      </c>
      <c r="S38" s="26">
        <f>IFERROR(INDEX(入力シート_上限3千円!$B$13:$AD$912,MATCH('【事務局用 編集不可】クーポン受領書反映用'!$B38,入力シート_上限3千円!$AK$13:$AK$912,0),29),0)</f>
        <v>0</v>
      </c>
    </row>
    <row r="39" spans="1:19" x14ac:dyDescent="0.25">
      <c r="A39" s="26" t="s">
        <v>102</v>
      </c>
      <c r="B39" s="26" t="e">
        <f t="shared" si="2"/>
        <v>#N/A</v>
      </c>
      <c r="C39" s="26">
        <f>IFERROR(INDEX(入力シート_上限3千円!$B$13:$AD$912,MATCH('【事務局用 編集不可】クーポン受領書反映用'!$B39,入力シート_上限3千円!$AK$13:$AK$912,0),6),0)</f>
        <v>0</v>
      </c>
      <c r="D39" s="26">
        <f>IFERROR(INDEX(入力シート_上限3千円!$B$13:$AD$912,MATCH('【事務局用 編集不可】クーポン受領書反映用'!$B39,入力シート_上限3千円!$AK$13:$AK$912,0),8),0)</f>
        <v>0</v>
      </c>
      <c r="E39" s="26">
        <f>IFERROR(INDEX(入力シート_上限3千円!$B$13:$AD$912,MATCH('【事務局用 編集不可】クーポン受領書反映用'!$B39,入力シート_上限3千円!$AK$13:$AK$912,0),25),0)</f>
        <v>0</v>
      </c>
      <c r="F39" s="26">
        <f>IFERROR(INDEX(入力シート_上限3千円!$B$13:$AD$912,MATCH('【事務局用 編集不可】クーポン受領書反映用'!$B39,入力シート_上限3千円!$AK$13:$AK$912,0),27),0)</f>
        <v>0</v>
      </c>
      <c r="G39" s="26">
        <f t="shared" si="3"/>
        <v>0</v>
      </c>
      <c r="H39" s="26" t="str">
        <f t="shared" si="4"/>
        <v/>
      </c>
      <c r="I39" s="26">
        <f t="shared" si="5"/>
        <v>0</v>
      </c>
      <c r="J39" s="26" t="str">
        <f ca="1">IF($I39=0,"",COUNTIF($I$5:INDIRECT("I"&amp;4+ROW()-4),$I39))</f>
        <v/>
      </c>
      <c r="K39" s="26">
        <f t="shared" si="6"/>
        <v>0</v>
      </c>
      <c r="L39" s="26" t="str">
        <f t="shared" si="7"/>
        <v/>
      </c>
      <c r="M39" s="26">
        <f t="shared" si="8"/>
        <v>0</v>
      </c>
      <c r="N39" s="26" t="str">
        <f ca="1">IF($M39=0,"",COUNTIF($M$5:INDIRECT("M"&amp;4+ROW()-4),$M39))</f>
        <v/>
      </c>
      <c r="O39" s="26">
        <f>IFERROR(INDEX(入力シート_上限3千円!$B$13:$AD$912,MATCH('【事務局用 編集不可】クーポン受領書反映用'!$B39,入力シート_上限3千円!$AK$13:$AK$912,0),28),0)</f>
        <v>0</v>
      </c>
      <c r="P39" s="26" t="str">
        <f t="shared" si="9"/>
        <v/>
      </c>
      <c r="Q39" s="26" t="str">
        <f ca="1">IF($P39="","",COUNTIF($P$5:INDIRECT("P"&amp;4+ROW()-4),$P39))</f>
        <v/>
      </c>
      <c r="R39" s="26" t="str">
        <f ca="1">IF(OR($Q39=0,$Q39=""),"",COUNTIF($Q$5:INDIRECT("Q"&amp;4+ROW()-4),$Q39))</f>
        <v/>
      </c>
      <c r="S39" s="26">
        <f>IFERROR(INDEX(入力シート_上限3千円!$B$13:$AD$912,MATCH('【事務局用 編集不可】クーポン受領書反映用'!$B39,入力シート_上限3千円!$AK$13:$AK$912,0),29),0)</f>
        <v>0</v>
      </c>
    </row>
    <row r="40" spans="1:19" x14ac:dyDescent="0.25">
      <c r="A40" s="26" t="s">
        <v>103</v>
      </c>
      <c r="B40" s="26" t="e">
        <f t="shared" si="2"/>
        <v>#N/A</v>
      </c>
      <c r="C40" s="26">
        <f>IFERROR(INDEX(入力シート_上限3千円!$B$13:$AD$912,MATCH('【事務局用 編集不可】クーポン受領書反映用'!$B40,入力シート_上限3千円!$AK$13:$AK$912,0),6),0)</f>
        <v>0</v>
      </c>
      <c r="D40" s="26">
        <f>IFERROR(INDEX(入力シート_上限3千円!$B$13:$AD$912,MATCH('【事務局用 編集不可】クーポン受領書反映用'!$B40,入力シート_上限3千円!$AK$13:$AK$912,0),8),0)</f>
        <v>0</v>
      </c>
      <c r="E40" s="26">
        <f>IFERROR(INDEX(入力シート_上限3千円!$B$13:$AD$912,MATCH('【事務局用 編集不可】クーポン受領書反映用'!$B40,入力シート_上限3千円!$AK$13:$AK$912,0),25),0)</f>
        <v>0</v>
      </c>
      <c r="F40" s="26">
        <f>IFERROR(INDEX(入力シート_上限3千円!$B$13:$AD$912,MATCH('【事務局用 編集不可】クーポン受領書反映用'!$B40,入力シート_上限3千円!$AK$13:$AK$912,0),27),0)</f>
        <v>0</v>
      </c>
      <c r="G40" s="26">
        <f t="shared" si="3"/>
        <v>0</v>
      </c>
      <c r="H40" s="26" t="str">
        <f t="shared" si="4"/>
        <v/>
      </c>
      <c r="I40" s="26">
        <f t="shared" si="5"/>
        <v>0</v>
      </c>
      <c r="J40" s="26" t="str">
        <f ca="1">IF($I40=0,"",COUNTIF($I$5:INDIRECT("I"&amp;4+ROW()-4),$I40))</f>
        <v/>
      </c>
      <c r="K40" s="26">
        <f t="shared" si="6"/>
        <v>0</v>
      </c>
      <c r="L40" s="26" t="str">
        <f t="shared" si="7"/>
        <v/>
      </c>
      <c r="M40" s="26">
        <f t="shared" si="8"/>
        <v>0</v>
      </c>
      <c r="N40" s="26" t="str">
        <f ca="1">IF($M40=0,"",COUNTIF($M$5:INDIRECT("M"&amp;4+ROW()-4),$M40))</f>
        <v/>
      </c>
      <c r="O40" s="26">
        <f>IFERROR(INDEX(入力シート_上限3千円!$B$13:$AD$912,MATCH('【事務局用 編集不可】クーポン受領書反映用'!$B40,入力シート_上限3千円!$AK$13:$AK$912,0),28),0)</f>
        <v>0</v>
      </c>
      <c r="P40" s="26" t="str">
        <f t="shared" si="9"/>
        <v/>
      </c>
      <c r="Q40" s="26" t="str">
        <f ca="1">IF($P40="","",COUNTIF($P$5:INDIRECT("P"&amp;4+ROW()-4),$P40))</f>
        <v/>
      </c>
      <c r="R40" s="26" t="str">
        <f ca="1">IF(OR($Q40=0,$Q40=""),"",COUNTIF($Q$5:INDIRECT("Q"&amp;4+ROW()-4),$Q40))</f>
        <v/>
      </c>
      <c r="S40" s="26">
        <f>IFERROR(INDEX(入力シート_上限3千円!$B$13:$AD$912,MATCH('【事務局用 編集不可】クーポン受領書反映用'!$B40,入力シート_上限3千円!$AK$13:$AK$912,0),29),0)</f>
        <v>0</v>
      </c>
    </row>
    <row r="41" spans="1:19" x14ac:dyDescent="0.25">
      <c r="A41" s="26" t="s">
        <v>104</v>
      </c>
      <c r="B41" s="26" t="e">
        <f t="shared" si="2"/>
        <v>#N/A</v>
      </c>
      <c r="C41" s="26">
        <f>IFERROR(INDEX(入力シート_上限3千円!$B$13:$AD$912,MATCH('【事務局用 編集不可】クーポン受領書反映用'!$B41,入力シート_上限3千円!$AK$13:$AK$912,0),6),0)</f>
        <v>0</v>
      </c>
      <c r="D41" s="26">
        <f>IFERROR(INDEX(入力シート_上限3千円!$B$13:$AD$912,MATCH('【事務局用 編集不可】クーポン受領書反映用'!$B41,入力シート_上限3千円!$AK$13:$AK$912,0),8),0)</f>
        <v>0</v>
      </c>
      <c r="E41" s="26">
        <f>IFERROR(INDEX(入力シート_上限3千円!$B$13:$AD$912,MATCH('【事務局用 編集不可】クーポン受領書反映用'!$B41,入力シート_上限3千円!$AK$13:$AK$912,0),25),0)</f>
        <v>0</v>
      </c>
      <c r="F41" s="26">
        <f>IFERROR(INDEX(入力シート_上限3千円!$B$13:$AD$912,MATCH('【事務局用 編集不可】クーポン受領書反映用'!$B41,入力シート_上限3千円!$AK$13:$AK$912,0),27),0)</f>
        <v>0</v>
      </c>
      <c r="G41" s="26">
        <f t="shared" si="3"/>
        <v>0</v>
      </c>
      <c r="H41" s="26" t="str">
        <f t="shared" si="4"/>
        <v/>
      </c>
      <c r="I41" s="26">
        <f t="shared" si="5"/>
        <v>0</v>
      </c>
      <c r="J41" s="26" t="str">
        <f ca="1">IF($I41=0,"",COUNTIF($I$5:INDIRECT("I"&amp;4+ROW()-4),$I41))</f>
        <v/>
      </c>
      <c r="K41" s="26">
        <f t="shared" si="6"/>
        <v>0</v>
      </c>
      <c r="L41" s="26" t="str">
        <f t="shared" si="7"/>
        <v/>
      </c>
      <c r="M41" s="26">
        <f t="shared" si="8"/>
        <v>0</v>
      </c>
      <c r="N41" s="26" t="str">
        <f ca="1">IF($M41=0,"",COUNTIF($M$5:INDIRECT("M"&amp;4+ROW()-4),$M41))</f>
        <v/>
      </c>
      <c r="O41" s="26">
        <f>IFERROR(INDEX(入力シート_上限3千円!$B$13:$AD$912,MATCH('【事務局用 編集不可】クーポン受領書反映用'!$B41,入力シート_上限3千円!$AK$13:$AK$912,0),28),0)</f>
        <v>0</v>
      </c>
      <c r="P41" s="26" t="str">
        <f t="shared" si="9"/>
        <v/>
      </c>
      <c r="Q41" s="26" t="str">
        <f ca="1">IF($P41="","",COUNTIF($P$5:INDIRECT("P"&amp;4+ROW()-4),$P41))</f>
        <v/>
      </c>
      <c r="R41" s="26" t="str">
        <f ca="1">IF(OR($Q41=0,$Q41=""),"",COUNTIF($Q$5:INDIRECT("Q"&amp;4+ROW()-4),$Q41))</f>
        <v/>
      </c>
      <c r="S41" s="26">
        <f>IFERROR(INDEX(入力シート_上限3千円!$B$13:$AD$912,MATCH('【事務局用 編集不可】クーポン受領書反映用'!$B41,入力シート_上限3千円!$AK$13:$AK$912,0),29),0)</f>
        <v>0</v>
      </c>
    </row>
    <row r="42" spans="1:19" x14ac:dyDescent="0.25">
      <c r="A42" s="26" t="s">
        <v>105</v>
      </c>
      <c r="B42" s="26" t="e">
        <f t="shared" si="2"/>
        <v>#N/A</v>
      </c>
      <c r="C42" s="26">
        <f>IFERROR(INDEX(入力シート_上限3千円!$B$13:$AD$912,MATCH('【事務局用 編集不可】クーポン受領書反映用'!$B42,入力シート_上限3千円!$AK$13:$AK$912,0),6),0)</f>
        <v>0</v>
      </c>
      <c r="D42" s="26">
        <f>IFERROR(INDEX(入力シート_上限3千円!$B$13:$AD$912,MATCH('【事務局用 編集不可】クーポン受領書反映用'!$B42,入力シート_上限3千円!$AK$13:$AK$912,0),8),0)</f>
        <v>0</v>
      </c>
      <c r="E42" s="26">
        <f>IFERROR(INDEX(入力シート_上限3千円!$B$13:$AD$912,MATCH('【事務局用 編集不可】クーポン受領書反映用'!$B42,入力シート_上限3千円!$AK$13:$AK$912,0),25),0)</f>
        <v>0</v>
      </c>
      <c r="F42" s="26">
        <f>IFERROR(INDEX(入力シート_上限3千円!$B$13:$AD$912,MATCH('【事務局用 編集不可】クーポン受領書反映用'!$B42,入力シート_上限3千円!$AK$13:$AK$912,0),27),0)</f>
        <v>0</v>
      </c>
      <c r="G42" s="26">
        <f t="shared" si="3"/>
        <v>0</v>
      </c>
      <c r="H42" s="26" t="str">
        <f t="shared" si="4"/>
        <v/>
      </c>
      <c r="I42" s="26">
        <f t="shared" si="5"/>
        <v>0</v>
      </c>
      <c r="J42" s="26" t="str">
        <f ca="1">IF($I42=0,"",COUNTIF($I$5:INDIRECT("I"&amp;4+ROW()-4),$I42))</f>
        <v/>
      </c>
      <c r="K42" s="26">
        <f t="shared" si="6"/>
        <v>0</v>
      </c>
      <c r="L42" s="26" t="str">
        <f t="shared" si="7"/>
        <v/>
      </c>
      <c r="M42" s="26">
        <f t="shared" si="8"/>
        <v>0</v>
      </c>
      <c r="N42" s="26" t="str">
        <f ca="1">IF($M42=0,"",COUNTIF($M$5:INDIRECT("M"&amp;4+ROW()-4),$M42))</f>
        <v/>
      </c>
      <c r="O42" s="26">
        <f>IFERROR(INDEX(入力シート_上限3千円!$B$13:$AD$912,MATCH('【事務局用 編集不可】クーポン受領書反映用'!$B42,入力シート_上限3千円!$AK$13:$AK$912,0),28),0)</f>
        <v>0</v>
      </c>
      <c r="P42" s="26" t="str">
        <f t="shared" si="9"/>
        <v/>
      </c>
      <c r="Q42" s="26" t="str">
        <f ca="1">IF($P42="","",COUNTIF($P$5:INDIRECT("P"&amp;4+ROW()-4),$P42))</f>
        <v/>
      </c>
      <c r="R42" s="26" t="str">
        <f ca="1">IF(OR($Q42=0,$Q42=""),"",COUNTIF($Q$5:INDIRECT("Q"&amp;4+ROW()-4),$Q42))</f>
        <v/>
      </c>
      <c r="S42" s="26">
        <f>IFERROR(INDEX(入力シート_上限3千円!$B$13:$AD$912,MATCH('【事務局用 編集不可】クーポン受領書反映用'!$B42,入力シート_上限3千円!$AK$13:$AK$912,0),29),0)</f>
        <v>0</v>
      </c>
    </row>
    <row r="43" spans="1:19" x14ac:dyDescent="0.25">
      <c r="A43" s="26" t="s">
        <v>106</v>
      </c>
      <c r="B43" s="26" t="e">
        <f t="shared" si="2"/>
        <v>#N/A</v>
      </c>
      <c r="C43" s="26">
        <f>IFERROR(INDEX(入力シート_上限3千円!$B$13:$AD$912,MATCH('【事務局用 編集不可】クーポン受領書反映用'!$B43,入力シート_上限3千円!$AK$13:$AK$912,0),6),0)</f>
        <v>0</v>
      </c>
      <c r="D43" s="26">
        <f>IFERROR(INDEX(入力シート_上限3千円!$B$13:$AD$912,MATCH('【事務局用 編集不可】クーポン受領書反映用'!$B43,入力シート_上限3千円!$AK$13:$AK$912,0),8),0)</f>
        <v>0</v>
      </c>
      <c r="E43" s="26">
        <f>IFERROR(INDEX(入力シート_上限3千円!$B$13:$AD$912,MATCH('【事務局用 編集不可】クーポン受領書反映用'!$B43,入力シート_上限3千円!$AK$13:$AK$912,0),25),0)</f>
        <v>0</v>
      </c>
      <c r="F43" s="26">
        <f>IFERROR(INDEX(入力シート_上限3千円!$B$13:$AD$912,MATCH('【事務局用 編集不可】クーポン受領書反映用'!$B43,入力シート_上限3千円!$AK$13:$AK$912,0),27),0)</f>
        <v>0</v>
      </c>
      <c r="G43" s="26">
        <f t="shared" si="3"/>
        <v>0</v>
      </c>
      <c r="H43" s="26" t="str">
        <f t="shared" si="4"/>
        <v/>
      </c>
      <c r="I43" s="26">
        <f t="shared" si="5"/>
        <v>0</v>
      </c>
      <c r="J43" s="26" t="str">
        <f ca="1">IF($I43=0,"",COUNTIF($I$5:INDIRECT("I"&amp;4+ROW()-4),$I43))</f>
        <v/>
      </c>
      <c r="K43" s="26">
        <f t="shared" si="6"/>
        <v>0</v>
      </c>
      <c r="L43" s="26" t="str">
        <f t="shared" si="7"/>
        <v/>
      </c>
      <c r="M43" s="26">
        <f t="shared" si="8"/>
        <v>0</v>
      </c>
      <c r="N43" s="26" t="str">
        <f ca="1">IF($M43=0,"",COUNTIF($M$5:INDIRECT("M"&amp;4+ROW()-4),$M43))</f>
        <v/>
      </c>
      <c r="O43" s="26">
        <f>IFERROR(INDEX(入力シート_上限3千円!$B$13:$AD$912,MATCH('【事務局用 編集不可】クーポン受領書反映用'!$B43,入力シート_上限3千円!$AK$13:$AK$912,0),28),0)</f>
        <v>0</v>
      </c>
      <c r="P43" s="26" t="str">
        <f t="shared" si="9"/>
        <v/>
      </c>
      <c r="Q43" s="26" t="str">
        <f ca="1">IF($P43="","",COUNTIF($P$5:INDIRECT("P"&amp;4+ROW()-4),$P43))</f>
        <v/>
      </c>
      <c r="R43" s="26" t="str">
        <f ca="1">IF(OR($Q43=0,$Q43=""),"",COUNTIF($Q$5:INDIRECT("Q"&amp;4+ROW()-4),$Q43))</f>
        <v/>
      </c>
      <c r="S43" s="26">
        <f>IFERROR(INDEX(入力シート_上限3千円!$B$13:$AD$912,MATCH('【事務局用 編集不可】クーポン受領書反映用'!$B43,入力シート_上限3千円!$AK$13:$AK$912,0),29),0)</f>
        <v>0</v>
      </c>
    </row>
    <row r="44" spans="1:19" x14ac:dyDescent="0.25">
      <c r="A44" s="26" t="s">
        <v>107</v>
      </c>
      <c r="B44" s="26" t="e">
        <f t="shared" si="2"/>
        <v>#N/A</v>
      </c>
      <c r="C44" s="26">
        <f>IFERROR(INDEX(入力シート_上限3千円!$B$13:$AD$912,MATCH('【事務局用 編集不可】クーポン受領書反映用'!$B44,入力シート_上限3千円!$AK$13:$AK$912,0),6),0)</f>
        <v>0</v>
      </c>
      <c r="D44" s="26">
        <f>IFERROR(INDEX(入力シート_上限3千円!$B$13:$AD$912,MATCH('【事務局用 編集不可】クーポン受領書反映用'!$B44,入力シート_上限3千円!$AK$13:$AK$912,0),8),0)</f>
        <v>0</v>
      </c>
      <c r="E44" s="26">
        <f>IFERROR(INDEX(入力シート_上限3千円!$B$13:$AD$912,MATCH('【事務局用 編集不可】クーポン受領書反映用'!$B44,入力シート_上限3千円!$AK$13:$AK$912,0),25),0)</f>
        <v>0</v>
      </c>
      <c r="F44" s="26">
        <f>IFERROR(INDEX(入力シート_上限3千円!$B$13:$AD$912,MATCH('【事務局用 編集不可】クーポン受領書反映用'!$B44,入力シート_上限3千円!$AK$13:$AK$912,0),27),0)</f>
        <v>0</v>
      </c>
      <c r="G44" s="26">
        <f t="shared" si="3"/>
        <v>0</v>
      </c>
      <c r="H44" s="26" t="str">
        <f t="shared" si="4"/>
        <v/>
      </c>
      <c r="I44" s="26">
        <f t="shared" si="5"/>
        <v>0</v>
      </c>
      <c r="J44" s="26" t="str">
        <f ca="1">IF($I44=0,"",COUNTIF($I$5:INDIRECT("I"&amp;4+ROW()-4),$I44))</f>
        <v/>
      </c>
      <c r="K44" s="26">
        <f t="shared" si="6"/>
        <v>0</v>
      </c>
      <c r="L44" s="26" t="str">
        <f t="shared" si="7"/>
        <v/>
      </c>
      <c r="M44" s="26">
        <f t="shared" si="8"/>
        <v>0</v>
      </c>
      <c r="N44" s="26" t="str">
        <f ca="1">IF($M44=0,"",COUNTIF($M$5:INDIRECT("M"&amp;4+ROW()-4),$M44))</f>
        <v/>
      </c>
      <c r="O44" s="26">
        <f>IFERROR(INDEX(入力シート_上限3千円!$B$13:$AD$912,MATCH('【事務局用 編集不可】クーポン受領書反映用'!$B44,入力シート_上限3千円!$AK$13:$AK$912,0),28),0)</f>
        <v>0</v>
      </c>
      <c r="P44" s="26" t="str">
        <f t="shared" si="9"/>
        <v/>
      </c>
      <c r="Q44" s="26" t="str">
        <f ca="1">IF($P44="","",COUNTIF($P$5:INDIRECT("P"&amp;4+ROW()-4),$P44))</f>
        <v/>
      </c>
      <c r="R44" s="26" t="str">
        <f ca="1">IF(OR($Q44=0,$Q44=""),"",COUNTIF($Q$5:INDIRECT("Q"&amp;4+ROW()-4),$Q44))</f>
        <v/>
      </c>
      <c r="S44" s="26">
        <f>IFERROR(INDEX(入力シート_上限3千円!$B$13:$AD$912,MATCH('【事務局用 編集不可】クーポン受領書反映用'!$B44,入力シート_上限3千円!$AK$13:$AK$912,0),29),0)</f>
        <v>0</v>
      </c>
    </row>
    <row r="45" spans="1:19" x14ac:dyDescent="0.25">
      <c r="A45" s="26" t="s">
        <v>108</v>
      </c>
      <c r="B45" s="26" t="e">
        <f t="shared" si="2"/>
        <v>#N/A</v>
      </c>
      <c r="C45" s="26">
        <f>IFERROR(INDEX(入力シート_上限3千円!$B$13:$AD$912,MATCH('【事務局用 編集不可】クーポン受領書反映用'!$B45,入力シート_上限3千円!$AK$13:$AK$912,0),6),0)</f>
        <v>0</v>
      </c>
      <c r="D45" s="26">
        <f>IFERROR(INDEX(入力シート_上限3千円!$B$13:$AD$912,MATCH('【事務局用 編集不可】クーポン受領書反映用'!$B45,入力シート_上限3千円!$AK$13:$AK$912,0),8),0)</f>
        <v>0</v>
      </c>
      <c r="E45" s="26">
        <f>IFERROR(INDEX(入力シート_上限3千円!$B$13:$AD$912,MATCH('【事務局用 編集不可】クーポン受領書反映用'!$B45,入力シート_上限3千円!$AK$13:$AK$912,0),25),0)</f>
        <v>0</v>
      </c>
      <c r="F45" s="26">
        <f>IFERROR(INDEX(入力シート_上限3千円!$B$13:$AD$912,MATCH('【事務局用 編集不可】クーポン受領書反映用'!$B45,入力シート_上限3千円!$AK$13:$AK$912,0),27),0)</f>
        <v>0</v>
      </c>
      <c r="G45" s="26">
        <f t="shared" si="3"/>
        <v>0</v>
      </c>
      <c r="H45" s="26" t="str">
        <f t="shared" si="4"/>
        <v/>
      </c>
      <c r="I45" s="26">
        <f t="shared" si="5"/>
        <v>0</v>
      </c>
      <c r="J45" s="26" t="str">
        <f ca="1">IF($I45=0,"",COUNTIF($I$5:INDIRECT("I"&amp;4+ROW()-4),$I45))</f>
        <v/>
      </c>
      <c r="K45" s="26">
        <f t="shared" si="6"/>
        <v>0</v>
      </c>
      <c r="L45" s="26" t="str">
        <f t="shared" si="7"/>
        <v/>
      </c>
      <c r="M45" s="26">
        <f t="shared" si="8"/>
        <v>0</v>
      </c>
      <c r="N45" s="26" t="str">
        <f ca="1">IF($M45=0,"",COUNTIF($M$5:INDIRECT("M"&amp;4+ROW()-4),$M45))</f>
        <v/>
      </c>
      <c r="O45" s="26">
        <f>IFERROR(INDEX(入力シート_上限3千円!$B$13:$AD$912,MATCH('【事務局用 編集不可】クーポン受領書反映用'!$B45,入力シート_上限3千円!$AK$13:$AK$912,0),28),0)</f>
        <v>0</v>
      </c>
      <c r="P45" s="26" t="str">
        <f t="shared" si="9"/>
        <v/>
      </c>
      <c r="Q45" s="26" t="str">
        <f ca="1">IF($P45="","",COUNTIF($P$5:INDIRECT("P"&amp;4+ROW()-4),$P45))</f>
        <v/>
      </c>
      <c r="R45" s="26" t="str">
        <f ca="1">IF(OR($Q45=0,$Q45=""),"",COUNTIF($Q$5:INDIRECT("Q"&amp;4+ROW()-4),$Q45))</f>
        <v/>
      </c>
      <c r="S45" s="26">
        <f>IFERROR(INDEX(入力シート_上限3千円!$B$13:$AD$912,MATCH('【事務局用 編集不可】クーポン受領書反映用'!$B45,入力シート_上限3千円!$AK$13:$AK$912,0),29),0)</f>
        <v>0</v>
      </c>
    </row>
    <row r="46" spans="1:19" x14ac:dyDescent="0.25">
      <c r="A46" s="26" t="s">
        <v>109</v>
      </c>
      <c r="B46" s="26" t="e">
        <f t="shared" si="2"/>
        <v>#N/A</v>
      </c>
      <c r="C46" s="26">
        <f>IFERROR(INDEX(入力シート_上限3千円!$B$13:$AD$912,MATCH('【事務局用 編集不可】クーポン受領書反映用'!$B46,入力シート_上限3千円!$AK$13:$AK$912,0),6),0)</f>
        <v>0</v>
      </c>
      <c r="D46" s="26">
        <f>IFERROR(INDEX(入力シート_上限3千円!$B$13:$AD$912,MATCH('【事務局用 編集不可】クーポン受領書反映用'!$B46,入力シート_上限3千円!$AK$13:$AK$912,0),8),0)</f>
        <v>0</v>
      </c>
      <c r="E46" s="26">
        <f>IFERROR(INDEX(入力シート_上限3千円!$B$13:$AD$912,MATCH('【事務局用 編集不可】クーポン受領書反映用'!$B46,入力シート_上限3千円!$AK$13:$AK$912,0),25),0)</f>
        <v>0</v>
      </c>
      <c r="F46" s="26">
        <f>IFERROR(INDEX(入力シート_上限3千円!$B$13:$AD$912,MATCH('【事務局用 編集不可】クーポン受領書反映用'!$B46,入力シート_上限3千円!$AK$13:$AK$912,0),27),0)</f>
        <v>0</v>
      </c>
      <c r="G46" s="26">
        <f t="shared" si="3"/>
        <v>0</v>
      </c>
      <c r="H46" s="26" t="str">
        <f t="shared" si="4"/>
        <v/>
      </c>
      <c r="I46" s="26">
        <f t="shared" si="5"/>
        <v>0</v>
      </c>
      <c r="J46" s="26" t="str">
        <f ca="1">IF($I46=0,"",COUNTIF($I$5:INDIRECT("I"&amp;4+ROW()-4),$I46))</f>
        <v/>
      </c>
      <c r="K46" s="26">
        <f t="shared" si="6"/>
        <v>0</v>
      </c>
      <c r="L46" s="26" t="str">
        <f t="shared" si="7"/>
        <v/>
      </c>
      <c r="M46" s="26">
        <f t="shared" si="8"/>
        <v>0</v>
      </c>
      <c r="N46" s="26" t="str">
        <f ca="1">IF($M46=0,"",COUNTIF($M$5:INDIRECT("M"&amp;4+ROW()-4),$M46))</f>
        <v/>
      </c>
      <c r="O46" s="26">
        <f>IFERROR(INDEX(入力シート_上限3千円!$B$13:$AD$912,MATCH('【事務局用 編集不可】クーポン受領書反映用'!$B46,入力シート_上限3千円!$AK$13:$AK$912,0),28),0)</f>
        <v>0</v>
      </c>
      <c r="P46" s="26" t="str">
        <f t="shared" si="9"/>
        <v/>
      </c>
      <c r="Q46" s="26" t="str">
        <f ca="1">IF($P46="","",COUNTIF($P$5:INDIRECT("P"&amp;4+ROW()-4),$P46))</f>
        <v/>
      </c>
      <c r="R46" s="26" t="str">
        <f ca="1">IF(OR($Q46=0,$Q46=""),"",COUNTIF($Q$5:INDIRECT("Q"&amp;4+ROW()-4),$Q46))</f>
        <v/>
      </c>
      <c r="S46" s="26">
        <f>IFERROR(INDEX(入力シート_上限3千円!$B$13:$AD$912,MATCH('【事務局用 編集不可】クーポン受領書反映用'!$B46,入力シート_上限3千円!$AK$13:$AK$912,0),29),0)</f>
        <v>0</v>
      </c>
    </row>
    <row r="47" spans="1:19" x14ac:dyDescent="0.25">
      <c r="A47" s="26" t="s">
        <v>110</v>
      </c>
      <c r="B47" s="26" t="e">
        <f t="shared" si="2"/>
        <v>#N/A</v>
      </c>
      <c r="C47" s="26">
        <f>IFERROR(INDEX(入力シート_上限3千円!$B$13:$AD$912,MATCH('【事務局用 編集不可】クーポン受領書反映用'!$B47,入力シート_上限3千円!$AK$13:$AK$912,0),6),0)</f>
        <v>0</v>
      </c>
      <c r="D47" s="26">
        <f>IFERROR(INDEX(入力シート_上限3千円!$B$13:$AD$912,MATCH('【事務局用 編集不可】クーポン受領書反映用'!$B47,入力シート_上限3千円!$AK$13:$AK$912,0),8),0)</f>
        <v>0</v>
      </c>
      <c r="E47" s="26">
        <f>IFERROR(INDEX(入力シート_上限3千円!$B$13:$AD$912,MATCH('【事務局用 編集不可】クーポン受領書反映用'!$B47,入力シート_上限3千円!$AK$13:$AK$912,0),25),0)</f>
        <v>0</v>
      </c>
      <c r="F47" s="26">
        <f>IFERROR(INDEX(入力シート_上限3千円!$B$13:$AD$912,MATCH('【事務局用 編集不可】クーポン受領書反映用'!$B47,入力シート_上限3千円!$AK$13:$AK$912,0),27),0)</f>
        <v>0</v>
      </c>
      <c r="G47" s="26">
        <f t="shared" si="3"/>
        <v>0</v>
      </c>
      <c r="H47" s="26" t="str">
        <f t="shared" si="4"/>
        <v/>
      </c>
      <c r="I47" s="26">
        <f t="shared" si="5"/>
        <v>0</v>
      </c>
      <c r="J47" s="26" t="str">
        <f ca="1">IF($I47=0,"",COUNTIF($I$5:INDIRECT("I"&amp;4+ROW()-4),$I47))</f>
        <v/>
      </c>
      <c r="K47" s="26">
        <f t="shared" si="6"/>
        <v>0</v>
      </c>
      <c r="L47" s="26" t="str">
        <f t="shared" si="7"/>
        <v/>
      </c>
      <c r="M47" s="26">
        <f t="shared" si="8"/>
        <v>0</v>
      </c>
      <c r="N47" s="26" t="str">
        <f ca="1">IF($M47=0,"",COUNTIF($M$5:INDIRECT("M"&amp;4+ROW()-4),$M47))</f>
        <v/>
      </c>
      <c r="O47" s="26">
        <f>IFERROR(INDEX(入力シート_上限3千円!$B$13:$AD$912,MATCH('【事務局用 編集不可】クーポン受領書反映用'!$B47,入力シート_上限3千円!$AK$13:$AK$912,0),28),0)</f>
        <v>0</v>
      </c>
      <c r="P47" s="26" t="str">
        <f t="shared" si="9"/>
        <v/>
      </c>
      <c r="Q47" s="26" t="str">
        <f ca="1">IF($P47="","",COUNTIF($P$5:INDIRECT("P"&amp;4+ROW()-4),$P47))</f>
        <v/>
      </c>
      <c r="R47" s="26" t="str">
        <f ca="1">IF(OR($Q47=0,$Q47=""),"",COUNTIF($Q$5:INDIRECT("Q"&amp;4+ROW()-4),$Q47))</f>
        <v/>
      </c>
      <c r="S47" s="26">
        <f>IFERROR(INDEX(入力シート_上限3千円!$B$13:$AD$912,MATCH('【事務局用 編集不可】クーポン受領書反映用'!$B47,入力シート_上限3千円!$AK$13:$AK$912,0),29),0)</f>
        <v>0</v>
      </c>
    </row>
    <row r="48" spans="1:19" x14ac:dyDescent="0.25">
      <c r="A48" s="26" t="s">
        <v>111</v>
      </c>
      <c r="B48" s="26" t="e">
        <f t="shared" si="2"/>
        <v>#N/A</v>
      </c>
      <c r="C48" s="26">
        <f>IFERROR(INDEX(入力シート_上限3千円!$B$13:$AD$912,MATCH('【事務局用 編集不可】クーポン受領書反映用'!$B48,入力シート_上限3千円!$AK$13:$AK$912,0),6),0)</f>
        <v>0</v>
      </c>
      <c r="D48" s="26">
        <f>IFERROR(INDEX(入力シート_上限3千円!$B$13:$AD$912,MATCH('【事務局用 編集不可】クーポン受領書反映用'!$B48,入力シート_上限3千円!$AK$13:$AK$912,0),8),0)</f>
        <v>0</v>
      </c>
      <c r="E48" s="26">
        <f>IFERROR(INDEX(入力シート_上限3千円!$B$13:$AD$912,MATCH('【事務局用 編集不可】クーポン受領書反映用'!$B48,入力シート_上限3千円!$AK$13:$AK$912,0),25),0)</f>
        <v>0</v>
      </c>
      <c r="F48" s="26">
        <f>IFERROR(INDEX(入力シート_上限3千円!$B$13:$AD$912,MATCH('【事務局用 編集不可】クーポン受領書反映用'!$B48,入力シート_上限3千円!$AK$13:$AK$912,0),27),0)</f>
        <v>0</v>
      </c>
      <c r="G48" s="26">
        <f t="shared" si="3"/>
        <v>0</v>
      </c>
      <c r="H48" s="26" t="str">
        <f t="shared" si="4"/>
        <v/>
      </c>
      <c r="I48" s="26">
        <f t="shared" si="5"/>
        <v>0</v>
      </c>
      <c r="J48" s="26" t="str">
        <f ca="1">IF($I48=0,"",COUNTIF($I$5:INDIRECT("I"&amp;4+ROW()-4),$I48))</f>
        <v/>
      </c>
      <c r="K48" s="26">
        <f t="shared" si="6"/>
        <v>0</v>
      </c>
      <c r="L48" s="26" t="str">
        <f t="shared" si="7"/>
        <v/>
      </c>
      <c r="M48" s="26">
        <f t="shared" si="8"/>
        <v>0</v>
      </c>
      <c r="N48" s="26" t="str">
        <f ca="1">IF($M48=0,"",COUNTIF($M$5:INDIRECT("M"&amp;4+ROW()-4),$M48))</f>
        <v/>
      </c>
      <c r="O48" s="26">
        <f>IFERROR(INDEX(入力シート_上限3千円!$B$13:$AD$912,MATCH('【事務局用 編集不可】クーポン受領書反映用'!$B48,入力シート_上限3千円!$AK$13:$AK$912,0),28),0)</f>
        <v>0</v>
      </c>
      <c r="P48" s="26" t="str">
        <f t="shared" si="9"/>
        <v/>
      </c>
      <c r="Q48" s="26" t="str">
        <f ca="1">IF($P48="","",COUNTIF($P$5:INDIRECT("P"&amp;4+ROW()-4),$P48))</f>
        <v/>
      </c>
      <c r="R48" s="26" t="str">
        <f ca="1">IF(OR($Q48=0,$Q48=""),"",COUNTIF($Q$5:INDIRECT("Q"&amp;4+ROW()-4),$Q48))</f>
        <v/>
      </c>
      <c r="S48" s="26">
        <f>IFERROR(INDEX(入力シート_上限3千円!$B$13:$AD$912,MATCH('【事務局用 編集不可】クーポン受領書反映用'!$B48,入力シート_上限3千円!$AK$13:$AK$912,0),29),0)</f>
        <v>0</v>
      </c>
    </row>
    <row r="49" spans="1:19" x14ac:dyDescent="0.25">
      <c r="A49" s="26" t="s">
        <v>112</v>
      </c>
      <c r="B49" s="26" t="e">
        <f t="shared" si="2"/>
        <v>#N/A</v>
      </c>
      <c r="C49" s="26">
        <f>IFERROR(INDEX(入力シート_上限3千円!$B$13:$AD$912,MATCH('【事務局用 編集不可】クーポン受領書反映用'!$B49,入力シート_上限3千円!$AK$13:$AK$912,0),6),0)</f>
        <v>0</v>
      </c>
      <c r="D49" s="26">
        <f>IFERROR(INDEX(入力シート_上限3千円!$B$13:$AD$912,MATCH('【事務局用 編集不可】クーポン受領書反映用'!$B49,入力シート_上限3千円!$AK$13:$AK$912,0),8),0)</f>
        <v>0</v>
      </c>
      <c r="E49" s="26">
        <f>IFERROR(INDEX(入力シート_上限3千円!$B$13:$AD$912,MATCH('【事務局用 編集不可】クーポン受領書反映用'!$B49,入力シート_上限3千円!$AK$13:$AK$912,0),25),0)</f>
        <v>0</v>
      </c>
      <c r="F49" s="26">
        <f>IFERROR(INDEX(入力シート_上限3千円!$B$13:$AD$912,MATCH('【事務局用 編集不可】クーポン受領書反映用'!$B49,入力シート_上限3千円!$AK$13:$AK$912,0),27),0)</f>
        <v>0</v>
      </c>
      <c r="G49" s="26">
        <f t="shared" si="3"/>
        <v>0</v>
      </c>
      <c r="H49" s="26" t="str">
        <f t="shared" si="4"/>
        <v/>
      </c>
      <c r="I49" s="26">
        <f t="shared" si="5"/>
        <v>0</v>
      </c>
      <c r="J49" s="26" t="str">
        <f ca="1">IF($I49=0,"",COUNTIF($I$5:INDIRECT("I"&amp;4+ROW()-4),$I49))</f>
        <v/>
      </c>
      <c r="K49" s="26">
        <f t="shared" si="6"/>
        <v>0</v>
      </c>
      <c r="L49" s="26" t="str">
        <f t="shared" si="7"/>
        <v/>
      </c>
      <c r="M49" s="26">
        <f t="shared" si="8"/>
        <v>0</v>
      </c>
      <c r="N49" s="26" t="str">
        <f ca="1">IF($M49=0,"",COUNTIF($M$5:INDIRECT("M"&amp;4+ROW()-4),$M49))</f>
        <v/>
      </c>
      <c r="O49" s="26">
        <f>IFERROR(INDEX(入力シート_上限3千円!$B$13:$AD$912,MATCH('【事務局用 編集不可】クーポン受領書反映用'!$B49,入力シート_上限3千円!$AK$13:$AK$912,0),28),0)</f>
        <v>0</v>
      </c>
      <c r="P49" s="26" t="str">
        <f t="shared" si="9"/>
        <v/>
      </c>
      <c r="Q49" s="26" t="str">
        <f ca="1">IF($P49="","",COUNTIF($P$5:INDIRECT("P"&amp;4+ROW()-4),$P49))</f>
        <v/>
      </c>
      <c r="R49" s="26" t="str">
        <f ca="1">IF(OR($Q49=0,$Q49=""),"",COUNTIF($Q$5:INDIRECT("Q"&amp;4+ROW()-4),$Q49))</f>
        <v/>
      </c>
      <c r="S49" s="26">
        <f>IFERROR(INDEX(入力シート_上限3千円!$B$13:$AD$912,MATCH('【事務局用 編集不可】クーポン受領書反映用'!$B49,入力シート_上限3千円!$AK$13:$AK$912,0),29),0)</f>
        <v>0</v>
      </c>
    </row>
    <row r="50" spans="1:19" x14ac:dyDescent="0.25">
      <c r="A50" s="26" t="s">
        <v>113</v>
      </c>
      <c r="B50" s="26" t="e">
        <f t="shared" si="2"/>
        <v>#N/A</v>
      </c>
      <c r="C50" s="26">
        <f>IFERROR(INDEX(入力シート_上限3千円!$B$13:$AD$912,MATCH('【事務局用 編集不可】クーポン受領書反映用'!$B50,入力シート_上限3千円!$AK$13:$AK$912,0),6),0)</f>
        <v>0</v>
      </c>
      <c r="D50" s="26">
        <f>IFERROR(INDEX(入力シート_上限3千円!$B$13:$AD$912,MATCH('【事務局用 編集不可】クーポン受領書反映用'!$B50,入力シート_上限3千円!$AK$13:$AK$912,0),8),0)</f>
        <v>0</v>
      </c>
      <c r="E50" s="26">
        <f>IFERROR(INDEX(入力シート_上限3千円!$B$13:$AD$912,MATCH('【事務局用 編集不可】クーポン受領書反映用'!$B50,入力シート_上限3千円!$AK$13:$AK$912,0),25),0)</f>
        <v>0</v>
      </c>
      <c r="F50" s="26">
        <f>IFERROR(INDEX(入力シート_上限3千円!$B$13:$AD$912,MATCH('【事務局用 編集不可】クーポン受領書反映用'!$B50,入力シート_上限3千円!$AK$13:$AK$912,0),27),0)</f>
        <v>0</v>
      </c>
      <c r="G50" s="26">
        <f t="shared" si="3"/>
        <v>0</v>
      </c>
      <c r="H50" s="26" t="str">
        <f t="shared" si="4"/>
        <v/>
      </c>
      <c r="I50" s="26">
        <f t="shared" si="5"/>
        <v>0</v>
      </c>
      <c r="J50" s="26" t="str">
        <f ca="1">IF($I50=0,"",COUNTIF($I$5:INDIRECT("I"&amp;4+ROW()-4),$I50))</f>
        <v/>
      </c>
      <c r="K50" s="26">
        <f t="shared" si="6"/>
        <v>0</v>
      </c>
      <c r="L50" s="26" t="str">
        <f t="shared" si="7"/>
        <v/>
      </c>
      <c r="M50" s="26">
        <f t="shared" si="8"/>
        <v>0</v>
      </c>
      <c r="N50" s="26" t="str">
        <f ca="1">IF($M50=0,"",COUNTIF($M$5:INDIRECT("M"&amp;4+ROW()-4),$M50))</f>
        <v/>
      </c>
      <c r="O50" s="26">
        <f>IFERROR(INDEX(入力シート_上限3千円!$B$13:$AD$912,MATCH('【事務局用 編集不可】クーポン受領書反映用'!$B50,入力シート_上限3千円!$AK$13:$AK$912,0),28),0)</f>
        <v>0</v>
      </c>
      <c r="P50" s="26" t="str">
        <f t="shared" si="9"/>
        <v/>
      </c>
      <c r="Q50" s="26" t="str">
        <f ca="1">IF($P50="","",COUNTIF($P$5:INDIRECT("P"&amp;4+ROW()-4),$P50))</f>
        <v/>
      </c>
      <c r="R50" s="26" t="str">
        <f ca="1">IF(OR($Q50=0,$Q50=""),"",COUNTIF($Q$5:INDIRECT("Q"&amp;4+ROW()-4),$Q50))</f>
        <v/>
      </c>
      <c r="S50" s="26">
        <f>IFERROR(INDEX(入力シート_上限3千円!$B$13:$AD$912,MATCH('【事務局用 編集不可】クーポン受領書反映用'!$B50,入力シート_上限3千円!$AK$13:$AK$912,0),29),0)</f>
        <v>0</v>
      </c>
    </row>
    <row r="51" spans="1:19" x14ac:dyDescent="0.25">
      <c r="A51" s="26" t="s">
        <v>114</v>
      </c>
      <c r="B51" s="26" t="e">
        <f t="shared" si="2"/>
        <v>#N/A</v>
      </c>
      <c r="C51" s="26">
        <f>IFERROR(INDEX(入力シート_上限3千円!$B$13:$AD$912,MATCH('【事務局用 編集不可】クーポン受領書反映用'!$B51,入力シート_上限3千円!$AK$13:$AK$912,0),6),0)</f>
        <v>0</v>
      </c>
      <c r="D51" s="26">
        <f>IFERROR(INDEX(入力シート_上限3千円!$B$13:$AD$912,MATCH('【事務局用 編集不可】クーポン受領書反映用'!$B51,入力シート_上限3千円!$AK$13:$AK$912,0),8),0)</f>
        <v>0</v>
      </c>
      <c r="E51" s="26">
        <f>IFERROR(INDEX(入力シート_上限3千円!$B$13:$AD$912,MATCH('【事務局用 編集不可】クーポン受領書反映用'!$B51,入力シート_上限3千円!$AK$13:$AK$912,0),25),0)</f>
        <v>0</v>
      </c>
      <c r="F51" s="26">
        <f>IFERROR(INDEX(入力シート_上限3千円!$B$13:$AD$912,MATCH('【事務局用 編集不可】クーポン受領書反映用'!$B51,入力シート_上限3千円!$AK$13:$AK$912,0),27),0)</f>
        <v>0</v>
      </c>
      <c r="G51" s="26">
        <f t="shared" si="3"/>
        <v>0</v>
      </c>
      <c r="H51" s="26" t="str">
        <f t="shared" si="4"/>
        <v/>
      </c>
      <c r="I51" s="26">
        <f t="shared" si="5"/>
        <v>0</v>
      </c>
      <c r="J51" s="26" t="str">
        <f ca="1">IF($I51=0,"",COUNTIF($I$5:INDIRECT("I"&amp;4+ROW()-4),$I51))</f>
        <v/>
      </c>
      <c r="K51" s="26">
        <f t="shared" si="6"/>
        <v>0</v>
      </c>
      <c r="L51" s="26" t="str">
        <f t="shared" si="7"/>
        <v/>
      </c>
      <c r="M51" s="26">
        <f t="shared" si="8"/>
        <v>0</v>
      </c>
      <c r="N51" s="26" t="str">
        <f ca="1">IF($M51=0,"",COUNTIF($M$5:INDIRECT("M"&amp;4+ROW()-4),$M51))</f>
        <v/>
      </c>
      <c r="O51" s="26">
        <f>IFERROR(INDEX(入力シート_上限3千円!$B$13:$AD$912,MATCH('【事務局用 編集不可】クーポン受領書反映用'!$B51,入力シート_上限3千円!$AK$13:$AK$912,0),28),0)</f>
        <v>0</v>
      </c>
      <c r="P51" s="26" t="str">
        <f t="shared" si="9"/>
        <v/>
      </c>
      <c r="Q51" s="26" t="str">
        <f ca="1">IF($P51="","",COUNTIF($P$5:INDIRECT("P"&amp;4+ROW()-4),$P51))</f>
        <v/>
      </c>
      <c r="R51" s="26" t="str">
        <f ca="1">IF(OR($Q51=0,$Q51=""),"",COUNTIF($Q$5:INDIRECT("Q"&amp;4+ROW()-4),$Q51))</f>
        <v/>
      </c>
      <c r="S51" s="26">
        <f>IFERROR(INDEX(入力シート_上限3千円!$B$13:$AD$912,MATCH('【事務局用 編集不可】クーポン受領書反映用'!$B51,入力シート_上限3千円!$AK$13:$AK$912,0),29),0)</f>
        <v>0</v>
      </c>
    </row>
    <row r="52" spans="1:19" x14ac:dyDescent="0.25">
      <c r="A52" s="26" t="s">
        <v>115</v>
      </c>
      <c r="B52" s="26" t="e">
        <f t="shared" si="2"/>
        <v>#N/A</v>
      </c>
      <c r="C52" s="26">
        <f>IFERROR(INDEX(入力シート_上限3千円!$B$13:$AD$912,MATCH('【事務局用 編集不可】クーポン受領書反映用'!$B52,入力シート_上限3千円!$AK$13:$AK$912,0),6),0)</f>
        <v>0</v>
      </c>
      <c r="D52" s="26">
        <f>IFERROR(INDEX(入力シート_上限3千円!$B$13:$AD$912,MATCH('【事務局用 編集不可】クーポン受領書反映用'!$B52,入力シート_上限3千円!$AK$13:$AK$912,0),8),0)</f>
        <v>0</v>
      </c>
      <c r="E52" s="26">
        <f>IFERROR(INDEX(入力シート_上限3千円!$B$13:$AD$912,MATCH('【事務局用 編集不可】クーポン受領書反映用'!$B52,入力シート_上限3千円!$AK$13:$AK$912,0),25),0)</f>
        <v>0</v>
      </c>
      <c r="F52" s="26">
        <f>IFERROR(INDEX(入力シート_上限3千円!$B$13:$AD$912,MATCH('【事務局用 編集不可】クーポン受領書反映用'!$B52,入力シート_上限3千円!$AK$13:$AK$912,0),27),0)</f>
        <v>0</v>
      </c>
      <c r="G52" s="26">
        <f t="shared" si="3"/>
        <v>0</v>
      </c>
      <c r="H52" s="26" t="str">
        <f t="shared" si="4"/>
        <v/>
      </c>
      <c r="I52" s="26">
        <f t="shared" si="5"/>
        <v>0</v>
      </c>
      <c r="J52" s="26" t="str">
        <f ca="1">IF($I52=0,"",COUNTIF($I$5:INDIRECT("I"&amp;4+ROW()-4),$I52))</f>
        <v/>
      </c>
      <c r="K52" s="26">
        <f t="shared" si="6"/>
        <v>0</v>
      </c>
      <c r="L52" s="26" t="str">
        <f t="shared" si="7"/>
        <v/>
      </c>
      <c r="M52" s="26">
        <f t="shared" si="8"/>
        <v>0</v>
      </c>
      <c r="N52" s="26" t="str">
        <f ca="1">IF($M52=0,"",COUNTIF($M$5:INDIRECT("M"&amp;4+ROW()-4),$M52))</f>
        <v/>
      </c>
      <c r="O52" s="26">
        <f>IFERROR(INDEX(入力シート_上限3千円!$B$13:$AD$912,MATCH('【事務局用 編集不可】クーポン受領書反映用'!$B52,入力シート_上限3千円!$AK$13:$AK$912,0),28),0)</f>
        <v>0</v>
      </c>
      <c r="P52" s="26" t="str">
        <f t="shared" si="9"/>
        <v/>
      </c>
      <c r="Q52" s="26" t="str">
        <f ca="1">IF($P52="","",COUNTIF($P$5:INDIRECT("P"&amp;4+ROW()-4),$P52))</f>
        <v/>
      </c>
      <c r="R52" s="26" t="str">
        <f ca="1">IF(OR($Q52=0,$Q52=""),"",COUNTIF($Q$5:INDIRECT("Q"&amp;4+ROW()-4),$Q52))</f>
        <v/>
      </c>
      <c r="S52" s="26">
        <f>IFERROR(INDEX(入力シート_上限3千円!$B$13:$AD$912,MATCH('【事務局用 編集不可】クーポン受領書反映用'!$B52,入力シート_上限3千円!$AK$13:$AK$912,0),29),0)</f>
        <v>0</v>
      </c>
    </row>
    <row r="53" spans="1:19" x14ac:dyDescent="0.25">
      <c r="A53" s="26" t="s">
        <v>116</v>
      </c>
      <c r="B53" s="26" t="e">
        <f t="shared" si="2"/>
        <v>#N/A</v>
      </c>
      <c r="C53" s="26">
        <f>IFERROR(INDEX(入力シート_上限3千円!$B$13:$AD$912,MATCH('【事務局用 編集不可】クーポン受領書反映用'!$B53,入力シート_上限3千円!$AK$13:$AK$912,0),6),0)</f>
        <v>0</v>
      </c>
      <c r="D53" s="26">
        <f>IFERROR(INDEX(入力シート_上限3千円!$B$13:$AD$912,MATCH('【事務局用 編集不可】クーポン受領書反映用'!$B53,入力シート_上限3千円!$AK$13:$AK$912,0),8),0)</f>
        <v>0</v>
      </c>
      <c r="E53" s="26">
        <f>IFERROR(INDEX(入力シート_上限3千円!$B$13:$AD$912,MATCH('【事務局用 編集不可】クーポン受領書反映用'!$B53,入力シート_上限3千円!$AK$13:$AK$912,0),25),0)</f>
        <v>0</v>
      </c>
      <c r="F53" s="26">
        <f>IFERROR(INDEX(入力シート_上限3千円!$B$13:$AD$912,MATCH('【事務局用 編集不可】クーポン受領書反映用'!$B53,入力シート_上限3千円!$AK$13:$AK$912,0),27),0)</f>
        <v>0</v>
      </c>
      <c r="G53" s="26">
        <f t="shared" si="3"/>
        <v>0</v>
      </c>
      <c r="H53" s="26" t="str">
        <f t="shared" si="4"/>
        <v/>
      </c>
      <c r="I53" s="26">
        <f t="shared" si="5"/>
        <v>0</v>
      </c>
      <c r="J53" s="26" t="str">
        <f ca="1">IF($I53=0,"",COUNTIF($I$5:INDIRECT("I"&amp;4+ROW()-4),$I53))</f>
        <v/>
      </c>
      <c r="K53" s="26">
        <f t="shared" si="6"/>
        <v>0</v>
      </c>
      <c r="L53" s="26" t="str">
        <f t="shared" si="7"/>
        <v/>
      </c>
      <c r="M53" s="26">
        <f t="shared" si="8"/>
        <v>0</v>
      </c>
      <c r="N53" s="26" t="str">
        <f ca="1">IF($M53=0,"",COUNTIF($M$5:INDIRECT("M"&amp;4+ROW()-4),$M53))</f>
        <v/>
      </c>
      <c r="O53" s="26">
        <f>IFERROR(INDEX(入力シート_上限3千円!$B$13:$AD$912,MATCH('【事務局用 編集不可】クーポン受領書反映用'!$B53,入力シート_上限3千円!$AK$13:$AK$912,0),28),0)</f>
        <v>0</v>
      </c>
      <c r="P53" s="26" t="str">
        <f t="shared" si="9"/>
        <v/>
      </c>
      <c r="Q53" s="26" t="str">
        <f ca="1">IF($P53="","",COUNTIF($P$5:INDIRECT("P"&amp;4+ROW()-4),$P53))</f>
        <v/>
      </c>
      <c r="R53" s="26" t="str">
        <f ca="1">IF(OR($Q53=0,$Q53=""),"",COUNTIF($Q$5:INDIRECT("Q"&amp;4+ROW()-4),$Q53))</f>
        <v/>
      </c>
      <c r="S53" s="26">
        <f>IFERROR(INDEX(入力シート_上限3千円!$B$13:$AD$912,MATCH('【事務局用 編集不可】クーポン受領書反映用'!$B53,入力シート_上限3千円!$AK$13:$AK$912,0),29),0)</f>
        <v>0</v>
      </c>
    </row>
    <row r="54" spans="1:19" x14ac:dyDescent="0.25">
      <c r="A54" s="26" t="s">
        <v>117</v>
      </c>
      <c r="B54" s="26" t="e">
        <f t="shared" si="2"/>
        <v>#N/A</v>
      </c>
      <c r="C54" s="26">
        <f>IFERROR(INDEX(入力シート_上限3千円!$B$13:$AD$912,MATCH('【事務局用 編集不可】クーポン受領書反映用'!$B54,入力シート_上限3千円!$AK$13:$AK$912,0),6),0)</f>
        <v>0</v>
      </c>
      <c r="D54" s="26">
        <f>IFERROR(INDEX(入力シート_上限3千円!$B$13:$AD$912,MATCH('【事務局用 編集不可】クーポン受領書反映用'!$B54,入力シート_上限3千円!$AK$13:$AK$912,0),8),0)</f>
        <v>0</v>
      </c>
      <c r="E54" s="26">
        <f>IFERROR(INDEX(入力シート_上限3千円!$B$13:$AD$912,MATCH('【事務局用 編集不可】クーポン受領書反映用'!$B54,入力シート_上限3千円!$AK$13:$AK$912,0),25),0)</f>
        <v>0</v>
      </c>
      <c r="F54" s="26">
        <f>IFERROR(INDEX(入力シート_上限3千円!$B$13:$AD$912,MATCH('【事務局用 編集不可】クーポン受領書反映用'!$B54,入力シート_上限3千円!$AK$13:$AK$912,0),27),0)</f>
        <v>0</v>
      </c>
      <c r="G54" s="26">
        <f t="shared" si="3"/>
        <v>0</v>
      </c>
      <c r="H54" s="26" t="str">
        <f t="shared" si="4"/>
        <v/>
      </c>
      <c r="I54" s="26">
        <f t="shared" si="5"/>
        <v>0</v>
      </c>
      <c r="J54" s="26" t="str">
        <f ca="1">IF($I54=0,"",COUNTIF($I$5:INDIRECT("I"&amp;4+ROW()-4),$I54))</f>
        <v/>
      </c>
      <c r="K54" s="26">
        <f t="shared" si="6"/>
        <v>0</v>
      </c>
      <c r="L54" s="26" t="str">
        <f t="shared" si="7"/>
        <v/>
      </c>
      <c r="M54" s="26">
        <f t="shared" si="8"/>
        <v>0</v>
      </c>
      <c r="N54" s="26" t="str">
        <f ca="1">IF($M54=0,"",COUNTIF($M$5:INDIRECT("M"&amp;4+ROW()-4),$M54))</f>
        <v/>
      </c>
      <c r="O54" s="26">
        <f>IFERROR(INDEX(入力シート_上限3千円!$B$13:$AD$912,MATCH('【事務局用 編集不可】クーポン受領書反映用'!$B54,入力シート_上限3千円!$AK$13:$AK$912,0),28),0)</f>
        <v>0</v>
      </c>
      <c r="P54" s="26" t="str">
        <f t="shared" si="9"/>
        <v/>
      </c>
      <c r="Q54" s="26" t="str">
        <f ca="1">IF($P54="","",COUNTIF($P$5:INDIRECT("P"&amp;4+ROW()-4),$P54))</f>
        <v/>
      </c>
      <c r="R54" s="26" t="str">
        <f ca="1">IF(OR($Q54=0,$Q54=""),"",COUNTIF($Q$5:INDIRECT("Q"&amp;4+ROW()-4),$Q54))</f>
        <v/>
      </c>
      <c r="S54" s="26">
        <f>IFERROR(INDEX(入力シート_上限3千円!$B$13:$AD$912,MATCH('【事務局用 編集不可】クーポン受領書反映用'!$B54,入力シート_上限3千円!$AK$13:$AK$912,0),29),0)</f>
        <v>0</v>
      </c>
    </row>
    <row r="55" spans="1:19" x14ac:dyDescent="0.25">
      <c r="A55" s="26" t="s">
        <v>118</v>
      </c>
      <c r="B55" s="26" t="e">
        <f t="shared" si="2"/>
        <v>#N/A</v>
      </c>
      <c r="C55" s="26">
        <f>IFERROR(INDEX(入力シート_上限3千円!$B$13:$AD$912,MATCH('【事務局用 編集不可】クーポン受領書反映用'!$B55,入力シート_上限3千円!$AK$13:$AK$912,0),6),0)</f>
        <v>0</v>
      </c>
      <c r="D55" s="26">
        <f>IFERROR(INDEX(入力シート_上限3千円!$B$13:$AD$912,MATCH('【事務局用 編集不可】クーポン受領書反映用'!$B55,入力シート_上限3千円!$AK$13:$AK$912,0),8),0)</f>
        <v>0</v>
      </c>
      <c r="E55" s="26">
        <f>IFERROR(INDEX(入力シート_上限3千円!$B$13:$AD$912,MATCH('【事務局用 編集不可】クーポン受領書反映用'!$B55,入力シート_上限3千円!$AK$13:$AK$912,0),25),0)</f>
        <v>0</v>
      </c>
      <c r="F55" s="26">
        <f>IFERROR(INDEX(入力シート_上限3千円!$B$13:$AD$912,MATCH('【事務局用 編集不可】クーポン受領書反映用'!$B55,入力シート_上限3千円!$AK$13:$AK$912,0),27),0)</f>
        <v>0</v>
      </c>
      <c r="G55" s="26">
        <f t="shared" si="3"/>
        <v>0</v>
      </c>
      <c r="H55" s="26" t="str">
        <f t="shared" si="4"/>
        <v/>
      </c>
      <c r="I55" s="26">
        <f t="shared" si="5"/>
        <v>0</v>
      </c>
      <c r="J55" s="26" t="str">
        <f ca="1">IF($I55=0,"",COUNTIF($I$5:INDIRECT("I"&amp;4+ROW()-4),$I55))</f>
        <v/>
      </c>
      <c r="K55" s="26">
        <f t="shared" si="6"/>
        <v>0</v>
      </c>
      <c r="L55" s="26" t="str">
        <f t="shared" si="7"/>
        <v/>
      </c>
      <c r="M55" s="26">
        <f t="shared" si="8"/>
        <v>0</v>
      </c>
      <c r="N55" s="26" t="str">
        <f ca="1">IF($M55=0,"",COUNTIF($M$5:INDIRECT("M"&amp;4+ROW()-4),$M55))</f>
        <v/>
      </c>
      <c r="O55" s="26">
        <f>IFERROR(INDEX(入力シート_上限3千円!$B$13:$AD$912,MATCH('【事務局用 編集不可】クーポン受領書反映用'!$B55,入力シート_上限3千円!$AK$13:$AK$912,0),28),0)</f>
        <v>0</v>
      </c>
      <c r="P55" s="26" t="str">
        <f t="shared" si="9"/>
        <v/>
      </c>
      <c r="Q55" s="26" t="str">
        <f ca="1">IF($P55="","",COUNTIF($P$5:INDIRECT("P"&amp;4+ROW()-4),$P55))</f>
        <v/>
      </c>
      <c r="R55" s="26" t="str">
        <f ca="1">IF(OR($Q55=0,$Q55=""),"",COUNTIF($Q$5:INDIRECT("Q"&amp;4+ROW()-4),$Q55))</f>
        <v/>
      </c>
      <c r="S55" s="26">
        <f>IFERROR(INDEX(入力シート_上限3千円!$B$13:$AD$912,MATCH('【事務局用 編集不可】クーポン受領書反映用'!$B55,入力シート_上限3千円!$AK$13:$AK$912,0),29),0)</f>
        <v>0</v>
      </c>
    </row>
  </sheetData>
  <mergeCells count="4">
    <mergeCell ref="C3:S3"/>
    <mergeCell ref="I4:J4"/>
    <mergeCell ref="M4:N4"/>
    <mergeCell ref="A3:B4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B23"/>
  <sheetViews>
    <sheetView workbookViewId="0">
      <selection activeCell="B23" sqref="B23"/>
    </sheetView>
  </sheetViews>
  <sheetFormatPr defaultRowHeight="14.25" x14ac:dyDescent="0.25"/>
  <sheetData>
    <row r="1" spans="1:2" x14ac:dyDescent="0.25">
      <c r="A1" t="s">
        <v>119</v>
      </c>
      <c r="B1" s="22">
        <v>44784</v>
      </c>
    </row>
    <row r="2" spans="1:2" x14ac:dyDescent="0.25">
      <c r="A2" t="s">
        <v>120</v>
      </c>
      <c r="B2" s="22">
        <v>44823</v>
      </c>
    </row>
    <row r="3" spans="1:2" x14ac:dyDescent="0.25">
      <c r="A3" t="s">
        <v>121</v>
      </c>
      <c r="B3" s="22">
        <v>44827</v>
      </c>
    </row>
    <row r="4" spans="1:2" x14ac:dyDescent="0.25">
      <c r="A4" t="s">
        <v>122</v>
      </c>
      <c r="B4" s="22">
        <v>44844</v>
      </c>
    </row>
    <row r="5" spans="1:2" x14ac:dyDescent="0.25">
      <c r="A5" t="s">
        <v>123</v>
      </c>
      <c r="B5" s="22">
        <v>44868</v>
      </c>
    </row>
    <row r="6" spans="1:2" x14ac:dyDescent="0.25">
      <c r="A6" t="s">
        <v>124</v>
      </c>
      <c r="B6" s="22">
        <v>44888</v>
      </c>
    </row>
    <row r="7" spans="1:2" x14ac:dyDescent="0.25">
      <c r="A7" t="s">
        <v>125</v>
      </c>
      <c r="B7" s="22">
        <v>44927</v>
      </c>
    </row>
    <row r="8" spans="1:2" x14ac:dyDescent="0.25">
      <c r="A8" t="s">
        <v>126</v>
      </c>
      <c r="B8" s="22">
        <v>44928</v>
      </c>
    </row>
    <row r="9" spans="1:2" x14ac:dyDescent="0.25">
      <c r="A9" t="s">
        <v>127</v>
      </c>
      <c r="B9" s="22">
        <v>44935</v>
      </c>
    </row>
    <row r="10" spans="1:2" x14ac:dyDescent="0.25">
      <c r="A10" t="s">
        <v>128</v>
      </c>
      <c r="B10" s="22">
        <v>44968</v>
      </c>
    </row>
    <row r="11" spans="1:2" x14ac:dyDescent="0.25">
      <c r="A11" t="s">
        <v>129</v>
      </c>
      <c r="B11" s="22">
        <v>44980</v>
      </c>
    </row>
    <row r="12" spans="1:2" x14ac:dyDescent="0.25">
      <c r="A12" t="s">
        <v>130</v>
      </c>
      <c r="B12" s="22">
        <v>45006</v>
      </c>
    </row>
    <row r="13" spans="1:2" x14ac:dyDescent="0.25">
      <c r="A13" t="s">
        <v>131</v>
      </c>
      <c r="B13" s="22">
        <v>45045</v>
      </c>
    </row>
    <row r="14" spans="1:2" x14ac:dyDescent="0.25">
      <c r="A14" t="s">
        <v>132</v>
      </c>
      <c r="B14" s="22">
        <v>45049</v>
      </c>
    </row>
    <row r="15" spans="1:2" x14ac:dyDescent="0.25">
      <c r="A15" t="s">
        <v>133</v>
      </c>
      <c r="B15" s="22">
        <v>45050</v>
      </c>
    </row>
    <row r="16" spans="1:2" x14ac:dyDescent="0.25">
      <c r="A16" t="s">
        <v>134</v>
      </c>
      <c r="B16" s="22">
        <v>45051</v>
      </c>
    </row>
    <row r="17" spans="1:2" x14ac:dyDescent="0.25">
      <c r="A17" t="s">
        <v>135</v>
      </c>
      <c r="B17" s="22">
        <v>45124</v>
      </c>
    </row>
    <row r="18" spans="1:2" x14ac:dyDescent="0.25">
      <c r="A18" t="s">
        <v>119</v>
      </c>
      <c r="B18" s="22">
        <v>45149</v>
      </c>
    </row>
    <row r="19" spans="1:2" x14ac:dyDescent="0.25">
      <c r="A19" t="s">
        <v>120</v>
      </c>
      <c r="B19" s="22">
        <v>45187</v>
      </c>
    </row>
    <row r="20" spans="1:2" x14ac:dyDescent="0.25">
      <c r="A20" t="s">
        <v>121</v>
      </c>
      <c r="B20" s="22">
        <v>45192</v>
      </c>
    </row>
    <row r="21" spans="1:2" x14ac:dyDescent="0.25">
      <c r="A21" t="s">
        <v>122</v>
      </c>
      <c r="B21" s="22">
        <v>45208</v>
      </c>
    </row>
    <row r="22" spans="1:2" x14ac:dyDescent="0.25">
      <c r="A22" t="s">
        <v>123</v>
      </c>
      <c r="B22" s="22">
        <v>45233</v>
      </c>
    </row>
    <row r="23" spans="1:2" x14ac:dyDescent="0.25">
      <c r="A23" t="s">
        <v>124</v>
      </c>
      <c r="B23" s="22">
        <v>45253</v>
      </c>
    </row>
  </sheetData>
  <sheetProtection algorithmName="SHA-512" hashValue="hV7UTxD3PMAnaDy7S4y31QVDI93M4UDC9oFSXYm32JRjRtR9HXNTd4YIprV6BYuzuwzgy4aFTy113WSAZAh3aw==" saltValue="NAOemg8XoxrTivHD6xO3Pg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【事務局利用 編集不可】インポート用</vt:lpstr>
      <vt:lpstr>入力シート_上限3千円</vt:lpstr>
      <vt:lpstr>補助金実績報告書</vt:lpstr>
      <vt:lpstr>受領確認書</vt:lpstr>
      <vt:lpstr>【事務局用 編集不可】クーポン受領書反映用</vt:lpstr>
      <vt:lpstr>【編集不可】祝日一覧</vt:lpstr>
      <vt:lpstr>受領確認書!Print_Area</vt:lpstr>
      <vt:lpstr>入力シート_上限3千円!Print_Area</vt:lpstr>
      <vt:lpstr>補助金実績報告書!Print_Area</vt:lpstr>
      <vt:lpstr>入力シート_上限3千円!Print_Titles</vt:lpstr>
      <vt:lpstr>クーポン配布</vt:lpstr>
      <vt:lpstr>実績一覧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2021-03-26T01:41:47Z</dcterms:created>
  <dcterms:modified xsi:type="dcterms:W3CDTF">2023-05-08T00:49:40Z</dcterms:modified>
  <cp:category/>
  <cp:contentStatus/>
</cp:coreProperties>
</file>